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5\"/>
    </mc:Choice>
  </mc:AlternateContent>
  <bookViews>
    <workbookView xWindow="15696" yWindow="264" windowWidth="13560" windowHeight="8868"/>
  </bookViews>
  <sheets>
    <sheet name="Інфляція" sheetId="37" r:id="rId1"/>
    <sheet name="Економічна активність" sheetId="2" r:id="rId2"/>
    <sheet name="Ринок праці" sheetId="36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5">#REF!</definedName>
    <definedName name="\C" localSheetId="0">#REF!</definedName>
    <definedName name="\C" localSheetId="2">#REF!</definedName>
    <definedName name="\C">#REF!</definedName>
    <definedName name="\D" localSheetId="1">#REF!</definedName>
    <definedName name="\D" localSheetId="5">#REF!</definedName>
    <definedName name="\D" localSheetId="0">#REF!</definedName>
    <definedName name="\D" localSheetId="2">#REF!</definedName>
    <definedName name="\D">#REF!</definedName>
    <definedName name="\E" localSheetId="1">#REF!</definedName>
    <definedName name="\E" localSheetId="5">#REF!</definedName>
    <definedName name="\E" localSheetId="0">#REF!</definedName>
    <definedName name="\E" localSheetId="2">#REF!</definedName>
    <definedName name="\E">#REF!</definedName>
    <definedName name="\H" localSheetId="1">#REF!</definedName>
    <definedName name="\H" localSheetId="5">#REF!</definedName>
    <definedName name="\H" localSheetId="0">#REF!</definedName>
    <definedName name="\H" localSheetId="2">#REF!</definedName>
    <definedName name="\H">#REF!</definedName>
    <definedName name="\K" localSheetId="1">#REF!</definedName>
    <definedName name="\K" localSheetId="5">#REF!</definedName>
    <definedName name="\K" localSheetId="0">#REF!</definedName>
    <definedName name="\K" localSheetId="2">#REF!</definedName>
    <definedName name="\K">#REF!</definedName>
    <definedName name="\L" localSheetId="1">#REF!</definedName>
    <definedName name="\L" localSheetId="5">#REF!</definedName>
    <definedName name="\L" localSheetId="0">#REF!</definedName>
    <definedName name="\L" localSheetId="2">#REF!</definedName>
    <definedName name="\L">#REF!</definedName>
    <definedName name="\P" localSheetId="1">#REF!</definedName>
    <definedName name="\P" localSheetId="5">#REF!</definedName>
    <definedName name="\P" localSheetId="0">#REF!</definedName>
    <definedName name="\P" localSheetId="2">#REF!</definedName>
    <definedName name="\P">#REF!</definedName>
    <definedName name="\Q" localSheetId="1">#REF!</definedName>
    <definedName name="\Q" localSheetId="5">#REF!</definedName>
    <definedName name="\Q" localSheetId="0">#REF!</definedName>
    <definedName name="\Q" localSheetId="2">#REF!</definedName>
    <definedName name="\Q">#REF!</definedName>
    <definedName name="\S" localSheetId="1">#REF!</definedName>
    <definedName name="\S" localSheetId="5">#REF!</definedName>
    <definedName name="\S" localSheetId="0">#REF!</definedName>
    <definedName name="\S" localSheetId="2">#REF!</definedName>
    <definedName name="\S">#REF!</definedName>
    <definedName name="\T" localSheetId="1">#REF!</definedName>
    <definedName name="\T" localSheetId="5">#REF!</definedName>
    <definedName name="\T" localSheetId="0">#REF!</definedName>
    <definedName name="\T" localSheetId="2">#REF!</definedName>
    <definedName name="\T">#REF!</definedName>
    <definedName name="\V" localSheetId="1">#REF!</definedName>
    <definedName name="\V" localSheetId="5">#REF!</definedName>
    <definedName name="\V" localSheetId="0">#REF!</definedName>
    <definedName name="\V" localSheetId="2">#REF!</definedName>
    <definedName name="\V">#REF!</definedName>
    <definedName name="\W" localSheetId="1">#REF!</definedName>
    <definedName name="\W" localSheetId="5">#REF!</definedName>
    <definedName name="\W" localSheetId="0">#REF!</definedName>
    <definedName name="\W" localSheetId="2">#REF!</definedName>
    <definedName name="\W">#REF!</definedName>
    <definedName name="\X" localSheetId="1">#REF!</definedName>
    <definedName name="\X" localSheetId="5">#REF!</definedName>
    <definedName name="\X" localSheetId="0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>#REF!</definedName>
    <definedName name="__DVM3">[1]Links!$V$6</definedName>
    <definedName name="__Mn2" hidden="1">{#N/A,#N/A,FALSE,"т02бд"}</definedName>
    <definedName name="__t04" hidden="1">{#N/A,#N/A,FALSE,"т04"}</definedName>
    <definedName name="__t06" hidden="1">{#N/A,#N/A,FALSE,"т04"}</definedName>
    <definedName name="__tab06" localSheetId="5">#REF!</definedName>
    <definedName name="__tab06" localSheetId="0">#REF!</definedName>
    <definedName name="__tab06" localSheetId="2">#REF!</definedName>
    <definedName name="__tab06">#REF!</definedName>
    <definedName name="__tab07" localSheetId="5">#REF!</definedName>
    <definedName name="__tab07" localSheetId="0">#REF!</definedName>
    <definedName name="__tab07" localSheetId="2">#REF!</definedName>
    <definedName name="__tab07">#REF!</definedName>
    <definedName name="__Tab1" localSheetId="5">#REF!</definedName>
    <definedName name="__Tab1" localSheetId="0">#REF!</definedName>
    <definedName name="__Tab1" localSheetId="2">#REF!</definedName>
    <definedName name="__Tab1">#REF!</definedName>
    <definedName name="__UKR1" localSheetId="5">#REF!</definedName>
    <definedName name="__UKR1" localSheetId="0">#REF!</definedName>
    <definedName name="__UKR1" localSheetId="2">#REF!</definedName>
    <definedName name="__UKR1">#REF!</definedName>
    <definedName name="__UKR2" localSheetId="5">#REF!</definedName>
    <definedName name="__UKR2" localSheetId="0">#REF!</definedName>
    <definedName name="__UKR2" localSheetId="2">#REF!</definedName>
    <definedName name="__UKR2">#REF!</definedName>
    <definedName name="__UKR3" localSheetId="5">#REF!</definedName>
    <definedName name="__UKR3" localSheetId="0">#REF!</definedName>
    <definedName name="__UKR3" localSheetId="2">#REF!</definedName>
    <definedName name="__UKR3">#REF!</definedName>
    <definedName name="__VM3">[1]Links!$V$4</definedName>
    <definedName name="__wpi2">#REF!</definedName>
    <definedName name="_cpi2" localSheetId="1">#REF!</definedName>
    <definedName name="_cpi2" localSheetId="5">#REF!</definedName>
    <definedName name="_cpi2" localSheetId="0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5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5" hidden="1">{#N/A,#N/A,FALSE,"т02бд"}</definedName>
    <definedName name="_Mn2_2" localSheetId="0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5" hidden="1">{#N/A,#N/A,FALSE,"т02бд"}</definedName>
    <definedName name="_Mn2_2_1" localSheetId="0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5" hidden="1">{#N/A,#N/A,FALSE,"т04"}</definedName>
    <definedName name="_t04" localSheetId="0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5" hidden="1">{#N/A,#N/A,FALSE,"т04"}</definedName>
    <definedName name="_t04_2" localSheetId="0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5" hidden="1">{#N/A,#N/A,FALSE,"т04"}</definedName>
    <definedName name="_t04_2_1" localSheetId="0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0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5" hidden="1">{#N/A,#N/A,FALSE,"т04"}</definedName>
    <definedName name="_t06_2" localSheetId="0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5" hidden="1">{#N/A,#N/A,FALSE,"т04"}</definedName>
    <definedName name="_t06_2_1" localSheetId="0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5">#REF!</definedName>
    <definedName name="_tab06" localSheetId="0">#REF!</definedName>
    <definedName name="_tab06" localSheetId="2">#REF!</definedName>
    <definedName name="_tab06">#REF!</definedName>
    <definedName name="_tab07" localSheetId="1">#REF!</definedName>
    <definedName name="_tab07" localSheetId="5">#REF!</definedName>
    <definedName name="_tab07" localSheetId="0">#REF!</definedName>
    <definedName name="_tab07" localSheetId="2">#REF!</definedName>
    <definedName name="_tab07">#REF!</definedName>
    <definedName name="_Tab1" localSheetId="1">#REF!</definedName>
    <definedName name="_Tab1" localSheetId="5">#REF!</definedName>
    <definedName name="_Tab1" localSheetId="0">#REF!</definedName>
    <definedName name="_Tab1" localSheetId="2">#REF!</definedName>
    <definedName name="_Tab1">#REF!</definedName>
    <definedName name="_UKR1" localSheetId="1">#REF!</definedName>
    <definedName name="_UKR1" localSheetId="5">#REF!</definedName>
    <definedName name="_UKR1" localSheetId="0">#REF!</definedName>
    <definedName name="_UKR1" localSheetId="2">#REF!</definedName>
    <definedName name="_UKR1">#REF!</definedName>
    <definedName name="_UKR2" localSheetId="1">#REF!</definedName>
    <definedName name="_UKR2" localSheetId="5">#REF!</definedName>
    <definedName name="_UKR2" localSheetId="0">#REF!</definedName>
    <definedName name="_UKR2" localSheetId="2">#REF!</definedName>
    <definedName name="_UKR2">#REF!</definedName>
    <definedName name="_UKR3" localSheetId="1">#REF!</definedName>
    <definedName name="_UKR3" localSheetId="5">#REF!</definedName>
    <definedName name="_UKR3" localSheetId="0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5">#REF!</definedName>
    <definedName name="_wpi2" localSheetId="0">#REF!</definedName>
    <definedName name="_wpi2" localSheetId="2">#REF!</definedName>
    <definedName name="_wpi2">#REF!</definedName>
    <definedName name="a" localSheetId="1">#REF!</definedName>
    <definedName name="a" localSheetId="5">#REF!</definedName>
    <definedName name="a" localSheetId="0">#REF!</definedName>
    <definedName name="a" localSheetId="2">#REF!</definedName>
    <definedName name="a">#REF!</definedName>
    <definedName name="aaa" localSheetId="1" hidden="1">{#N/A,#N/A,FALSE,"т02бд"}</definedName>
    <definedName name="aaa" localSheetId="5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5" hidden="1">{#N/A,#N/A,FALSE,"т02бд"}</definedName>
    <definedName name="aaa_2" localSheetId="0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5" hidden="1">{#N/A,#N/A,FALSE,"т02бд"}</definedName>
    <definedName name="aaa_2_1" localSheetId="0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5" hidden="1">{#N/A,#N/A,FALSE,"т02бд"}</definedName>
    <definedName name="af" localSheetId="0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5" hidden="1">{#N/A,#N/A,FALSE,"т02бд"}</definedName>
    <definedName name="af_2" localSheetId="0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5" hidden="1">{#N/A,#N/A,FALSE,"т02бд"}</definedName>
    <definedName name="af_2_1" localSheetId="0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5">[2]Links!#REF!</definedName>
    <definedName name="AGRRMY" localSheetId="0">[1]Links!#REF!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5">#REF!</definedName>
    <definedName name="All_Data" localSheetId="0">#REF!</definedName>
    <definedName name="All_Data" localSheetId="2">#REF!</definedName>
    <definedName name="All_Data">#REF!</definedName>
    <definedName name="asasa" localSheetId="1" hidden="1">{#N/A,#N/A,FALSE,"т02бд"}</definedName>
    <definedName name="asasa" localSheetId="5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5" hidden="1">{#N/A,#N/A,FALSE,"т02бд"}</definedName>
    <definedName name="asasa_2" localSheetId="0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5" hidden="1">{#N/A,#N/A,FALSE,"т02бд"}</definedName>
    <definedName name="asasa_2_1" localSheetId="0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5" hidden="1">{#N/A,#N/A,FALSE,"т02бд"}</definedName>
    <definedName name="asf" localSheetId="0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5" hidden="1">{#N/A,#N/A,FALSE,"т02бд"}</definedName>
    <definedName name="asf_2" localSheetId="0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5" hidden="1">{#N/A,#N/A,FALSE,"т02бд"}</definedName>
    <definedName name="asf_2_1" localSheetId="0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5" hidden="1">{#N/A,#N/A,FALSE,"т02бд"}</definedName>
    <definedName name="asfasg" localSheetId="0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5" hidden="1">{#N/A,#N/A,FALSE,"т02бд"}</definedName>
    <definedName name="asfasg_2" localSheetId="0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5" hidden="1">{#N/A,#N/A,FALSE,"т02бд"}</definedName>
    <definedName name="asfasg_2_1" localSheetId="0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5" hidden="1">{#N/A,#N/A,FALSE,"т04"}</definedName>
    <definedName name="asfdasdf" localSheetId="0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5" hidden="1">{#N/A,#N/A,FALSE,"т04"}</definedName>
    <definedName name="asfdasdf_2" localSheetId="0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5" hidden="1">{#N/A,#N/A,FALSE,"т04"}</definedName>
    <definedName name="asfdasdf_2_1" localSheetId="0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5" hidden="1">{#N/A,#N/A,FALSE,"т02бд"}</definedName>
    <definedName name="asgf" localSheetId="0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5" hidden="1">{#N/A,#N/A,FALSE,"т02бд"}</definedName>
    <definedName name="asgf_2" localSheetId="0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5" hidden="1">{#N/A,#N/A,FALSE,"т02бд"}</definedName>
    <definedName name="asgf_2_1" localSheetId="0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5" hidden="1">{#N/A,#N/A,FALSE,"т02бд"}</definedName>
    <definedName name="b" localSheetId="0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5" hidden="1">{#N/A,#N/A,FALSE,"т02бд"}</definedName>
    <definedName name="b_1" localSheetId="0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5" hidden="1">{#N/A,#N/A,FALSE,"т02бд"}</definedName>
    <definedName name="b_2" localSheetId="0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5">#REF!</definedName>
    <definedName name="Balance_of_payments" localSheetId="0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5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5" hidden="1">{#N/A,#N/A,FALSE,"т02бд"}</definedName>
    <definedName name="bbb_2" localSheetId="0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5" hidden="1">{#N/A,#N/A,FALSE,"т02бд"}</definedName>
    <definedName name="bbb_2_1" localSheetId="0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5">[2]Links!#REF!</definedName>
    <definedName name="BDEF_f" localSheetId="0">[1]Links!#REF!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5">[2]Links!#REF!</definedName>
    <definedName name="BDEFgdp_f" localSheetId="0">[1]Links!#REF!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5">[2]Links!#REF!</definedName>
    <definedName name="BEXPgdp_f" localSheetId="0">[1]Links!#REF!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5">[2]Links!#REF!</definedName>
    <definedName name="BREVgdp_f" localSheetId="0">[1]Links!#REF!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5">#REF!</definedName>
    <definedName name="BRO" localSheetId="0">#REF!</definedName>
    <definedName name="BRO" localSheetId="2">#REF!</definedName>
    <definedName name="BRO">#REF!</definedName>
    <definedName name="BudArrears" localSheetId="1">#REF!</definedName>
    <definedName name="BudArrears" localSheetId="5">#REF!</definedName>
    <definedName name="BudArrears" localSheetId="0">#REF!</definedName>
    <definedName name="BudArrears" localSheetId="2">#REF!</definedName>
    <definedName name="BudArrears">#REF!</definedName>
    <definedName name="budfin" localSheetId="1">#REF!</definedName>
    <definedName name="budfin" localSheetId="5">#REF!</definedName>
    <definedName name="budfin" localSheetId="0">#REF!</definedName>
    <definedName name="budfin" localSheetId="2">#REF!</definedName>
    <definedName name="budfin">#REF!</definedName>
    <definedName name="Budget" localSheetId="1">#REF!</definedName>
    <definedName name="Budget" localSheetId="5">#REF!</definedName>
    <definedName name="Budget" localSheetId="0">#REF!</definedName>
    <definedName name="Budget" localSheetId="2">#REF!</definedName>
    <definedName name="Budget">#REF!</definedName>
    <definedName name="budget_financing" localSheetId="1">#REF!</definedName>
    <definedName name="budget_financing" localSheetId="5">#REF!</definedName>
    <definedName name="budget_financing" localSheetId="0">#REF!</definedName>
    <definedName name="budget_financing" localSheetId="2">#REF!</definedName>
    <definedName name="budget_financing">#REF!</definedName>
    <definedName name="bull" localSheetId="1">[2]C!#REF!</definedName>
    <definedName name="bull" localSheetId="5">[2]C!#REF!</definedName>
    <definedName name="bull" localSheetId="0">[1]C!#REF!</definedName>
    <definedName name="bull" localSheetId="2">[2]C!#REF!</definedName>
    <definedName name="bull">[2]C!#REF!</definedName>
    <definedName name="Central" localSheetId="1">#REF!</definedName>
    <definedName name="Central" localSheetId="5">#REF!</definedName>
    <definedName name="Central" localSheetId="0">#REF!</definedName>
    <definedName name="Central" localSheetId="2">#REF!</definedName>
    <definedName name="Central">#REF!</definedName>
    <definedName name="CONS_f" localSheetId="1">[2]Links!#REF!</definedName>
    <definedName name="CONS_f" localSheetId="5">[2]Links!#REF!</definedName>
    <definedName name="CONS_f" localSheetId="0">[1]Links!#REF!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5">#REF!</definedName>
    <definedName name="CPI" localSheetId="0">[4]Links!$B$2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5">#REF!</definedName>
    <definedName name="CPI_I" localSheetId="0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5">[2]Links!#REF!</definedName>
    <definedName name="CPIA_f" localSheetId="0">[1]Links!#REF!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5">[2]Links!#REF!</definedName>
    <definedName name="CPIFA_f" localSheetId="0">[1]Links!#REF!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5">[2]Links!#REF!</definedName>
    <definedName name="CPIFmov_f" localSheetId="0">[1]Links!#REF!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5">[2]Links!#REF!</definedName>
    <definedName name="CPImov_f" localSheetId="0">[1]Links!#REF!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5">[2]Links!#REF!</definedName>
    <definedName name="CPINFA_f" localSheetId="0">[1]Links!#REF!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5">[2]Links!#REF!</definedName>
    <definedName name="CPINFmov_f" localSheetId="0">[1]Links!#REF!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5">[2]Links!#REF!</definedName>
    <definedName name="CPISA_f" localSheetId="0">[1]Links!#REF!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5">[2]Links!#REF!</definedName>
    <definedName name="CPISmov_f" localSheetId="0">[1]Links!#REF!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5">[2]Links!#REF!</definedName>
    <definedName name="CURR_f" localSheetId="0">[1]Links!#REF!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5">#REF!</definedName>
    <definedName name="Current_account" localSheetId="0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5">[2]Links!#REF!</definedName>
    <definedName name="D_SHARES_f" localSheetId="0">[1]Links!#REF!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5">#REF!</definedName>
    <definedName name="DATES" localSheetId="0">#REF!</definedName>
    <definedName name="DATES" localSheetId="2">#REF!</definedName>
    <definedName name="DATES">#REF!</definedName>
    <definedName name="DATESA" localSheetId="1">#REF!</definedName>
    <definedName name="DATESA" localSheetId="5">#REF!</definedName>
    <definedName name="DATESA" localSheetId="0">#REF!</definedName>
    <definedName name="DATESA" localSheetId="2">#REF!</definedName>
    <definedName name="DATESA">#REF!</definedName>
    <definedName name="DATESM" localSheetId="1">#REF!</definedName>
    <definedName name="DATESM" localSheetId="5">#REF!</definedName>
    <definedName name="DATESM" localSheetId="0">#REF!</definedName>
    <definedName name="DATESM" localSheetId="2">#REF!</definedName>
    <definedName name="DATESM">#REF!</definedName>
    <definedName name="DATESQ" localSheetId="1">#REF!</definedName>
    <definedName name="DATESQ" localSheetId="5">#REF!</definedName>
    <definedName name="DATESQ" localSheetId="0">#REF!</definedName>
    <definedName name="DATESQ" localSheetId="2">#REF!</definedName>
    <definedName name="DATESQ">#REF!</definedName>
    <definedName name="DD_f" localSheetId="1">[2]Links!#REF!</definedName>
    <definedName name="DD_f" localSheetId="5">[2]Links!#REF!</definedName>
    <definedName name="DD_f" localSheetId="0">[1]Links!#REF!</definedName>
    <definedName name="DD_f" localSheetId="2">[2]Links!#REF!</definedName>
    <definedName name="DD_f">[2]Links!#REF!</definedName>
    <definedName name="ddd" localSheetId="5" hidden="1">{#N/A,#N/A,FALSE,"т04"}</definedName>
    <definedName name="ddd" localSheetId="0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5" hidden="1">{#N/A,#N/A,FALSE,"т04"}</definedName>
    <definedName name="ddd_1" localSheetId="0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5" hidden="1">{#N/A,#N/A,FALSE,"т04"}</definedName>
    <definedName name="ddd_2" localSheetId="0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5">#REF!</definedName>
    <definedName name="DEFL" localSheetId="0">#REF!</definedName>
    <definedName name="DEFL" localSheetId="2">#REF!</definedName>
    <definedName name="DEFL">#REF!</definedName>
    <definedName name="defl2" localSheetId="1">#REF!</definedName>
    <definedName name="defl2" localSheetId="5">#REF!</definedName>
    <definedName name="defl2" localSheetId="0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5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5" hidden="1">{#N/A,#N/A,FALSE,"т02бд"}</definedName>
    <definedName name="dfdfdf_2" localSheetId="0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5" hidden="1">{#N/A,#N/A,FALSE,"т02бд"}</definedName>
    <definedName name="dfdfdf_2_1" localSheetId="0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2">#REF!</definedName>
    <definedName name="Dif_1">#REF!</definedName>
    <definedName name="Dif_2" localSheetId="1">#REF!</definedName>
    <definedName name="Dif_2" localSheetId="5">#REF!</definedName>
    <definedName name="Dif_2" localSheetId="0">#REF!</definedName>
    <definedName name="Dif_2" localSheetId="2">#REF!</definedName>
    <definedName name="Dif_2">#REF!</definedName>
    <definedName name="dsf" localSheetId="5" hidden="1">{#N/A,#N/A,FALSE,"т02бд"}</definedName>
    <definedName name="dsf" localSheetId="0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5" hidden="1">{#N/A,#N/A,FALSE,"т02бд"}</definedName>
    <definedName name="dsf_2" localSheetId="0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5" hidden="1">{#N/A,#N/A,FALSE,"т02бд"}</definedName>
    <definedName name="dsf_2_1" localSheetId="0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5" hidden="1">{#N/A,#N/A,FALSE,"т02бд"}</definedName>
    <definedName name="dsfb" localSheetId="0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5" hidden="1">{#N/A,#N/A,FALSE,"т02бд"}</definedName>
    <definedName name="dsfb_2" localSheetId="0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5" hidden="1">{#N/A,#N/A,FALSE,"т02бд"}</definedName>
    <definedName name="dsfb_2_1" localSheetId="0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5" hidden="1">{#N/A,#N/A,FALSE,"т02бд"}</definedName>
    <definedName name="dsfg" localSheetId="0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5" hidden="1">{#N/A,#N/A,FALSE,"т02бд"}</definedName>
    <definedName name="dsfg_2" localSheetId="0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5" hidden="1">{#N/A,#N/A,FALSE,"т02бд"}</definedName>
    <definedName name="dsfg_2_1" localSheetId="0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5">#REF!</definedName>
    <definedName name="EdssBatchRange" localSheetId="0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5">[2]Links!#REF!</definedName>
    <definedName name="ENTS_f" localSheetId="0">[1]Links!#REF!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5">#REF!</definedName>
    <definedName name="Exp_GDP" localSheetId="0">#REF!</definedName>
    <definedName name="Exp_GDP" localSheetId="2">#REF!</definedName>
    <definedName name="Exp_GDP">#REF!</definedName>
    <definedName name="Exp_nom" localSheetId="1">#REF!</definedName>
    <definedName name="Exp_nom" localSheetId="5">#REF!</definedName>
    <definedName name="Exp_nom" localSheetId="0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5">[2]Links!#REF!</definedName>
    <definedName name="EXPEND_f" localSheetId="0">[1]Links!#REF!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5">#REF!</definedName>
    <definedName name="f" localSheetId="0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5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5" hidden="1">{#N/A,#N/A,FALSE,"т02бд"}</definedName>
    <definedName name="fff_2" localSheetId="0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5" hidden="1">{#N/A,#N/A,FALSE,"т02бд"}</definedName>
    <definedName name="fff_2_1" localSheetId="0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5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5" hidden="1">{#N/A,#N/A,FALSE,"т17-1банки (2)"}</definedName>
    <definedName name="fffffff_1" localSheetId="0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5" hidden="1">{#N/A,#N/A,FALSE,"т17-1банки (2)"}</definedName>
    <definedName name="fffffff_2" localSheetId="0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5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5" hidden="1">{#N/A,#N/A,FALSE,"т02бд"}</definedName>
    <definedName name="fgf_2" localSheetId="0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5" hidden="1">{#N/A,#N/A,FALSE,"т02бд"}</definedName>
    <definedName name="fgf_2_1" localSheetId="0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5" hidden="1">{#N/A,#N/A,FALSE,"т02бд"}</definedName>
    <definedName name="fgfgf_2" localSheetId="0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5" hidden="1">{#N/A,#N/A,FALSE,"т02бд"}</definedName>
    <definedName name="fgfgf_2_1" localSheetId="0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5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5" hidden="1">{#N/A,#N/A,FALSE,"т02бд"}</definedName>
    <definedName name="fgfgfgfgfgf_2" localSheetId="0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5" hidden="1">{#N/A,#N/A,FALSE,"т02бд"}</definedName>
    <definedName name="fgfgfgfgfgf_2_1" localSheetId="0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5" hidden="1">{#N/A,#N/A,FALSE,"т17-1банки (2)"}</definedName>
    <definedName name="fgk" localSheetId="0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5" hidden="1">{#N/A,#N/A,FALSE,"т17-1банки (2)"}</definedName>
    <definedName name="fgk_2" localSheetId="0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5" hidden="1">{#N/A,#N/A,FALSE,"т17-1банки (2)"}</definedName>
    <definedName name="fgk_2_1" localSheetId="0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5" hidden="1">{#N/A,#N/A,FALSE,"т02бд"}</definedName>
    <definedName name="fgkf" localSheetId="0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5" hidden="1">{#N/A,#N/A,FALSE,"т02бд"}</definedName>
    <definedName name="fgkf_2" localSheetId="0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5" hidden="1">{#N/A,#N/A,FALSE,"т02бд"}</definedName>
    <definedName name="fgkf_2_1" localSheetId="0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5" hidden="1">{#N/A,#N/A,FALSE,"т04"}</definedName>
    <definedName name="fkfgk" localSheetId="0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5" hidden="1">{#N/A,#N/A,FALSE,"т04"}</definedName>
    <definedName name="fkfgk_2" localSheetId="0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5" hidden="1">{#N/A,#N/A,FALSE,"т04"}</definedName>
    <definedName name="fkfgk_2_1" localSheetId="0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5" hidden="1">{#N/A,#N/A,FALSE,"т02бд"}</definedName>
    <definedName name="fkfkgk" localSheetId="0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5" hidden="1">{#N/A,#N/A,FALSE,"т02бд"}</definedName>
    <definedName name="fkfkgk_2" localSheetId="0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5" hidden="1">{#N/A,#N/A,FALSE,"т02бд"}</definedName>
    <definedName name="fkfkgk_2_1" localSheetId="0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5" hidden="1">{#N/A,#N/A,FALSE,"т02бд"}</definedName>
    <definedName name="Food_comp" localSheetId="0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5" hidden="1">{#N/A,#N/A,FALSE,"т02бд"}</definedName>
    <definedName name="Food_comp_1" localSheetId="0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5" hidden="1">{#N/A,#N/A,FALSE,"т02бд"}</definedName>
    <definedName name="Food_comp_2" localSheetId="0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5">#REF!</definedName>
    <definedName name="Foreign_liabilities" localSheetId="0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5">#REF!</definedName>
    <definedName name="g" localSheetId="0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5">#REF!</definedName>
    <definedName name="GDPgrowth" localSheetId="0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5">[2]Links!#REF!</definedName>
    <definedName name="GDPM_f" localSheetId="0">[1]Links!#REF!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5">[2]Links!#REF!</definedName>
    <definedName name="GDPNC_f" localSheetId="0">[1]Links!#REF!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5">[2]Links!#REF!</definedName>
    <definedName name="GDPRG_f" localSheetId="0">[1]Links!#REF!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5">[2]Links!#REF!</definedName>
    <definedName name="GDPRM_f" localSheetId="0">[1]Links!#REF!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2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2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5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5" hidden="1">{#N/A,#N/A,FALSE,"т02бд"}</definedName>
    <definedName name="ggg_2" localSheetId="0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5" hidden="1">{#N/A,#N/A,FALSE,"т02бд"}</definedName>
    <definedName name="ggg_2_1" localSheetId="0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5" hidden="1">{#N/A,#N/A,FALSE,"т02бд"}</definedName>
    <definedName name="gggggg_2" localSheetId="0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5" hidden="1">{#N/A,#N/A,FALSE,"т02бд"}</definedName>
    <definedName name="gggggg_2_1" localSheetId="0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5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5" hidden="1">{#N/A,#N/A,FALSE,"т02бд"}</definedName>
    <definedName name="ghghg_2" localSheetId="0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5" hidden="1">{#N/A,#N/A,FALSE,"т02бд"}</definedName>
    <definedName name="ghghg_2_1" localSheetId="0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5" hidden="1">{#N/A,#N/A,FALSE,"т02бд"}</definedName>
    <definedName name="ghghghg_2" localSheetId="0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5" hidden="1">{#N/A,#N/A,FALSE,"т02бд"}</definedName>
    <definedName name="ghghghg_2_1" localSheetId="0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5">[2]Links!#REF!</definedName>
    <definedName name="GNCRMY" localSheetId="0">[1]Links!#REF!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5">[2]Links!#REF!</definedName>
    <definedName name="GOODS_f" localSheetId="0">[1]Links!#REF!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2">[2]Links!#REF!</definedName>
    <definedName name="GRANT_f">[2]Links!#REF!</definedName>
    <definedName name="Gross_reserves" localSheetId="1">#REF!</definedName>
    <definedName name="Gross_reserves" localSheetId="5">#REF!</definedName>
    <definedName name="Gross_reserves" localSheetId="0">#REF!</definedName>
    <definedName name="Gross_reserves" localSheetId="2">#REF!</definedName>
    <definedName name="Gross_reserves">#REF!</definedName>
    <definedName name="HERE" localSheetId="1">#REF!</definedName>
    <definedName name="HERE" localSheetId="5">#REF!</definedName>
    <definedName name="HERE" localSheetId="0">#REF!</definedName>
    <definedName name="HERE" localSheetId="2">#REF!</definedName>
    <definedName name="HERE">#REF!</definedName>
    <definedName name="hgj" localSheetId="5" hidden="1">{#N/A,#N/A,FALSE,"т02бд"}</definedName>
    <definedName name="hgj" localSheetId="0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5" hidden="1">{#N/A,#N/A,FALSE,"т02бд"}</definedName>
    <definedName name="hgj_1" localSheetId="0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5" hidden="1">{#N/A,#N/A,FALSE,"т02бд"}</definedName>
    <definedName name="hgj_2" localSheetId="0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5" hidden="1">{#N/A,#N/A,FALSE,"т02бд"}</definedName>
    <definedName name="hj" localSheetId="0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5" hidden="1">{#N/A,#N/A,FALSE,"т02бд"}</definedName>
    <definedName name="hj_1" localSheetId="0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5" hidden="1">{#N/A,#N/A,FALSE,"т02бд"}</definedName>
    <definedName name="hj_2" localSheetId="0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5" hidden="1">{#N/A,#N/A,FALSE,"т02бд"}</definedName>
    <definedName name="i" localSheetId="0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5" hidden="1">{#N/A,#N/A,FALSE,"т02бд"}</definedName>
    <definedName name="i_1" localSheetId="0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5" hidden="1">{#N/A,#N/A,FALSE,"т02бд"}</definedName>
    <definedName name="i_2" localSheetId="0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5">#REF!</definedName>
    <definedName name="In_millions_of_lei" localSheetId="0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5">#REF!</definedName>
    <definedName name="In_millions_of_U.S._dollars" localSheetId="0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5">[2]Links!#REF!</definedName>
    <definedName name="INCBAL_f" localSheetId="0">[1]Links!#REF!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5">[2]Links!#REF!</definedName>
    <definedName name="INCC_f" localSheetId="0">[1]Links!#REF!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5">[2]Links!#REF!</definedName>
    <definedName name="INCCURR_f" localSheetId="0">[1]Links!#REF!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5">[2]Links!#REF!</definedName>
    <definedName name="INCO_f" localSheetId="0">[1]Links!#REF!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5">[2]Links!#REF!</definedName>
    <definedName name="INDRMY" localSheetId="0">[1]Links!#REF!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5">#REF!</definedName>
    <definedName name="item" localSheetId="0">#REF!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0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5" hidden="1">{"WEO",#N/A,FALSE,"T"}</definedName>
    <definedName name="k_1" localSheetId="0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5" hidden="1">{"WEO",#N/A,FALSE,"T"}</definedName>
    <definedName name="k_2" localSheetId="0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5">#REF!</definedName>
    <definedName name="KEND" localSheetId="0">#REF!</definedName>
    <definedName name="KEND" localSheetId="2">#REF!</definedName>
    <definedName name="KEND">#REF!</definedName>
    <definedName name="kkk" localSheetId="5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5" hidden="1">{#N/A,#N/A,FALSE,"т02бд"}</definedName>
    <definedName name="kkk_1" localSheetId="0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5" hidden="1">{#N/A,#N/A,FALSE,"т02бд"}</definedName>
    <definedName name="kkk_2" localSheetId="0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5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5" hidden="1">{#N/A,#N/A,FALSE,"т02бд"}</definedName>
    <definedName name="kkkkk_1" localSheetId="0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5" hidden="1">{#N/A,#N/A,FALSE,"т02бд"}</definedName>
    <definedName name="kkkkk_2" localSheetId="0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5">#REF!</definedName>
    <definedName name="KMENU" localSheetId="0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5">#REF!</definedName>
    <definedName name="liquidity_reserve" localSheetId="0">#REF!</definedName>
    <definedName name="liquidity_reserve" localSheetId="2">#REF!</definedName>
    <definedName name="liquidity_reserve">#REF!</definedName>
    <definedName name="lk" localSheetId="5" hidden="1">{#N/A,#N/A,FALSE,"т02бд"}</definedName>
    <definedName name="lk" localSheetId="0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5" hidden="1">{#N/A,#N/A,FALSE,"т02бд"}</definedName>
    <definedName name="lk_1" localSheetId="0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5" hidden="1">{#N/A,#N/A,FALSE,"т02бд"}</definedName>
    <definedName name="lk_2" localSheetId="0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5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5" hidden="1">{#N/A,#N/A,FALSE,"т02бд"}</definedName>
    <definedName name="lll_2" localSheetId="0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5" hidden="1">{#N/A,#N/A,FALSE,"т02бд"}</definedName>
    <definedName name="lll_2_1" localSheetId="0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5">#REF!</definedName>
    <definedName name="Local" localSheetId="0">#REF!</definedName>
    <definedName name="Local" localSheetId="2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5">[2]Links!#REF!</definedName>
    <definedName name="M0R_f" localSheetId="0">[1]Links!#REF!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5">[2]Links!#REF!</definedName>
    <definedName name="M1m_f" localSheetId="0">[1]Links!#REF!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5">[2]Links!#REF!</definedName>
    <definedName name="M2m_f" localSheetId="0">[1]Links!#REF!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5">[2]Links!#REF!</definedName>
    <definedName name="M3m_f" localSheetId="0">[1]Links!#REF!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5">[2]C!#REF!</definedName>
    <definedName name="macro" localSheetId="0">[1]C!#REF!</definedName>
    <definedName name="macro" localSheetId="2">[2]C!#REF!</definedName>
    <definedName name="macro" localSheetId="3">[2]C!#REF!</definedName>
    <definedName name="macro">[2]C!#REF!</definedName>
    <definedName name="MACROS" localSheetId="1">#REF!</definedName>
    <definedName name="MACROS" localSheetId="5">#REF!</definedName>
    <definedName name="MACROS" localSheetId="0">#REF!</definedName>
    <definedName name="MACROS" localSheetId="2">#REF!</definedName>
    <definedName name="MACROS">#REF!</definedName>
    <definedName name="main_m" localSheetId="1">[2]C!#REF!</definedName>
    <definedName name="main_m" localSheetId="5">[2]C!#REF!</definedName>
    <definedName name="main_m" localSheetId="0">[1]C!#REF!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5">[2]Links!#REF!</definedName>
    <definedName name="MBR_f" localSheetId="0">[1]Links!#REF!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5">#REF!</definedName>
    <definedName name="Medium_term_BOP_scenario" localSheetId="0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5" hidden="1">{"MONA",#N/A,FALSE,"S"}</definedName>
    <definedName name="mn" localSheetId="0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5" hidden="1">{"MONA",#N/A,FALSE,"S"}</definedName>
    <definedName name="mn_1" localSheetId="0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5" hidden="1">{"MONA",#N/A,FALSE,"S"}</definedName>
    <definedName name="mn_2" localSheetId="0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0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5">#REF!</definedName>
    <definedName name="Monetary_Program_Parameters" localSheetId="0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5">#REF!</definedName>
    <definedName name="moneyprogram" localSheetId="0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5">#REF!</definedName>
    <definedName name="monprogparameters" localSheetId="0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5">#REF!</definedName>
    <definedName name="monsurvey" localSheetId="0">#REF!</definedName>
    <definedName name="monsurvey" localSheetId="2">#REF!</definedName>
    <definedName name="monsurvey">#REF!</definedName>
    <definedName name="Month" localSheetId="1">#REF!</definedName>
    <definedName name="Month" localSheetId="5">#REF!</definedName>
    <definedName name="Month" localSheetId="0">[4]C!$H$7</definedName>
    <definedName name="Month" localSheetId="2">#REF!</definedName>
    <definedName name="Month" localSheetId="3">#REF!</definedName>
    <definedName name="Month">#REF!</definedName>
    <definedName name="Month_" localSheetId="5">#REF!</definedName>
    <definedName name="Month_" localSheetId="0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5">#REF!</definedName>
    <definedName name="mt_moneyprog" localSheetId="0">#REF!</definedName>
    <definedName name="mt_moneyprog" localSheetId="2">#REF!</definedName>
    <definedName name="mt_moneyprog">#REF!</definedName>
    <definedName name="NAMES" localSheetId="1">#REF!</definedName>
    <definedName name="NAMES" localSheetId="5">#REF!</definedName>
    <definedName name="NAMES" localSheetId="0">#REF!</definedName>
    <definedName name="NAMES" localSheetId="2">#REF!</definedName>
    <definedName name="NAMES">#REF!</definedName>
    <definedName name="NAMESA" localSheetId="1">#REF!</definedName>
    <definedName name="NAMESA" localSheetId="5">#REF!</definedName>
    <definedName name="NAMESA" localSheetId="0">#REF!</definedName>
    <definedName name="NAMESA" localSheetId="2">#REF!</definedName>
    <definedName name="NAMESA">#REF!</definedName>
    <definedName name="NAMESM" localSheetId="1">#REF!</definedName>
    <definedName name="NAMESM" localSheetId="5">#REF!</definedName>
    <definedName name="NAMESM" localSheetId="0">#REF!</definedName>
    <definedName name="NAMESM" localSheetId="2">#REF!</definedName>
    <definedName name="NAMESM">#REF!</definedName>
    <definedName name="NAMESQ" localSheetId="1">#REF!</definedName>
    <definedName name="NAMESQ" localSheetId="5">#REF!</definedName>
    <definedName name="NAMESQ" localSheetId="0">#REF!</definedName>
    <definedName name="NAMESQ" localSheetId="2">#REF!</definedName>
    <definedName name="NAMESQ">#REF!</definedName>
    <definedName name="NFA_assumptions" localSheetId="1">#REF!</definedName>
    <definedName name="NFA_assumptions" localSheetId="5">#REF!</definedName>
    <definedName name="NFA_assumptions" localSheetId="0">#REF!</definedName>
    <definedName name="NFA_assumptions" localSheetId="2">#REF!</definedName>
    <definedName name="NFA_assumptions">#REF!</definedName>
    <definedName name="njgf" localSheetId="5" hidden="1">{#N/A,#N/A,FALSE,"т04"}</definedName>
    <definedName name="njgf" localSheetId="0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5" hidden="1">{#N/A,#N/A,FALSE,"т04"}</definedName>
    <definedName name="njgf_2" localSheetId="0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5" hidden="1">{#N/A,#N/A,FALSE,"т04"}</definedName>
    <definedName name="njgf_2_1" localSheetId="0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5">#REF!</definedName>
    <definedName name="Non_BRO" localSheetId="0">#REF!</definedName>
    <definedName name="Non_BRO" localSheetId="2">#REF!</definedName>
    <definedName name="Non_BRO">#REF!</definedName>
    <definedName name="Notes" localSheetId="5">#REF!</definedName>
    <definedName name="Notes" localSheetId="0">#REF!</definedName>
    <definedName name="Notes" localSheetId="2">#REF!</definedName>
    <definedName name="Notes">#REF!</definedName>
    <definedName name="Number" localSheetId="1">#REF!</definedName>
    <definedName name="Number" localSheetId="5">#REF!</definedName>
    <definedName name="Number" localSheetId="0">[19]C!#REF!</definedName>
    <definedName name="Number" localSheetId="2">#REF!</definedName>
    <definedName name="Number" localSheetId="3">#REF!</definedName>
    <definedName name="Number">#REF!</definedName>
    <definedName name="ooo" localSheetId="5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5" hidden="1">{#N/A,#N/A,FALSE,"т02бд"}</definedName>
    <definedName name="ooo_1" localSheetId="0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5" hidden="1">{#N/A,#N/A,FALSE,"т02бд"}</definedName>
    <definedName name="ooo_2" localSheetId="0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5">[21]labels!#REF!</definedName>
    <definedName name="p" localSheetId="0">[20]labels!#REF!</definedName>
    <definedName name="p" localSheetId="2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1">#REF!</definedName>
    <definedName name="PEND" localSheetId="5">#REF!</definedName>
    <definedName name="PEND" localSheetId="0">#REF!</definedName>
    <definedName name="PEND" localSheetId="2">#REF!</definedName>
    <definedName name="PEND">#REF!</definedName>
    <definedName name="PENSION_f" localSheetId="1">[2]Links!#REF!</definedName>
    <definedName name="PENSION_f" localSheetId="5">[2]Links!#REF!</definedName>
    <definedName name="PENSION_f" localSheetId="0">[1]Links!#REF!</definedName>
    <definedName name="PENSION_f" localSheetId="2">[2]Links!#REF!</definedName>
    <definedName name="PENSION_f">[2]Links!#REF!</definedName>
    <definedName name="PMENU" localSheetId="1">#REF!</definedName>
    <definedName name="PMENU" localSheetId="5">#REF!</definedName>
    <definedName name="PMENU" localSheetId="0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5" hidden="1">{#N/A,#N/A,FALSE,"т02бд"}</definedName>
    <definedName name="q" localSheetId="0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5" hidden="1">{#N/A,#N/A,FALSE,"т02бд"}</definedName>
    <definedName name="q_2" localSheetId="0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5" hidden="1">{#N/A,#N/A,FALSE,"т02бд"}</definedName>
    <definedName name="q_2_1" localSheetId="0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5" hidden="1">{#N/A,#N/A,FALSE,"т04"}</definedName>
    <definedName name="qart" localSheetId="0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5" hidden="1">{#N/A,#N/A,FALSE,"т04"}</definedName>
    <definedName name="qart_2" localSheetId="0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5" hidden="1">{#N/A,#N/A,FALSE,"т04"}</definedName>
    <definedName name="qart_2_1" localSheetId="0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5" hidden="1">{#N/A,#N/A,FALSE,"т02бд"}</definedName>
    <definedName name="qq" localSheetId="0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5" hidden="1">{#N/A,#N/A,FALSE,"т02бд"}</definedName>
    <definedName name="qq_2" localSheetId="0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5" hidden="1">{#N/A,#N/A,FALSE,"т02бд"}</definedName>
    <definedName name="qq_2_1" localSheetId="0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5" hidden="1">{#N/A,#N/A,FALSE,"т02бд"}</definedName>
    <definedName name="qqq_2" localSheetId="0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5" hidden="1">{#N/A,#N/A,FALSE,"т02бд"}</definedName>
    <definedName name="qqq_2_1" localSheetId="0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5">#REF!</definedName>
    <definedName name="Range_Country" localSheetId="0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5">#REF!</definedName>
    <definedName name="Range_DownloadDateTime" localSheetId="0">#REF!</definedName>
    <definedName name="Range_DownloadDateTime" localSheetId="2">#REF!</definedName>
    <definedName name="Range_DownloadDateTime">#REF!</definedName>
    <definedName name="Range_ReportFormName" localSheetId="5">#REF!</definedName>
    <definedName name="Range_ReportFormName" localSheetId="0">#REF!</definedName>
    <definedName name="Range_ReportFormName" localSheetId="2">#REF!</definedName>
    <definedName name="Range_ReportFormName">#REF!</definedName>
    <definedName name="REAL" localSheetId="1">#REF!</definedName>
    <definedName name="REAL" localSheetId="5">#REF!</definedName>
    <definedName name="REAL" localSheetId="0">#REF!</definedName>
    <definedName name="REAL" localSheetId="2">#REF!</definedName>
    <definedName name="REAL">#REF!</definedName>
    <definedName name="REF_f" localSheetId="1">[2]Links!#REF!</definedName>
    <definedName name="REF_f" localSheetId="5">[2]Links!#REF!</definedName>
    <definedName name="REF_f" localSheetId="0">[1]Links!#REF!</definedName>
    <definedName name="REF_f" localSheetId="2">[2]Links!#REF!</definedName>
    <definedName name="REF_f">[2]Links!#REF!</definedName>
    <definedName name="RevA" localSheetId="1">#REF!</definedName>
    <definedName name="RevA" localSheetId="5">#REF!</definedName>
    <definedName name="RevA" localSheetId="0">#REF!</definedName>
    <definedName name="RevA" localSheetId="2">#REF!</definedName>
    <definedName name="RevA">#REF!</definedName>
    <definedName name="RevB" localSheetId="1">#REF!</definedName>
    <definedName name="RevB" localSheetId="5">#REF!</definedName>
    <definedName name="RevB" localSheetId="0">#REF!</definedName>
    <definedName name="RevB" localSheetId="2">#REF!</definedName>
    <definedName name="RevB">#REF!</definedName>
    <definedName name="REZREQ_f" localSheetId="1">[2]Links!#REF!</definedName>
    <definedName name="REZREQ_f" localSheetId="5">[2]Links!#REF!</definedName>
    <definedName name="REZREQ_f" localSheetId="0">[1]Links!#REF!</definedName>
    <definedName name="REZREQ_f" localSheetId="2">[2]Links!#REF!</definedName>
    <definedName name="REZREQ_f">[2]Links!#REF!</definedName>
    <definedName name="rrr" localSheetId="5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5" hidden="1">{#N/A,#N/A,FALSE,"т02бд"}</definedName>
    <definedName name="rrr_2" localSheetId="0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5" hidden="1">{#N/A,#N/A,FALSE,"т02бд"}</definedName>
    <definedName name="rrr_2_1" localSheetId="0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2">#REF!</definedName>
    <definedName name="RTab1.1">#REF!</definedName>
    <definedName name="RTab1.1a" localSheetId="1">#REF!</definedName>
    <definedName name="RTab1.1a" localSheetId="5">#REF!</definedName>
    <definedName name="RTab1.1a" localSheetId="0">#REF!</definedName>
    <definedName name="RTab1.1a" localSheetId="2">#REF!</definedName>
    <definedName name="RTab1.1a">#REF!</definedName>
    <definedName name="RTab1.2" localSheetId="1">#REF!</definedName>
    <definedName name="RTab1.2" localSheetId="5">#REF!</definedName>
    <definedName name="RTab1.2" localSheetId="0">#REF!</definedName>
    <definedName name="RTab1.2" localSheetId="2">#REF!</definedName>
    <definedName name="RTab1.2">#REF!</definedName>
    <definedName name="RTab1.2a" localSheetId="1">#REF!</definedName>
    <definedName name="RTab1.2a" localSheetId="5">#REF!</definedName>
    <definedName name="RTab1.2a" localSheetId="0">#REF!</definedName>
    <definedName name="RTab1.2a" localSheetId="2">#REF!</definedName>
    <definedName name="RTab1.2a">#REF!</definedName>
    <definedName name="RTab1.4" localSheetId="1">#REF!</definedName>
    <definedName name="RTab1.4" localSheetId="5">#REF!</definedName>
    <definedName name="RTab1.4" localSheetId="0">#REF!</definedName>
    <definedName name="RTab1.4" localSheetId="2">#REF!</definedName>
    <definedName name="RTab1.4">#REF!</definedName>
    <definedName name="RTab2.1" localSheetId="1">#REF!</definedName>
    <definedName name="RTab2.1" localSheetId="5">#REF!</definedName>
    <definedName name="RTab2.1" localSheetId="0">#REF!</definedName>
    <definedName name="RTab2.1" localSheetId="2">#REF!</definedName>
    <definedName name="RTab2.1">#REF!</definedName>
    <definedName name="RTab2.1a" localSheetId="1">#REF!</definedName>
    <definedName name="RTab2.1a" localSheetId="5">#REF!</definedName>
    <definedName name="RTab2.1a" localSheetId="0">#REF!</definedName>
    <definedName name="RTab2.1a" localSheetId="2">#REF!</definedName>
    <definedName name="RTab2.1a">#REF!</definedName>
    <definedName name="RTab2.2" localSheetId="1">#REF!</definedName>
    <definedName name="RTab2.2" localSheetId="5">#REF!</definedName>
    <definedName name="RTab2.2" localSheetId="0">#REF!</definedName>
    <definedName name="RTab2.2" localSheetId="2">#REF!</definedName>
    <definedName name="RTab2.2">#REF!</definedName>
    <definedName name="RTab2.3" localSheetId="1">#REF!</definedName>
    <definedName name="RTab2.3" localSheetId="5">#REF!</definedName>
    <definedName name="RTab2.3" localSheetId="0">#REF!</definedName>
    <definedName name="RTab2.3" localSheetId="2">#REF!</definedName>
    <definedName name="RTab2.3">#REF!</definedName>
    <definedName name="RTab3.3" localSheetId="1">#REF!</definedName>
    <definedName name="RTab3.3" localSheetId="5">#REF!</definedName>
    <definedName name="RTab3.3" localSheetId="0">#REF!</definedName>
    <definedName name="RTab3.3" localSheetId="2">#REF!</definedName>
    <definedName name="RTab3.3">#REF!</definedName>
    <definedName name="RTab4.1" localSheetId="1">#REF!</definedName>
    <definedName name="RTab4.1" localSheetId="5">#REF!</definedName>
    <definedName name="RTab4.1" localSheetId="0">#REF!</definedName>
    <definedName name="RTab4.1" localSheetId="2">#REF!</definedName>
    <definedName name="RTab4.1">#REF!</definedName>
    <definedName name="RTab4.1a" localSheetId="1">#REF!</definedName>
    <definedName name="RTab4.1a" localSheetId="5">#REF!</definedName>
    <definedName name="RTab4.1a" localSheetId="0">#REF!</definedName>
    <definedName name="RTab4.1a" localSheetId="2">#REF!</definedName>
    <definedName name="RTab4.1a">#REF!</definedName>
    <definedName name="RTab4.2" localSheetId="1">#REF!</definedName>
    <definedName name="RTab4.2" localSheetId="5">#REF!</definedName>
    <definedName name="RTab4.2" localSheetId="0">#REF!</definedName>
    <definedName name="RTab4.2" localSheetId="2">#REF!</definedName>
    <definedName name="RTab4.2">#REF!</definedName>
    <definedName name="RTab4.2a" localSheetId="1">#REF!</definedName>
    <definedName name="RTab4.2a" localSheetId="5">#REF!</definedName>
    <definedName name="RTab4.2a" localSheetId="0">#REF!</definedName>
    <definedName name="RTab4.2a" localSheetId="2">#REF!</definedName>
    <definedName name="RTab4.2a">#REF!</definedName>
    <definedName name="RTab4.3" localSheetId="1">#REF!</definedName>
    <definedName name="RTab4.3" localSheetId="5">#REF!</definedName>
    <definedName name="RTab4.3" localSheetId="0">#REF!</definedName>
    <definedName name="RTab4.3" localSheetId="2">#REF!</definedName>
    <definedName name="RTab4.3">#REF!</definedName>
    <definedName name="RTab4.3a" localSheetId="1">#REF!</definedName>
    <definedName name="RTab4.3a" localSheetId="5">#REF!</definedName>
    <definedName name="RTab4.3a" localSheetId="0">#REF!</definedName>
    <definedName name="RTab4.3a" localSheetId="2">#REF!</definedName>
    <definedName name="RTab4.3a">#REF!</definedName>
    <definedName name="RTab4.4" localSheetId="1">#REF!</definedName>
    <definedName name="RTab4.4" localSheetId="5">#REF!</definedName>
    <definedName name="RTab4.4" localSheetId="0">#REF!</definedName>
    <definedName name="RTab4.4" localSheetId="2">#REF!</definedName>
    <definedName name="RTab4.4">#REF!</definedName>
    <definedName name="RTab4.4a" localSheetId="1">#REF!</definedName>
    <definedName name="RTab4.4a" localSheetId="5">#REF!</definedName>
    <definedName name="RTab4.4a" localSheetId="0">#REF!</definedName>
    <definedName name="RTab4.4a" localSheetId="2">#REF!</definedName>
    <definedName name="RTab4.4a">#REF!</definedName>
    <definedName name="RTab5.1" localSheetId="1">#REF!</definedName>
    <definedName name="RTab5.1" localSheetId="5">#REF!</definedName>
    <definedName name="RTab5.1" localSheetId="0">#REF!</definedName>
    <definedName name="RTab5.1" localSheetId="2">#REF!</definedName>
    <definedName name="RTab5.1">#REF!</definedName>
    <definedName name="RTab5.1a" localSheetId="1">#REF!</definedName>
    <definedName name="RTab5.1a" localSheetId="5">#REF!</definedName>
    <definedName name="RTab5.1a" localSheetId="0">#REF!</definedName>
    <definedName name="RTab5.1a" localSheetId="2">#REF!</definedName>
    <definedName name="RTab5.1a">#REF!</definedName>
    <definedName name="RTab5.2" localSheetId="1">#REF!</definedName>
    <definedName name="RTab5.2" localSheetId="5">#REF!</definedName>
    <definedName name="RTab5.2" localSheetId="0">#REF!</definedName>
    <definedName name="RTab5.2" localSheetId="2">#REF!</definedName>
    <definedName name="RTab5.2">#REF!</definedName>
    <definedName name="RTab6.1" localSheetId="1">#REF!</definedName>
    <definedName name="RTab6.1" localSheetId="5">#REF!</definedName>
    <definedName name="RTab6.1" localSheetId="0">#REF!</definedName>
    <definedName name="RTab6.1" localSheetId="2">#REF!</definedName>
    <definedName name="RTab6.1">#REF!</definedName>
    <definedName name="RTab6.10B" localSheetId="1">#REF!</definedName>
    <definedName name="RTab6.10B" localSheetId="5">#REF!</definedName>
    <definedName name="RTab6.10B" localSheetId="0">#REF!</definedName>
    <definedName name="RTab6.10B" localSheetId="2">#REF!</definedName>
    <definedName name="RTab6.10B">#REF!</definedName>
    <definedName name="RTab6.10P" localSheetId="1">#REF!</definedName>
    <definedName name="RTab6.10P" localSheetId="5">#REF!</definedName>
    <definedName name="RTab6.10P" localSheetId="0">#REF!</definedName>
    <definedName name="RTab6.10P" localSheetId="2">#REF!</definedName>
    <definedName name="RTab6.10P">#REF!</definedName>
    <definedName name="RTab6.2" localSheetId="1">#REF!</definedName>
    <definedName name="RTab6.2" localSheetId="5">#REF!</definedName>
    <definedName name="RTab6.2" localSheetId="0">#REF!</definedName>
    <definedName name="RTab6.2" localSheetId="2">#REF!</definedName>
    <definedName name="RTab6.2">#REF!</definedName>
    <definedName name="RTab6.3" localSheetId="1">#REF!</definedName>
    <definedName name="RTab6.3" localSheetId="5">#REF!</definedName>
    <definedName name="RTab6.3" localSheetId="0">#REF!</definedName>
    <definedName name="RTab6.3" localSheetId="2">#REF!</definedName>
    <definedName name="RTab6.3">#REF!</definedName>
    <definedName name="RTab6.4" localSheetId="1">#REF!</definedName>
    <definedName name="RTab6.4" localSheetId="5">#REF!</definedName>
    <definedName name="RTab6.4" localSheetId="0">#REF!</definedName>
    <definedName name="RTab6.4" localSheetId="2">#REF!</definedName>
    <definedName name="RTab6.4">#REF!</definedName>
    <definedName name="RTab6.5" localSheetId="1">#REF!</definedName>
    <definedName name="RTab6.5" localSheetId="5">#REF!</definedName>
    <definedName name="RTab6.5" localSheetId="0">#REF!</definedName>
    <definedName name="RTab6.5" localSheetId="2">#REF!</definedName>
    <definedName name="RTab6.5">#REF!</definedName>
    <definedName name="RTab6.6" localSheetId="1">#REF!</definedName>
    <definedName name="RTab6.6" localSheetId="5">#REF!</definedName>
    <definedName name="RTab6.6" localSheetId="0">#REF!</definedName>
    <definedName name="RTab6.6" localSheetId="2">#REF!</definedName>
    <definedName name="RTab6.6">#REF!</definedName>
    <definedName name="RTab6.7" localSheetId="1">#REF!</definedName>
    <definedName name="RTab6.7" localSheetId="5">#REF!</definedName>
    <definedName name="RTab6.7" localSheetId="0">#REF!</definedName>
    <definedName name="RTab6.7" localSheetId="2">#REF!</definedName>
    <definedName name="RTab6.7">#REF!</definedName>
    <definedName name="RTab6.8" localSheetId="1">#REF!</definedName>
    <definedName name="RTab6.8" localSheetId="5">#REF!</definedName>
    <definedName name="RTab6.8" localSheetId="0">#REF!</definedName>
    <definedName name="RTab6.8" localSheetId="2">#REF!</definedName>
    <definedName name="RTab6.8">#REF!</definedName>
    <definedName name="RTab6.9" localSheetId="1">#REF!</definedName>
    <definedName name="RTab6.9" localSheetId="5">#REF!</definedName>
    <definedName name="RTab6.9" localSheetId="0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5">[2]Links!#REF!</definedName>
    <definedName name="S_CONS_f" localSheetId="0">[1]Links!#REF!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2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2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5" hidden="1">{#N/A,#N/A,FALSE,"т02бд"}</definedName>
    <definedName name="sf" localSheetId="0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5" hidden="1">{#N/A,#N/A,FALSE,"т02бд"}</definedName>
    <definedName name="sf_2" localSheetId="0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5" hidden="1">{#N/A,#N/A,FALSE,"т02бд"}</definedName>
    <definedName name="sf_2_1" localSheetId="0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5">[2]Links!#REF!</definedName>
    <definedName name="SOCIAL_f" localSheetId="0">[1]Links!#REF!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5">[2]Links!#REF!</definedName>
    <definedName name="SPD_f" localSheetId="0">[1]Links!#REF!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1">#REF!</definedName>
    <definedName name="SUMMARY1" localSheetId="5">#REF!</definedName>
    <definedName name="SUMMARY1" localSheetId="0">#REF!</definedName>
    <definedName name="SUMMARY1" localSheetId="2">#REF!</definedName>
    <definedName name="SUMMARY1">#REF!</definedName>
    <definedName name="SUMMARY2" localSheetId="1">#REF!</definedName>
    <definedName name="SUMMARY2" localSheetId="5">#REF!</definedName>
    <definedName name="SUMMARY2" localSheetId="0">#REF!</definedName>
    <definedName name="SUMMARY2" localSheetId="2">#REF!</definedName>
    <definedName name="SUMMARY2">#REF!</definedName>
    <definedName name="t05n" localSheetId="1" hidden="1">{#N/A,#N/A,FALSE,"т04"}</definedName>
    <definedName name="t05n" localSheetId="5" hidden="1">{#N/A,#N/A,FALSE,"т04"}</definedName>
    <definedName name="t05n" localSheetId="0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5" hidden="1">{#N/A,#N/A,FALSE,"т04"}</definedName>
    <definedName name="t05n_2" localSheetId="0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5" hidden="1">{#N/A,#N/A,FALSE,"т04"}</definedName>
    <definedName name="t05n_2_1" localSheetId="0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0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5" hidden="1">{#N/A,#N/A,FALSE,"т04"}</definedName>
    <definedName name="t05nn_2" localSheetId="0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5" hidden="1">{#N/A,#N/A,FALSE,"т04"}</definedName>
    <definedName name="t05nn_2_1" localSheetId="0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5">#REF!</definedName>
    <definedName name="Tab1.1" localSheetId="0">#REF!</definedName>
    <definedName name="Tab1.1" localSheetId="2">#REF!</definedName>
    <definedName name="Tab1.1">#REF!</definedName>
    <definedName name="Tab1.1a" localSheetId="1">#REF!</definedName>
    <definedName name="Tab1.1a" localSheetId="5">#REF!</definedName>
    <definedName name="Tab1.1a" localSheetId="0">#REF!</definedName>
    <definedName name="Tab1.1a" localSheetId="2">#REF!</definedName>
    <definedName name="Tab1.1a">#REF!</definedName>
    <definedName name="Tab6.5" localSheetId="1">#REF!</definedName>
    <definedName name="Tab6.5" localSheetId="5">#REF!</definedName>
    <definedName name="Tab6.5" localSheetId="0">#REF!</definedName>
    <definedName name="Tab6.5" localSheetId="2">#REF!</definedName>
    <definedName name="Tab6.5">#REF!</definedName>
    <definedName name="Taballgastables" localSheetId="1">#REF!</definedName>
    <definedName name="Taballgastables" localSheetId="5">#REF!</definedName>
    <definedName name="Taballgastables" localSheetId="0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5">#REF!</definedName>
    <definedName name="TabAmort2004" localSheetId="0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5">#REF!</definedName>
    <definedName name="TabAssumptionsImports" localSheetId="0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5">#REF!</definedName>
    <definedName name="TabCapAccount" localSheetId="0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5">#REF!</definedName>
    <definedName name="Tabdebt_historic" localSheetId="0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5">#REF!</definedName>
    <definedName name="Tabdebtflow" localSheetId="0">#REF!</definedName>
    <definedName name="Tabdebtflow" localSheetId="2">#REF!</definedName>
    <definedName name="Tabdebtflow">#REF!</definedName>
    <definedName name="TabExports" localSheetId="1">#REF!</definedName>
    <definedName name="TabExports" localSheetId="5">#REF!</definedName>
    <definedName name="TabExports" localSheetId="0">#REF!</definedName>
    <definedName name="TabExports" localSheetId="2">#REF!</definedName>
    <definedName name="TabExports">#REF!</definedName>
    <definedName name="TabFcredit2007" localSheetId="1">#REF!</definedName>
    <definedName name="TabFcredit2007" localSheetId="5">#REF!</definedName>
    <definedName name="TabFcredit2007" localSheetId="0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5">#REF!</definedName>
    <definedName name="TabFcredit2010" localSheetId="0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5">#REF!</definedName>
    <definedName name="TabGas_arrears_to_Russia" localSheetId="0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5">#REF!</definedName>
    <definedName name="TabImportdetail" localSheetId="0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5">#REF!</definedName>
    <definedName name="TabImports" localSheetId="0">#REF!</definedName>
    <definedName name="TabImports" localSheetId="2">#REF!</definedName>
    <definedName name="TabImports">#REF!</definedName>
    <definedName name="Table" localSheetId="1">#REF!</definedName>
    <definedName name="Table" localSheetId="5">#REF!</definedName>
    <definedName name="Table" localSheetId="0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0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0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0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0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5">#REF!</definedName>
    <definedName name="Table129" localSheetId="0">#REF!</definedName>
    <definedName name="Table129" localSheetId="2">#REF!</definedName>
    <definedName name="Table129">#REF!</definedName>
    <definedName name="table130" localSheetId="1">#REF!</definedName>
    <definedName name="table130" localSheetId="5">#REF!</definedName>
    <definedName name="table130" localSheetId="0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5">#REF!,[24]Contents!$A$87:$H$247</definedName>
    <definedName name="Table135" localSheetId="0">#REF!,[23]Contents!$A$87:$H$247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5">#REF!</definedName>
    <definedName name="Table16_2000" localSheetId="0">#REF!</definedName>
    <definedName name="Table16_2000" localSheetId="2">#REF!</definedName>
    <definedName name="Table16_2000">#REF!</definedName>
    <definedName name="Table17" localSheetId="1">#REF!</definedName>
    <definedName name="Table17" localSheetId="5">#REF!</definedName>
    <definedName name="Table17" localSheetId="0">#REF!</definedName>
    <definedName name="Table17" localSheetId="2">#REF!</definedName>
    <definedName name="Table17">#REF!</definedName>
    <definedName name="Table19" localSheetId="1">#REF!</definedName>
    <definedName name="Table19" localSheetId="5">#REF!</definedName>
    <definedName name="Table19" localSheetId="0">#REF!</definedName>
    <definedName name="Table19" localSheetId="2">#REF!</definedName>
    <definedName name="Table19">#REF!</definedName>
    <definedName name="Table20" localSheetId="1">#REF!</definedName>
    <definedName name="Table20" localSheetId="5">#REF!</definedName>
    <definedName name="Table20" localSheetId="0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5">#REF!,[26]Contents!$A$87:$H$247</definedName>
    <definedName name="Table21" localSheetId="0">#REF!,[25]Contents!$A$87:$H$247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5">#REF!</definedName>
    <definedName name="Table22" localSheetId="0">#REF!</definedName>
    <definedName name="Table22" localSheetId="2">#REF!</definedName>
    <definedName name="Table22">#REF!</definedName>
    <definedName name="Table23" localSheetId="1">#REF!</definedName>
    <definedName name="Table23" localSheetId="5">#REF!</definedName>
    <definedName name="Table23" localSheetId="0">#REF!</definedName>
    <definedName name="Table23" localSheetId="2">#REF!</definedName>
    <definedName name="Table23">#REF!</definedName>
    <definedName name="Table24" localSheetId="1">#REF!</definedName>
    <definedName name="Table24" localSheetId="5">#REF!</definedName>
    <definedName name="Table24" localSheetId="0">#REF!</definedName>
    <definedName name="Table24" localSheetId="2">#REF!</definedName>
    <definedName name="Table24">#REF!</definedName>
    <definedName name="Table25" localSheetId="1">#REF!</definedName>
    <definedName name="Table25" localSheetId="5">#REF!</definedName>
    <definedName name="Table25" localSheetId="0">#REF!</definedName>
    <definedName name="Table25" localSheetId="2">#REF!</definedName>
    <definedName name="Table25">#REF!</definedName>
    <definedName name="Table26" localSheetId="1">#REF!</definedName>
    <definedName name="Table26" localSheetId="5">#REF!</definedName>
    <definedName name="Table26" localSheetId="0">#REF!</definedName>
    <definedName name="Table26" localSheetId="2">#REF!</definedName>
    <definedName name="Table26">#REF!</definedName>
    <definedName name="Table27" localSheetId="1">#REF!</definedName>
    <definedName name="Table27" localSheetId="5">#REF!</definedName>
    <definedName name="Table27" localSheetId="0">#REF!</definedName>
    <definedName name="Table27" localSheetId="2">#REF!</definedName>
    <definedName name="Table27">#REF!</definedName>
    <definedName name="Table28" localSheetId="1">#REF!</definedName>
    <definedName name="Table28" localSheetId="5">#REF!</definedName>
    <definedName name="Table28" localSheetId="0">#REF!</definedName>
    <definedName name="Table28" localSheetId="2">#REF!</definedName>
    <definedName name="Table28">#REF!</definedName>
    <definedName name="Table29" localSheetId="1">#REF!</definedName>
    <definedName name="Table29" localSheetId="5">#REF!</definedName>
    <definedName name="Table29" localSheetId="0">#REF!</definedName>
    <definedName name="Table29" localSheetId="2">#REF!</definedName>
    <definedName name="Table29">#REF!</definedName>
    <definedName name="Table30" localSheetId="1">#REF!</definedName>
    <definedName name="Table30" localSheetId="5">#REF!</definedName>
    <definedName name="Table30" localSheetId="0">#REF!</definedName>
    <definedName name="Table30" localSheetId="2">#REF!</definedName>
    <definedName name="Table30">#REF!</definedName>
    <definedName name="Table31" localSheetId="1">#REF!</definedName>
    <definedName name="Table31" localSheetId="5">#REF!</definedName>
    <definedName name="Table31" localSheetId="0">#REF!</definedName>
    <definedName name="Table31" localSheetId="2">#REF!</definedName>
    <definedName name="Table31">#REF!</definedName>
    <definedName name="Table32" localSheetId="1">#REF!</definedName>
    <definedName name="Table32" localSheetId="5">#REF!</definedName>
    <definedName name="Table32" localSheetId="0">#REF!</definedName>
    <definedName name="Table32" localSheetId="2">#REF!</definedName>
    <definedName name="Table32">#REF!</definedName>
    <definedName name="Table33" localSheetId="1">#REF!</definedName>
    <definedName name="Table33" localSheetId="5">#REF!</definedName>
    <definedName name="Table33" localSheetId="0">#REF!</definedName>
    <definedName name="Table33" localSheetId="2">#REF!</definedName>
    <definedName name="Table33">#REF!</definedName>
    <definedName name="Table330" localSheetId="1">#REF!</definedName>
    <definedName name="Table330" localSheetId="5">#REF!</definedName>
    <definedName name="Table330" localSheetId="0">#REF!</definedName>
    <definedName name="Table330" localSheetId="2">#REF!</definedName>
    <definedName name="Table330">#REF!</definedName>
    <definedName name="Table336" localSheetId="1">#REF!</definedName>
    <definedName name="Table336" localSheetId="5">#REF!</definedName>
    <definedName name="Table336" localSheetId="0">#REF!</definedName>
    <definedName name="Table336" localSheetId="2">#REF!</definedName>
    <definedName name="Table336">#REF!</definedName>
    <definedName name="Table34" localSheetId="1">#REF!</definedName>
    <definedName name="Table34" localSheetId="5">#REF!</definedName>
    <definedName name="Table34" localSheetId="0">#REF!</definedName>
    <definedName name="Table34" localSheetId="2">#REF!</definedName>
    <definedName name="Table34">#REF!</definedName>
    <definedName name="Table35" localSheetId="1">#REF!</definedName>
    <definedName name="Table35" localSheetId="5">#REF!</definedName>
    <definedName name="Table35" localSheetId="0">#REF!</definedName>
    <definedName name="Table35" localSheetId="2">#REF!</definedName>
    <definedName name="Table35">#REF!</definedName>
    <definedName name="Table36" localSheetId="1">#REF!</definedName>
    <definedName name="Table36" localSheetId="5">#REF!</definedName>
    <definedName name="Table36" localSheetId="0">#REF!</definedName>
    <definedName name="Table36" localSheetId="2">#REF!</definedName>
    <definedName name="Table36">#REF!</definedName>
    <definedName name="Table37" localSheetId="1">#REF!</definedName>
    <definedName name="Table37" localSheetId="5">#REF!</definedName>
    <definedName name="Table37" localSheetId="0">#REF!</definedName>
    <definedName name="Table37" localSheetId="2">#REF!</definedName>
    <definedName name="Table37">#REF!</definedName>
    <definedName name="Table38" localSheetId="1">#REF!</definedName>
    <definedName name="Table38" localSheetId="5">#REF!</definedName>
    <definedName name="Table38" localSheetId="0">#REF!</definedName>
    <definedName name="Table38" localSheetId="2">#REF!</definedName>
    <definedName name="Table38">#REF!</definedName>
    <definedName name="Table39" localSheetId="1">#REF!</definedName>
    <definedName name="Table39" localSheetId="5">#REF!</definedName>
    <definedName name="Table39" localSheetId="0">#REF!</definedName>
    <definedName name="Table39" localSheetId="2">#REF!</definedName>
    <definedName name="Table39">#REF!</definedName>
    <definedName name="Table40" localSheetId="1">#REF!</definedName>
    <definedName name="Table40" localSheetId="5">#REF!</definedName>
    <definedName name="Table40" localSheetId="0">#REF!</definedName>
    <definedName name="Table40" localSheetId="2">#REF!</definedName>
    <definedName name="Table40">#REF!</definedName>
    <definedName name="Table41" localSheetId="1">#REF!</definedName>
    <definedName name="Table41" localSheetId="5">#REF!</definedName>
    <definedName name="Table41" localSheetId="0">#REF!</definedName>
    <definedName name="Table41" localSheetId="2">#REF!</definedName>
    <definedName name="Table41">#REF!</definedName>
    <definedName name="Table42" localSheetId="1">#REF!</definedName>
    <definedName name="Table42" localSheetId="5">#REF!</definedName>
    <definedName name="Table42" localSheetId="0">#REF!</definedName>
    <definedName name="Table42" localSheetId="2">#REF!</definedName>
    <definedName name="Table42">#REF!</definedName>
    <definedName name="Table43" localSheetId="1">#REF!</definedName>
    <definedName name="Table43" localSheetId="5">#REF!</definedName>
    <definedName name="Table43" localSheetId="0">#REF!</definedName>
    <definedName name="Table43" localSheetId="2">#REF!</definedName>
    <definedName name="Table43">#REF!</definedName>
    <definedName name="Table44" localSheetId="1">#REF!</definedName>
    <definedName name="Table44" localSheetId="5">#REF!</definedName>
    <definedName name="Table44" localSheetId="0">#REF!</definedName>
    <definedName name="Table44" localSheetId="2">#REF!</definedName>
    <definedName name="Table44">#REF!</definedName>
    <definedName name="TabMTBOP2006" localSheetId="1">#REF!</definedName>
    <definedName name="TabMTBOP2006" localSheetId="5">#REF!</definedName>
    <definedName name="TabMTBOP2006" localSheetId="0">#REF!</definedName>
    <definedName name="TabMTBOP2006" localSheetId="2">#REF!</definedName>
    <definedName name="TabMTBOP2006">#REF!</definedName>
    <definedName name="TabMTbop2010" localSheetId="1">#REF!</definedName>
    <definedName name="TabMTbop2010" localSheetId="5">#REF!</definedName>
    <definedName name="TabMTbop2010" localSheetId="0">#REF!</definedName>
    <definedName name="TabMTbop2010" localSheetId="2">#REF!</definedName>
    <definedName name="TabMTbop2010">#REF!</definedName>
    <definedName name="TabMTdebt" localSheetId="1">#REF!</definedName>
    <definedName name="TabMTdebt" localSheetId="5">#REF!</definedName>
    <definedName name="TabMTdebt" localSheetId="0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5">#REF!</definedName>
    <definedName name="TabNonfactorServices_and_Income" localSheetId="0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5">#REF!</definedName>
    <definedName name="TabOutMon" localSheetId="0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5">#REF!</definedName>
    <definedName name="TabsimplifiedBOP" localSheetId="0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5">[2]Links!#REF!</definedName>
    <definedName name="TAX_f" localSheetId="0">[1]Links!#REF!</definedName>
    <definedName name="TAX_f" localSheetId="2">[2]Links!#REF!</definedName>
    <definedName name="TAX_f">[2]Links!#REF!</definedName>
    <definedName name="TaxArrears" localSheetId="1">#REF!</definedName>
    <definedName name="TaxArrears" localSheetId="5">#REF!</definedName>
    <definedName name="TaxArrears" localSheetId="0">#REF!</definedName>
    <definedName name="TaxArrears" localSheetId="2">#REF!</definedName>
    <definedName name="TaxArrears">#REF!</definedName>
    <definedName name="TB" localSheetId="1">[2]Links!#REF!</definedName>
    <definedName name="TB" localSheetId="5">[2]Links!#REF!</definedName>
    <definedName name="TB" localSheetId="0">[1]Links!#REF!</definedName>
    <definedName name="TB" localSheetId="2">[2]Links!#REF!</definedName>
    <definedName name="TB">[2]Links!#REF!</definedName>
    <definedName name="TB_f" localSheetId="1">[2]Links!#REF!</definedName>
    <definedName name="TB_f" localSheetId="5">[2]Links!#REF!</definedName>
    <definedName name="TB_f" localSheetId="0">[1]Links!#REF!</definedName>
    <definedName name="TB_f" localSheetId="2">[2]Links!#REF!</definedName>
    <definedName name="TB_f">[2]Links!#REF!</definedName>
    <definedName name="TD_f" localSheetId="1">[2]Links!#REF!</definedName>
    <definedName name="TD_f" localSheetId="5">[2]Links!#REF!</definedName>
    <definedName name="TD_f" localSheetId="0">[1]Links!#REF!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5">#REF!</definedName>
    <definedName name="Trade_balance" localSheetId="0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5">#REF!</definedName>
    <definedName name="trade_figure" localSheetId="0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5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5" hidden="1">{#N/A,#N/A,FALSE,"т02бд"}</definedName>
    <definedName name="Vaga_1" localSheetId="0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5" hidden="1">{#N/A,#N/A,FALSE,"т02бд"}</definedName>
    <definedName name="Vaga_2" localSheetId="0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5" hidden="1">{#N/A,#N/A,FALSE,"т02бд"}</definedName>
    <definedName name="VAGA_NAT" localSheetId="0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5" hidden="1">{#N/A,#N/A,FALSE,"т02бд"}</definedName>
    <definedName name="VAGA_NAT_1" localSheetId="0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5" hidden="1">{#N/A,#N/A,FALSE,"т02бд"}</definedName>
    <definedName name="VAGA_NAT_2" localSheetId="0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5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5" hidden="1">{#N/A,#N/A,FALSE,"т02бд"}</definedName>
    <definedName name="vvvv_1" localSheetId="0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5" hidden="1">{#N/A,#N/A,FALSE,"т02бд"}</definedName>
    <definedName name="vvvv_2" localSheetId="0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5">[2]Links!#REF!</definedName>
    <definedName name="WAGE_f" localSheetId="0">[1]Links!#REF!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5">[2]Links!#REF!</definedName>
    <definedName name="WAGER_f" localSheetId="0">[1]Links!#REF!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5">[2]Links!#REF!</definedName>
    <definedName name="WAGESK_f" localSheetId="0">[1]Links!#REF!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2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2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5">#REF!</definedName>
    <definedName name="WPI" localSheetId="0">[4]Links!$B$7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5">[2]Links!#REF!</definedName>
    <definedName name="WPIA_f" localSheetId="0">[1]Links!#REF!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5">[2]Links!#REF!</definedName>
    <definedName name="WPImov_f" localSheetId="0">[1]Links!#REF!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5" hidden="1">{#N/A,#N/A,FALSE,"т04"}</definedName>
    <definedName name="wrn.04." localSheetId="0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5" hidden="1">{#N/A,#N/A,FALSE,"т04"}</definedName>
    <definedName name="wrn.04._2" localSheetId="0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5" hidden="1">{#N/A,#N/A,FALSE,"т04"}</definedName>
    <definedName name="wrn.04._2_1" localSheetId="0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5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5" hidden="1">{"MONA",#N/A,FALSE,"S"}</definedName>
    <definedName name="wrn.MONA._2" localSheetId="0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5" hidden="1">{"MONA",#N/A,FALSE,"S"}</definedName>
    <definedName name="wrn.MONA._2_1" localSheetId="0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5" hidden="1">{"WEO",#N/A,FALSE,"T"}</definedName>
    <definedName name="wrn.WEO." localSheetId="0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5" hidden="1">{"WEO",#N/A,FALSE,"T"}</definedName>
    <definedName name="wrn.WEO._2" localSheetId="0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5" hidden="1">{"WEO",#N/A,FALSE,"T"}</definedName>
    <definedName name="wrn.WEO._2_1" localSheetId="0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5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5" hidden="1">{#N/A,#N/A,FALSE,"т02бд"}</definedName>
    <definedName name="wrn.д02._2" localSheetId="0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5" hidden="1">{#N/A,#N/A,FALSE,"т02бд"}</definedName>
    <definedName name="wrn.д02._2_1" localSheetId="0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5" hidden="1">{#N/A,#N/A,FALSE,"т17-1банки (2)"}</definedName>
    <definedName name="wrn.т171банки._2" localSheetId="0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5" hidden="1">{#N/A,#N/A,FALSE,"т17-1банки (2)"}</definedName>
    <definedName name="wrn.т171банки._2_1" localSheetId="0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5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5" hidden="1">{#N/A,#N/A,FALSE,"т02бд"}</definedName>
    <definedName name="xxx_2" localSheetId="0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5" hidden="1">{#N/A,#N/A,FALSE,"т02бд"}</definedName>
    <definedName name="xxx_2_1" localSheetId="0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5" hidden="1">{#N/A,#N/A,FALSE,"т04"}</definedName>
    <definedName name="xzcb" localSheetId="0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5" hidden="1">{#N/A,#N/A,FALSE,"т04"}</definedName>
    <definedName name="xzcb_2" localSheetId="0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5" hidden="1">{#N/A,#N/A,FALSE,"т04"}</definedName>
    <definedName name="xzcb_2_1" localSheetId="0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5">#REF!</definedName>
    <definedName name="Year" localSheetId="0">[19]C!#REF!</definedName>
    <definedName name="Year" localSheetId="2">#REF!</definedName>
    <definedName name="Year" localSheetId="3">#REF!</definedName>
    <definedName name="Year">#REF!</definedName>
    <definedName name="Year2" localSheetId="5">[19]C!#REF!</definedName>
    <definedName name="Year2" localSheetId="0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5">#REF!</definedName>
    <definedName name="zGDPgrowth" localSheetId="0">#REF!</definedName>
    <definedName name="zGDPgrowth" localSheetId="2">#REF!</definedName>
    <definedName name="zGDPgrowth">#REF!</definedName>
    <definedName name="zgxsd" localSheetId="5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5" hidden="1">{#N/A,#N/A,FALSE,"т02бд"}</definedName>
    <definedName name="zgxsd_1" localSheetId="0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5" hidden="1">{#N/A,#N/A,FALSE,"т02бд"}</definedName>
    <definedName name="zgxsd_2" localSheetId="0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5">#REF!</definedName>
    <definedName name="zIGNFS" localSheetId="0">#REF!</definedName>
    <definedName name="zIGNFS" localSheetId="2">#REF!</definedName>
    <definedName name="zIGNFS">#REF!</definedName>
    <definedName name="zImports" localSheetId="1">#REF!</definedName>
    <definedName name="zImports" localSheetId="5">#REF!</definedName>
    <definedName name="zImports" localSheetId="0">#REF!</definedName>
    <definedName name="zImports" localSheetId="2">#REF!</definedName>
    <definedName name="zImports">#REF!</definedName>
    <definedName name="zLiborUS" localSheetId="1">#REF!</definedName>
    <definedName name="zLiborUS" localSheetId="5">#REF!</definedName>
    <definedName name="zLiborUS" localSheetId="0">#REF!</definedName>
    <definedName name="zLiborUS" localSheetId="2">#REF!</definedName>
    <definedName name="zLiborUS">#REF!</definedName>
    <definedName name="zReserves">[29]oth!$A$17:$IV$17</definedName>
    <definedName name="zRoWCPIchange" localSheetId="1">#REF!</definedName>
    <definedName name="zRoWCPIchange" localSheetId="5">#REF!</definedName>
    <definedName name="zRoWCPIchange" localSheetId="0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5">#REF!</definedName>
    <definedName name="zXGNFS" localSheetId="0">#REF!</definedName>
    <definedName name="zXGNFS" localSheetId="2">#REF!</definedName>
    <definedName name="zXGNFS">#REF!</definedName>
    <definedName name="zxz" localSheetId="5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5" hidden="1">{#N/A,#N/A,FALSE,"т02бд"}</definedName>
    <definedName name="zxz_2" localSheetId="0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5" hidden="1">{#N/A,#N/A,FALSE,"т02бд"}</definedName>
    <definedName name="zxz_2_1" localSheetId="0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5" hidden="1">{#N/A,#N/A,FALSE,"т02бд"}</definedName>
    <definedName name="а" localSheetId="0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5" hidden="1">{#N/A,#N/A,FALSE,"т02бд"}</definedName>
    <definedName name="а_2" localSheetId="0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5" hidden="1">{#N/A,#N/A,FALSE,"т02бд"}</definedName>
    <definedName name="а_2_1" localSheetId="0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5" hidden="1">{#N/A,#N/A,FALSE,"т04"}</definedName>
    <definedName name="ааа" localSheetId="0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5" hidden="1">{#N/A,#N/A,FALSE,"т04"}</definedName>
    <definedName name="ааа_1" localSheetId="0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5" hidden="1">{#N/A,#N/A,FALSE,"т04"}</definedName>
    <definedName name="ааа_2" localSheetId="0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localSheetId="0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5">#REF!</definedName>
    <definedName name="_xlnm.Database" localSheetId="0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5" hidden="1">{#N/A,#N/A,FALSE,"т02бд"}</definedName>
    <definedName name="бюдж2" localSheetId="0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5" hidden="1">{#N/A,#N/A,FALSE,"т02бд"}</definedName>
    <definedName name="бюдж2_1" localSheetId="0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5" hidden="1">{#N/A,#N/A,FALSE,"т02бд"}</definedName>
    <definedName name="бюдж2_2" localSheetId="0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5" hidden="1">{#N/A,#N/A,FALSE,"т02бд"}</definedName>
    <definedName name="в" localSheetId="0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5" hidden="1">{#N/A,#N/A,FALSE,"т02бд"}</definedName>
    <definedName name="в_1" localSheetId="0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5" hidden="1">{#N/A,#N/A,FALSE,"т02бд"}</definedName>
    <definedName name="в_2" localSheetId="0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5" hidden="1">{#N/A,#N/A,FALSE,"т02бд"}</definedName>
    <definedName name="вававав_2" localSheetId="0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5" hidden="1">{#N/A,#N/A,FALSE,"т02бд"}</definedName>
    <definedName name="вававав_2_1" localSheetId="0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5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5" hidden="1">{#N/A,#N/A,FALSE,"т02бд"}</definedName>
    <definedName name="еппп_2" localSheetId="0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5" hidden="1">{#N/A,#N/A,FALSE,"т02бд"}</definedName>
    <definedName name="еппп_2_1" localSheetId="0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2">#REF!</definedName>
    <definedName name="збз1998">#REF!</definedName>
    <definedName name="й" localSheetId="5" hidden="1">{#N/A,#N/A,FALSE,"т02бд"}</definedName>
    <definedName name="й" localSheetId="0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5" hidden="1">{#N/A,#N/A,FALSE,"т02бд"}</definedName>
    <definedName name="й_1" localSheetId="0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5" hidden="1">{#N/A,#N/A,FALSE,"т02бд"}</definedName>
    <definedName name="й_2" localSheetId="0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5" hidden="1">{#N/A,#N/A,FALSE,"т02бд"}</definedName>
    <definedName name="і" localSheetId="0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5" hidden="1">{#N/A,#N/A,FALSE,"т02бд"}</definedName>
    <definedName name="і_1" localSheetId="0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5" hidden="1">{#N/A,#N/A,FALSE,"т02бд"}</definedName>
    <definedName name="і_2" localSheetId="0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5" hidden="1">{#N/A,#N/A,FALSE,"т02бд"}</definedName>
    <definedName name="іва" localSheetId="0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5" hidden="1">{#N/A,#N/A,FALSE,"т02бд"}</definedName>
    <definedName name="іва_1" localSheetId="0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5" hidden="1">{#N/A,#N/A,FALSE,"т02бд"}</definedName>
    <definedName name="іва_2" localSheetId="0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5">#REF!</definedName>
    <definedName name="нy69" localSheetId="0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2">#REF!</definedName>
    <definedName name="нука69">#REF!</definedName>
    <definedName name="_xlnm.Print_Area" localSheetId="1">'Економічна активність'!$B$1:$J$23</definedName>
    <definedName name="_xlnm.Print_Area" localSheetId="5">'Зовнішній сектор'!$A$1:$I$43</definedName>
    <definedName name="_xlnm.Print_Area" localSheetId="0">Інфляція!$A$1:$S$47</definedName>
    <definedName name="_xlnm.Print_Area" localSheetId="4">'Монетарний сектор'!$A$1:$V$71</definedName>
    <definedName name="_xlnm.Print_Area" localSheetId="3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5">#REF!</definedName>
    <definedName name="Область_печати_ИМ" localSheetId="0">#REF!</definedName>
    <definedName name="Область_печати_ИМ" localSheetId="2">#REF!</definedName>
    <definedName name="Область_печати_ИМ">#REF!</definedName>
    <definedName name="п" localSheetId="5" hidden="1">{"MONA",#N/A,FALSE,"S"}</definedName>
    <definedName name="п" localSheetId="0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5" hidden="1">{"MONA",#N/A,FALSE,"S"}</definedName>
    <definedName name="п_1" localSheetId="0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5" hidden="1">{"MONA",#N/A,FALSE,"S"}</definedName>
    <definedName name="п_2" localSheetId="0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5" hidden="1">{#N/A,#N/A,FALSE,"т02бд"}</definedName>
    <definedName name="певп" localSheetId="0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5" hidden="1">{#N/A,#N/A,FALSE,"т02бд"}</definedName>
    <definedName name="певп_1" localSheetId="0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5" hidden="1">{#N/A,#N/A,FALSE,"т02бд"}</definedName>
    <definedName name="певп_2" localSheetId="0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5" hidden="1">{#N/A,#N/A,FALSE,"т04"}</definedName>
    <definedName name="пп" localSheetId="0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5" hidden="1">{#N/A,#N/A,FALSE,"т04"}</definedName>
    <definedName name="пп_2" localSheetId="0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5" hidden="1">{#N/A,#N/A,FALSE,"т04"}</definedName>
    <definedName name="пп_2_1" localSheetId="0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5" hidden="1">{#N/A,#N/A,FALSE,"т02бд"}</definedName>
    <definedName name="пппп" localSheetId="0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5" hidden="1">{#N/A,#N/A,FALSE,"т02бд"}</definedName>
    <definedName name="пппп_1" localSheetId="0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5" hidden="1">{#N/A,#N/A,FALSE,"т02бд"}</definedName>
    <definedName name="пппп_2" localSheetId="0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5" hidden="1">{#N/A,#N/A,FALSE,"т02бд"}</definedName>
    <definedName name="прогшлл" localSheetId="0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5" hidden="1">{#N/A,#N/A,FALSE,"т02бд"}</definedName>
    <definedName name="прогшлл_1" localSheetId="0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5" hidden="1">{#N/A,#N/A,FALSE,"т02бд"}</definedName>
    <definedName name="прогшлл_2" localSheetId="0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0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5" hidden="1">{"MONA",#N/A,FALSE,"S"}</definedName>
    <definedName name="ррпеак_1" localSheetId="0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5" hidden="1">{"MONA",#N/A,FALSE,"S"}</definedName>
    <definedName name="ррпеак_2" localSheetId="0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localSheetId="0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1">#REF!</definedName>
    <definedName name="т01" localSheetId="5">#REF!</definedName>
    <definedName name="т01" localSheetId="0">#REF!</definedName>
    <definedName name="т01" localSheetId="2">#REF!</definedName>
    <definedName name="т01">#REF!</definedName>
    <definedName name="т05" localSheetId="1" hidden="1">{#N/A,#N/A,FALSE,"т04"}</definedName>
    <definedName name="т05" localSheetId="5" hidden="1">{#N/A,#N/A,FALSE,"т04"}</definedName>
    <definedName name="т05" localSheetId="0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5" hidden="1">{#N/A,#N/A,FALSE,"т04"}</definedName>
    <definedName name="т05_2" localSheetId="0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5" hidden="1">{#N/A,#N/A,FALSE,"т04"}</definedName>
    <definedName name="т05_2_1" localSheetId="0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5">#REF!</definedName>
    <definedName name="т17.2" localSheetId="0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5">#REF!</definedName>
    <definedName name="т17.4" localSheetId="0">#REF!</definedName>
    <definedName name="т17.4" localSheetId="2">#REF!</definedName>
    <definedName name="т17.4">#REF!</definedName>
    <definedName name="т17.4.1999" localSheetId="1">#REF!</definedName>
    <definedName name="т17.4.1999" localSheetId="5">#REF!</definedName>
    <definedName name="т17.4.1999" localSheetId="0">#REF!</definedName>
    <definedName name="т17.4.1999" localSheetId="2">#REF!</definedName>
    <definedName name="т17.4.1999">#REF!</definedName>
    <definedName name="т17.4.2001" localSheetId="1">#REF!</definedName>
    <definedName name="т17.4.2001" localSheetId="5">#REF!</definedName>
    <definedName name="т17.4.2001" localSheetId="0">#REF!</definedName>
    <definedName name="т17.4.2001" localSheetId="2">#REF!</definedName>
    <definedName name="т17.4.2001">#REF!</definedName>
    <definedName name="т17.5" localSheetId="1">#REF!</definedName>
    <definedName name="т17.5" localSheetId="5">#REF!</definedName>
    <definedName name="т17.5" localSheetId="0">#REF!</definedName>
    <definedName name="т17.5" localSheetId="2">#REF!</definedName>
    <definedName name="т17.5">#REF!</definedName>
    <definedName name="т17.5.2001" localSheetId="1">#REF!</definedName>
    <definedName name="т17.5.2001" localSheetId="5">#REF!</definedName>
    <definedName name="т17.5.2001" localSheetId="0">#REF!</definedName>
    <definedName name="т17.5.2001" localSheetId="2">#REF!</definedName>
    <definedName name="т17.5.2001">#REF!</definedName>
    <definedName name="т17.7" localSheetId="1">#REF!</definedName>
    <definedName name="т17.7" localSheetId="5">#REF!</definedName>
    <definedName name="т17.7" localSheetId="0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5" hidden="1">{#N/A,#N/A,FALSE,"т02бд"}</definedName>
    <definedName name="ф" localSheetId="0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5" hidden="1">{#N/A,#N/A,FALSE,"т02бд"}</definedName>
    <definedName name="ф_2" localSheetId="0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5" hidden="1">{#N/A,#N/A,FALSE,"т02бд"}</definedName>
    <definedName name="ф_2_1" localSheetId="0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5" hidden="1">{#N/A,#N/A,FALSE,"т02бд"}</definedName>
    <definedName name="фіва" localSheetId="0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5" hidden="1">{#N/A,#N/A,FALSE,"т02бд"}</definedName>
    <definedName name="фіва_2" localSheetId="0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5" hidden="1">{#N/A,#N/A,FALSE,"т02бд"}</definedName>
    <definedName name="фіва_2_1" localSheetId="0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5" hidden="1">{#N/A,#N/A,FALSE,"т02бд"}</definedName>
    <definedName name="фф" localSheetId="0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5" hidden="1">{#N/A,#N/A,FALSE,"т02бд"}</definedName>
    <definedName name="фф_2" localSheetId="0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5" hidden="1">{#N/A,#N/A,FALSE,"т02бд"}</definedName>
    <definedName name="фф_2_1" localSheetId="0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5" hidden="1">{#N/A,#N/A,FALSE,"т02бд"}</definedName>
    <definedName name="ффф" localSheetId="0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5" hidden="1">{#N/A,#N/A,FALSE,"т02бд"}</definedName>
    <definedName name="ффф_1" localSheetId="0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5" hidden="1">{#N/A,#N/A,FALSE,"т02бд"}</definedName>
    <definedName name="ффф_2" localSheetId="0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5" hidden="1">{#N/A,#N/A,FALSE,"т02бд"}</definedName>
    <definedName name="ц" localSheetId="0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5" hidden="1">{#N/A,#N/A,FALSE,"т02бд"}</definedName>
    <definedName name="ц_1" localSheetId="0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5" hidden="1">{#N/A,#N/A,FALSE,"т02бд"}</definedName>
    <definedName name="ц_2" localSheetId="0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F26" i="32" l="1"/>
  <c r="AJ19" i="36" l="1"/>
  <c r="AI19" i="36"/>
  <c r="AJ18" i="36"/>
  <c r="AI18" i="36"/>
  <c r="AJ17" i="36"/>
  <c r="AI17" i="36"/>
  <c r="AJ16" i="36"/>
  <c r="AI16" i="36"/>
  <c r="AD16" i="36"/>
  <c r="AJ15" i="36"/>
  <c r="AI15" i="36"/>
  <c r="F12" i="36"/>
  <c r="E12" i="36"/>
  <c r="S11" i="36"/>
  <c r="R11" i="36"/>
  <c r="Q11" i="36"/>
  <c r="F10" i="36"/>
  <c r="AJ7" i="36"/>
  <c r="AI7" i="36"/>
  <c r="AJ5" i="36"/>
  <c r="AI5" i="36"/>
  <c r="F15" i="32" l="1"/>
  <c r="G15" i="32"/>
  <c r="J63" i="32" l="1"/>
  <c r="J61" i="32"/>
  <c r="J60" i="32"/>
  <c r="G59" i="32"/>
  <c r="F59" i="32"/>
  <c r="E59" i="32"/>
  <c r="J55" i="32"/>
  <c r="G53" i="32"/>
  <c r="I53" i="32" s="1"/>
  <c r="F53" i="32"/>
  <c r="H53" i="32" s="1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8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G26" i="32"/>
  <c r="I26" i="32" s="1"/>
  <c r="H26" i="32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I15" i="32"/>
  <c r="H15" i="32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sharedStrings.xml><?xml version="1.0" encoding="utf-8"?>
<sst xmlns="http://schemas.openxmlformats.org/spreadsheetml/2006/main" count="549" uniqueCount="328">
  <si>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</si>
  <si>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</si>
  <si>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</si>
  <si>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</si>
  <si>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</si>
  <si>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</si>
  <si>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</si>
  <si>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</si>
  <si>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</si>
  <si>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</si>
  <si>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</si>
  <si>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</si>
  <si>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</si>
  <si>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</si>
  <si>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</si>
  <si>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</si>
  <si>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</si>
  <si>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</si>
  <si>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</si>
  <si>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</si>
  <si>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</si>
  <si>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</si>
  <si>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</si>
  <si>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</si>
  <si>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</si>
  <si>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</si>
  <si>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</si>
  <si>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</si>
  <si>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</si>
  <si>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</si>
  <si>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</si>
  <si>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</si>
  <si>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</si>
  <si>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</si>
  <si>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</si>
  <si>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</si>
  <si>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</si>
  <si>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</si>
  <si>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</si>
  <si>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</si>
  <si>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</si>
  <si>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</si>
  <si>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</si>
  <si>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</si>
  <si>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</si>
  <si>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</si>
  <si>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</si>
  <si>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</si>
  <si>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</si>
  <si>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</si>
  <si>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</si>
  <si>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</si>
  <si>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</si>
  <si>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</si>
  <si>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</si>
  <si>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</si>
  <si>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</si>
  <si>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</si>
  <si>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</si>
  <si>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</si>
  <si>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</si>
  <si>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</si>
  <si>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</si>
  <si>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</si>
  <si>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</si>
  <si>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</si>
  <si>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</si>
  <si>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</si>
  <si>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</si>
  <si>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</si>
  <si>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</si>
  <si>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</si>
  <si>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</si>
  <si>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</si>
  <si>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</si>
  <si>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</si>
  <si>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</si>
  <si>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</si>
  <si>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</si>
  <si>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</si>
  <si>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</si>
  <si>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</si>
  <si>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</si>
  <si>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</si>
  <si>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</si>
  <si>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</si>
  <si>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</si>
  <si>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</si>
  <si>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</si>
  <si>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</si>
  <si>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</si>
  <si>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</si>
  <si>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</si>
  <si>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</si>
  <si>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</si>
  <si>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</si>
  <si>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</si>
  <si>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</si>
  <si>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</si>
  <si>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</si>
  <si>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</si>
  <si>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</si>
  <si>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</si>
  <si>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</si>
  <si>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</si>
  <si>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</si>
  <si>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</si>
  <si>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</si>
  <si>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</si>
  <si>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</si>
  <si>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</si>
  <si>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</si>
  <si>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</si>
  <si>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</si>
  <si>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</si>
  <si>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</si>
  <si>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</si>
  <si>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</si>
  <si>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</si>
  <si>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</si>
  <si>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</si>
  <si>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</si>
  <si>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</si>
  <si>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</si>
  <si>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</si>
  <si>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</si>
  <si>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</si>
  <si>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</si>
  <si>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</si>
  <si>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</si>
  <si>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</si>
  <si>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</si>
  <si>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</si>
  <si>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</si>
  <si>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</si>
  <si>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</si>
  <si>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</si>
  <si>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</si>
  <si>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</si>
  <si>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</si>
  <si>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</si>
  <si>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</si>
  <si>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</si>
  <si>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</si>
  <si>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</si>
  <si>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</si>
  <si>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</si>
  <si>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</si>
  <si>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</si>
  <si>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</si>
  <si>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</si>
  <si>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</si>
  <si>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</si>
  <si>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</si>
  <si>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</si>
  <si>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</si>
  <si>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</si>
  <si>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</si>
  <si>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</si>
  <si>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</si>
  <si>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</si>
  <si>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</si>
  <si>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</si>
  <si>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</si>
  <si>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</si>
  <si>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</si>
  <si>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</si>
  <si>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</si>
  <si>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</si>
  <si>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</si>
  <si>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</si>
  <si>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</si>
  <si>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</si>
  <si>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</si>
  <si>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</si>
  <si>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</si>
  <si>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</si>
  <si>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</si>
  <si>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</si>
  <si>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</si>
  <si>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</si>
  <si>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</si>
  <si>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</si>
  <si>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</si>
  <si>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</si>
  <si>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</si>
  <si>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</si>
  <si>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</si>
  <si>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</si>
  <si>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</si>
  <si>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</si>
  <si>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</si>
  <si>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</si>
  <si>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</si>
  <si>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</si>
  <si>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</si>
  <si>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</si>
  <si>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</si>
  <si>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</si>
  <si>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</si>
  <si>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</si>
  <si>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</si>
  <si>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</si>
  <si>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</si>
  <si>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</si>
  <si>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</si>
  <si>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</si>
  <si>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</si>
  <si>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</si>
  <si>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</si>
  <si>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</si>
  <si>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</si>
  <si>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</si>
  <si>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</si>
  <si>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</si>
  <si>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</si>
  <si>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</si>
  <si>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</si>
  <si>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</si>
  <si>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</si>
  <si>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</si>
  <si>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</si>
  <si>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</si>
  <si>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</si>
  <si>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лютий 2016</t>
  </si>
  <si>
    <t>Частка в ІВБГ (дані за 2015 рік), %</t>
  </si>
  <si>
    <t>-2.0*</t>
  </si>
  <si>
    <t>-5.6*</t>
  </si>
  <si>
    <t>11.7*</t>
  </si>
  <si>
    <t>3.2*</t>
  </si>
  <si>
    <t>-0.2 в.п.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</si>
  <si>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</si>
  <si>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</si>
  <si>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</si>
  <si>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</si>
  <si>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</si>
  <si>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</si>
  <si>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 xml:space="preserve"> березень 2016</t>
  </si>
  <si>
    <t>7.4*</t>
  </si>
  <si>
    <t>5.1*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</si>
  <si>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</si>
  <si>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</si>
  <si>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</si>
  <si>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t>зміна за квітень 2016 року, %</t>
  </si>
  <si>
    <t>-0.1 в.п.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</si>
  <si>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</si>
  <si>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</si>
  <si>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</si>
  <si>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</si>
  <si>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</si>
  <si>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</si>
  <si>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</si>
  <si>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</si>
  <si>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</si>
  <si>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</si>
  <si>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</si>
  <si>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</si>
  <si>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</si>
  <si>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</si>
  <si>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</si>
  <si>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</si>
  <si>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</si>
  <si>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</si>
  <si>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</si>
  <si>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</si>
  <si>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</si>
  <si>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</si>
  <si>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</si>
  <si>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</si>
  <si>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</si>
  <si>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</si>
  <si>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</si>
  <si>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</si>
  <si>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</si>
  <si>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</si>
  <si>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</si>
  <si>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</si>
  <si>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</si>
  <si>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</si>
  <si>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</si>
  <si>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</si>
  <si>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</si>
  <si>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</si>
  <si>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</si>
  <si>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</si>
  <si>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</si>
  <si>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</si>
  <si>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</si>
  <si>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</si>
  <si>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</si>
  <si>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</si>
  <si>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</si>
  <si>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</si>
  <si>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</si>
  <si>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</si>
  <si>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</si>
  <si>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</si>
  <si>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</si>
  <si>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</si>
  <si>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</si>
  <si>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</si>
  <si>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</si>
  <si>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</si>
  <si>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</si>
  <si>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</si>
  <si>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</si>
  <si>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</si>
  <si>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</si>
  <si>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</si>
  <si>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</si>
  <si>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</si>
  <si>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</si>
  <si>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</si>
  <si>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</si>
  <si>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</si>
  <si>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</si>
  <si>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</si>
  <si>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 xml:space="preserve"> квітень 2016</t>
  </si>
  <si>
    <t>січень-квітень 2016</t>
  </si>
  <si>
    <t>4.9*</t>
  </si>
  <si>
    <t>3.8*</t>
  </si>
  <si>
    <t>3.9*</t>
  </si>
  <si>
    <t>2.3*</t>
  </si>
  <si>
    <t>0.2 в.п.</t>
  </si>
  <si>
    <t>-2.3 в.п.</t>
  </si>
  <si>
    <t>січень - квітень</t>
  </si>
  <si>
    <t>Квітень</t>
  </si>
  <si>
    <t>Січень-Квітень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</si>
</sst>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80" fontId="47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37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3" fontId="74" fillId="0" borderId="0">
      <protection locked="0"/>
    </xf>
    <xf numFmtId="183" fontId="75" fillId="0" borderId="0">
      <protection locked="0"/>
    </xf>
    <xf numFmtId="183" fontId="74" fillId="0" borderId="0">
      <protection locked="0"/>
    </xf>
    <xf numFmtId="183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9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0" fontId="37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6" fontId="48" fillId="0" borderId="0" applyFill="0" applyBorder="0" applyAlignment="0" applyProtection="0">
      <alignment horizontal="right"/>
    </xf>
    <xf numFmtId="0" fontId="59" fillId="0" borderId="0"/>
    <xf numFmtId="197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165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3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3" fontId="54" fillId="0" borderId="19">
      <protection locked="0"/>
    </xf>
    <xf numFmtId="0" fontId="106" fillId="0" borderId="20" applyNumberFormat="0" applyFill="0" applyAlignment="0" applyProtection="0"/>
    <xf numFmtId="183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4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6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1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4" fillId="61" borderId="0" xfId="918" applyFont="1" applyFill="1" applyBorder="1"/>
    <xf numFmtId="0" fontId="156" fillId="0" borderId="0" xfId="918" applyFont="1" applyBorder="1"/>
    <xf numFmtId="0" fontId="154" fillId="61" borderId="0" xfId="918" applyFont="1" applyFill="1" applyBorder="1" applyAlignment="1">
      <alignment horizontal="left" indent="1"/>
    </xf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81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8" fillId="0" borderId="0" xfId="923" applyFont="1"/>
    <xf numFmtId="1" fontId="156" fillId="0" borderId="0" xfId="923" applyNumberFormat="1" applyFont="1" applyFill="1" applyBorder="1" applyAlignment="1">
      <alignment horizontal="center" vertical="center"/>
    </xf>
    <xf numFmtId="1" fontId="156" fillId="0" borderId="50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1"/>
    </xf>
    <xf numFmtId="168" fontId="154" fillId="60" borderId="73" xfId="923" applyNumberFormat="1" applyFont="1" applyFill="1" applyBorder="1" applyAlignment="1">
      <alignment horizontal="center" vertical="center"/>
    </xf>
    <xf numFmtId="168" fontId="154" fillId="60" borderId="0" xfId="923" applyNumberFormat="1" applyFont="1" applyFill="1" applyBorder="1" applyAlignment="1">
      <alignment horizontal="center" vertical="center"/>
    </xf>
    <xf numFmtId="168" fontId="154" fillId="60" borderId="74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2" fillId="0" borderId="8" xfId="0" applyFont="1" applyBorder="1" applyAlignment="1">
      <alignment horizontal="left" wrapText="1"/>
    </xf>
    <xf numFmtId="168" fontId="162" fillId="0" borderId="8" xfId="0" applyNumberFormat="1" applyFont="1" applyBorder="1" applyAlignment="1">
      <alignment horizontal="center"/>
    </xf>
    <xf numFmtId="0" fontId="162" fillId="0" borderId="8" xfId="0" applyFont="1" applyBorder="1" applyAlignment="1">
      <alignment horizontal="center"/>
    </xf>
    <xf numFmtId="0" fontId="160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60" fillId="0" borderId="50" xfId="923" applyFont="1" applyFill="1" applyBorder="1" applyAlignment="1">
      <alignment horizontal="left" vertical="center" wrapText="1" indent="1"/>
    </xf>
    <xf numFmtId="0" fontId="157" fillId="0" borderId="73" xfId="923" applyFont="1" applyBorder="1"/>
    <xf numFmtId="0" fontId="157" fillId="0" borderId="0" xfId="923" applyFont="1" applyBorder="1"/>
    <xf numFmtId="168" fontId="160" fillId="60" borderId="74" xfId="923" applyNumberFormat="1" applyFont="1" applyFill="1" applyBorder="1" applyAlignment="1">
      <alignment horizontal="center" vertical="center"/>
    </xf>
    <xf numFmtId="168" fontId="160" fillId="60" borderId="73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60" borderId="0" xfId="923" applyFont="1" applyFill="1"/>
    <xf numFmtId="1" fontId="156" fillId="0" borderId="65" xfId="923" applyNumberFormat="1" applyFont="1" applyFill="1" applyBorder="1" applyAlignment="1">
      <alignment horizontal="center" vertical="center"/>
    </xf>
    <xf numFmtId="1" fontId="156" fillId="60" borderId="0" xfId="923" applyNumberFormat="1" applyFont="1" applyFill="1" applyBorder="1" applyAlignment="1">
      <alignment horizontal="center" vertical="center"/>
    </xf>
    <xf numFmtId="2" fontId="157" fillId="60" borderId="0" xfId="923" applyNumberFormat="1" applyFont="1" applyFill="1" applyBorder="1"/>
    <xf numFmtId="168" fontId="154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 applyBorder="1"/>
    <xf numFmtId="168" fontId="160" fillId="60" borderId="65" xfId="923" applyNumberFormat="1" applyFont="1" applyFill="1" applyBorder="1" applyAlignment="1">
      <alignment horizontal="center" vertical="center"/>
    </xf>
    <xf numFmtId="168" fontId="156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/>
    <xf numFmtId="168" fontId="154" fillId="60" borderId="72" xfId="923" applyNumberFormat="1" applyFont="1" applyFill="1" applyBorder="1" applyAlignment="1">
      <alignment horizontal="center" vertical="center"/>
    </xf>
    <xf numFmtId="168" fontId="154" fillId="60" borderId="58" xfId="923" applyNumberFormat="1" applyFont="1" applyFill="1" applyBorder="1" applyAlignment="1">
      <alignment horizontal="center" vertical="center"/>
    </xf>
    <xf numFmtId="0" fontId="157" fillId="0" borderId="0" xfId="923" applyFont="1" applyFill="1" applyBorder="1"/>
    <xf numFmtId="168" fontId="154" fillId="60" borderId="74" xfId="942" applyNumberFormat="1" applyFont="1" applyFill="1" applyBorder="1" applyAlignment="1">
      <alignment horizontal="center" vertical="center"/>
    </xf>
    <xf numFmtId="168" fontId="154" fillId="60" borderId="65" xfId="942" applyNumberFormat="1" applyFont="1" applyFill="1" applyBorder="1" applyAlignment="1">
      <alignment horizontal="center" vertical="center"/>
    </xf>
    <xf numFmtId="168" fontId="160" fillId="60" borderId="74" xfId="942" applyNumberFormat="1" applyFont="1" applyFill="1" applyBorder="1" applyAlignment="1">
      <alignment horizontal="center" vertical="center"/>
    </xf>
    <xf numFmtId="168" fontId="156" fillId="60" borderId="65" xfId="942" applyNumberFormat="1" applyFont="1" applyFill="1" applyBorder="1" applyAlignment="1">
      <alignment horizontal="center" vertical="center"/>
    </xf>
    <xf numFmtId="0" fontId="157" fillId="0" borderId="0" xfId="923" applyFont="1" applyFill="1"/>
    <xf numFmtId="168" fontId="154" fillId="0" borderId="65" xfId="942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 vertical="center"/>
    </xf>
    <xf numFmtId="168" fontId="154" fillId="0" borderId="58" xfId="942" applyNumberFormat="1" applyFont="1" applyFill="1" applyBorder="1" applyAlignment="1">
      <alignment horizontal="center"/>
    </xf>
    <xf numFmtId="168" fontId="160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9" fontId="156" fillId="0" borderId="62" xfId="0" applyNumberFormat="1" applyFont="1" applyFill="1" applyBorder="1" applyAlignment="1" applyProtection="1">
      <alignment horizontal="center"/>
    </xf>
    <xf numFmtId="189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9" fontId="156" fillId="0" borderId="66" xfId="0" applyNumberFormat="1" applyFont="1" applyFill="1" applyBorder="1" applyAlignment="1" applyProtection="1">
      <alignment horizontal="center"/>
    </xf>
    <xf numFmtId="189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9" fontId="154" fillId="0" borderId="66" xfId="0" applyNumberFormat="1" applyFont="1" applyFill="1" applyBorder="1" applyAlignment="1" applyProtection="1">
      <alignment horizontal="center"/>
    </xf>
    <xf numFmtId="189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89" fontId="156" fillId="0" borderId="64" xfId="0" applyNumberFormat="1" applyFont="1" applyFill="1" applyBorder="1" applyAlignment="1" applyProtection="1">
      <alignment horizontal="center"/>
    </xf>
    <xf numFmtId="189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5" fillId="0" borderId="66" xfId="0" applyNumberFormat="1" applyFont="1" applyFill="1" applyBorder="1" applyAlignment="1" applyProtection="1">
      <alignment horizontal="center"/>
    </xf>
    <xf numFmtId="3" fontId="165" fillId="0" borderId="65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210" fontId="165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5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5" fillId="0" borderId="63" xfId="0" applyNumberFormat="1" applyFont="1" applyFill="1" applyBorder="1" applyAlignment="1" applyProtection="1">
      <alignment horizontal="center"/>
    </xf>
    <xf numFmtId="206" fontId="167" fillId="0" borderId="66" xfId="0" applyNumberFormat="1" applyFont="1" applyFill="1" applyBorder="1" applyAlignment="1" applyProtection="1">
      <alignment horizontal="center"/>
    </xf>
    <xf numFmtId="4" fontId="167" fillId="0" borderId="65" xfId="0" applyNumberFormat="1" applyFont="1" applyFill="1" applyBorder="1" applyAlignment="1" applyProtection="1">
      <alignment horizontal="center"/>
    </xf>
    <xf numFmtId="0" fontId="154" fillId="0" borderId="81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4" fillId="0" borderId="0" xfId="918" applyFont="1" applyFill="1" applyBorder="1" applyAlignment="1">
      <alignment wrapText="1"/>
    </xf>
    <xf numFmtId="0" fontId="160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80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168" fontId="157" fillId="0" borderId="0" xfId="923" applyNumberFormat="1" applyFont="1" applyFill="1" applyBorder="1"/>
    <xf numFmtId="0" fontId="156" fillId="0" borderId="50" xfId="923" applyFont="1" applyFill="1" applyBorder="1" applyAlignment="1">
      <alignment horizontal="left" vertical="center" wrapText="1" indent="1"/>
    </xf>
    <xf numFmtId="168" fontId="156" fillId="60" borderId="73" xfId="923" applyNumberFormat="1" applyFont="1" applyFill="1" applyBorder="1" applyAlignment="1">
      <alignment horizontal="center" vertical="center"/>
    </xf>
    <xf numFmtId="168" fontId="156" fillId="60" borderId="0" xfId="923" applyNumberFormat="1" applyFont="1" applyFill="1" applyBorder="1" applyAlignment="1">
      <alignment horizontal="center" vertical="center"/>
    </xf>
    <xf numFmtId="168" fontId="156" fillId="60" borderId="74" xfId="923" applyNumberFormat="1" applyFont="1" applyFill="1" applyBorder="1" applyAlignment="1">
      <alignment horizontal="center" vertical="center"/>
    </xf>
    <xf numFmtId="168" fontId="160" fillId="60" borderId="0" xfId="923" applyNumberFormat="1" applyFont="1" applyFill="1" applyBorder="1" applyAlignment="1">
      <alignment horizontal="center" vertical="center"/>
    </xf>
    <xf numFmtId="168" fontId="154" fillId="0" borderId="73" xfId="923" applyNumberFormat="1" applyFont="1" applyFill="1" applyBorder="1" applyAlignment="1">
      <alignment horizontal="center"/>
    </xf>
    <xf numFmtId="168" fontId="154" fillId="0" borderId="0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 vertical="center"/>
    </xf>
    <xf numFmtId="0" fontId="168" fillId="0" borderId="50" xfId="923" applyFont="1" applyFill="1" applyBorder="1" applyAlignment="1">
      <alignment horizontal="left" vertical="center" wrapText="1" indent="3"/>
    </xf>
    <xf numFmtId="0" fontId="154" fillId="0" borderId="55" xfId="923" applyFont="1" applyFill="1" applyBorder="1" applyAlignment="1">
      <alignment horizontal="left" vertical="center" wrapText="1" indent="1"/>
    </xf>
    <xf numFmtId="168" fontId="154" fillId="60" borderId="71" xfId="923" applyNumberFormat="1" applyFont="1" applyFill="1" applyBorder="1" applyAlignment="1">
      <alignment horizontal="center" vertical="center"/>
    </xf>
    <xf numFmtId="168" fontId="154" fillId="60" borderId="51" xfId="923" applyNumberFormat="1" applyFont="1" applyFill="1" applyBorder="1" applyAlignment="1">
      <alignment horizontal="center" vertical="center"/>
    </xf>
    <xf numFmtId="2" fontId="157" fillId="0" borderId="0" xfId="923" applyNumberFormat="1" applyFont="1" applyFill="1" applyBorder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55" xfId="942" applyFont="1" applyFill="1" applyBorder="1" applyAlignment="1">
      <alignment horizontal="left" vertical="center" wrapText="1" indent="2"/>
    </xf>
    <xf numFmtId="168" fontId="154" fillId="0" borderId="71" xfId="923" applyNumberFormat="1" applyFont="1" applyFill="1" applyBorder="1" applyAlignment="1">
      <alignment horizontal="center"/>
    </xf>
    <xf numFmtId="168" fontId="154" fillId="0" borderId="51" xfId="923" applyNumberFormat="1" applyFont="1" applyFill="1" applyBorder="1" applyAlignment="1">
      <alignment horizontal="center"/>
    </xf>
    <xf numFmtId="168" fontId="154" fillId="60" borderId="51" xfId="942" applyNumberFormat="1" applyFont="1" applyFill="1" applyBorder="1" applyAlignment="1">
      <alignment horizontal="center" vertical="center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0" fontId="168" fillId="0" borderId="0" xfId="923" applyFont="1"/>
    <xf numFmtId="0" fontId="154" fillId="0" borderId="8" xfId="0" applyFont="1" applyBorder="1" applyAlignment="1">
      <alignment horizontal="left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61" borderId="0" xfId="918" applyNumberFormat="1" applyFont="1" applyFill="1" applyBorder="1"/>
    <xf numFmtId="168" fontId="154" fillId="0" borderId="0" xfId="918" applyNumberFormat="1" applyFont="1"/>
    <xf numFmtId="168" fontId="160" fillId="0" borderId="0" xfId="918" applyNumberFormat="1" applyFont="1"/>
    <xf numFmtId="168" fontId="160" fillId="0" borderId="0" xfId="918" applyNumberFormat="1" applyFont="1" applyFill="1"/>
    <xf numFmtId="168" fontId="160" fillId="0" borderId="0" xfId="918" applyNumberFormat="1" applyFont="1" applyFill="1" applyBorder="1"/>
    <xf numFmtId="168" fontId="160" fillId="0" borderId="0" xfId="918" applyNumberFormat="1" applyFont="1" applyBorder="1"/>
    <xf numFmtId="168" fontId="154" fillId="0" borderId="0" xfId="918" applyNumberFormat="1" applyFont="1" applyFill="1"/>
    <xf numFmtId="0" fontId="154" fillId="0" borderId="81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68" fontId="154" fillId="61" borderId="0" xfId="918" applyNumberFormat="1" applyFont="1" applyFill="1"/>
    <xf numFmtId="168" fontId="154" fillId="0" borderId="0" xfId="917" applyNumberFormat="1" applyFont="1" applyFill="1"/>
    <xf numFmtId="17" fontId="154" fillId="0" borderId="81" xfId="918" applyNumberFormat="1" applyFont="1" applyBorder="1" applyAlignment="1"/>
    <xf numFmtId="168" fontId="169" fillId="0" borderId="8" xfId="0" applyNumberFormat="1" applyFont="1" applyBorder="1" applyAlignment="1">
      <alignment horizontal="center"/>
    </xf>
    <xf numFmtId="0" fontId="169" fillId="0" borderId="8" xfId="0" applyFont="1" applyBorder="1" applyAlignment="1">
      <alignment horizontal="center"/>
    </xf>
    <xf numFmtId="49" fontId="169" fillId="0" borderId="8" xfId="0" applyNumberFormat="1" applyFont="1" applyBorder="1" applyAlignment="1">
      <alignment horizontal="center"/>
    </xf>
    <xf numFmtId="3" fontId="156" fillId="0" borderId="104" xfId="0" applyNumberFormat="1" applyFont="1" applyFill="1" applyBorder="1" applyAlignment="1" applyProtection="1">
      <alignment horizontal="center"/>
    </xf>
    <xf numFmtId="3" fontId="156" fillId="0" borderId="105" xfId="0" applyNumberFormat="1" applyFont="1" applyFill="1" applyBorder="1" applyAlignment="1" applyProtection="1">
      <alignment horizontal="center"/>
    </xf>
    <xf numFmtId="3" fontId="154" fillId="0" borderId="105" xfId="0" applyNumberFormat="1" applyFont="1" applyFill="1" applyBorder="1" applyAlignment="1" applyProtection="1">
      <alignment horizontal="center"/>
    </xf>
    <xf numFmtId="189" fontId="156" fillId="0" borderId="105" xfId="0" applyNumberFormat="1" applyFont="1" applyFill="1" applyBorder="1" applyAlignment="1" applyProtection="1">
      <alignment horizontal="center"/>
    </xf>
    <xf numFmtId="168" fontId="156" fillId="0" borderId="105" xfId="0" applyNumberFormat="1" applyFont="1" applyFill="1" applyBorder="1" applyAlignment="1" applyProtection="1">
      <alignment horizontal="center"/>
    </xf>
    <xf numFmtId="168" fontId="154" fillId="0" borderId="105" xfId="0" applyNumberFormat="1" applyFont="1" applyFill="1" applyBorder="1" applyAlignment="1" applyProtection="1">
      <alignment horizontal="center"/>
    </xf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168" fontId="154" fillId="0" borderId="9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5" fillId="0" borderId="58" xfId="0" applyNumberFormat="1" applyFont="1" applyFill="1" applyBorder="1" applyAlignment="1" applyProtection="1">
      <alignment horizontal="center"/>
    </xf>
    <xf numFmtId="206" fontId="167" fillId="0" borderId="68" xfId="0" applyNumberFormat="1" applyFont="1" applyFill="1" applyBorder="1" applyAlignment="1" applyProtection="1">
      <alignment horizontal="center"/>
    </xf>
    <xf numFmtId="4" fontId="167" fillId="0" borderId="58" xfId="0" applyNumberFormat="1" applyFont="1" applyFill="1" applyBorder="1" applyAlignment="1" applyProtection="1">
      <alignment horizontal="center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48" fillId="0" borderId="0" xfId="967" applyFont="1"/>
    <xf numFmtId="0" fontId="156" fillId="63" borderId="8" xfId="0" applyFont="1" applyFill="1" applyBorder="1"/>
    <xf numFmtId="168" fontId="156" fillId="63" borderId="8" xfId="0" applyNumberFormat="1" applyFont="1" applyFill="1" applyBorder="1" applyAlignment="1">
      <alignment horizontal="center" wrapText="1"/>
    </xf>
    <xf numFmtId="0" fontId="156" fillId="64" borderId="8" xfId="0" applyFont="1" applyFill="1" applyBorder="1" applyAlignment="1">
      <alignment horizontal="left" indent="1"/>
    </xf>
    <xf numFmtId="168" fontId="156" fillId="64" borderId="8" xfId="0" applyNumberFormat="1" applyFont="1" applyFill="1" applyBorder="1" applyAlignment="1">
      <alignment horizontal="center" wrapText="1"/>
    </xf>
    <xf numFmtId="3" fontId="156" fillId="0" borderId="108" xfId="0" applyNumberFormat="1" applyFont="1" applyFill="1" applyBorder="1" applyAlignment="1" applyProtection="1">
      <alignment horizontal="center"/>
    </xf>
    <xf numFmtId="3" fontId="156" fillId="0" borderId="109" xfId="0" applyNumberFormat="1" applyFont="1" applyFill="1" applyBorder="1" applyAlignment="1" applyProtection="1">
      <alignment horizontal="center"/>
    </xf>
    <xf numFmtId="3" fontId="154" fillId="0" borderId="109" xfId="0" applyNumberFormat="1" applyFont="1" applyFill="1" applyBorder="1" applyAlignment="1" applyProtection="1">
      <alignment horizontal="center"/>
    </xf>
    <xf numFmtId="189" fontId="156" fillId="0" borderId="109" xfId="0" applyNumberFormat="1" applyFont="1" applyFill="1" applyBorder="1" applyAlignment="1" applyProtection="1">
      <alignment horizontal="center"/>
    </xf>
    <xf numFmtId="168" fontId="156" fillId="0" borderId="109" xfId="0" applyNumberFormat="1" applyFont="1" applyFill="1" applyBorder="1" applyAlignment="1" applyProtection="1">
      <alignment horizontal="center"/>
    </xf>
    <xf numFmtId="168" fontId="154" fillId="0" borderId="109" xfId="0" applyNumberFormat="1" applyFont="1" applyFill="1" applyBorder="1" applyAlignment="1" applyProtection="1">
      <alignment horizontal="center"/>
    </xf>
    <xf numFmtId="168" fontId="154" fillId="0" borderId="103" xfId="0" applyNumberFormat="1" applyFont="1" applyFill="1" applyBorder="1" applyAlignment="1" applyProtection="1">
      <alignment horizontal="center"/>
    </xf>
    <xf numFmtId="207" fontId="165" fillId="0" borderId="65" xfId="0" applyNumberFormat="1" applyFont="1" applyFill="1" applyBorder="1" applyAlignment="1" applyProtection="1">
      <alignment horizontal="center"/>
    </xf>
    <xf numFmtId="168" fontId="156" fillId="60" borderId="0" xfId="942" applyNumberFormat="1" applyFont="1" applyFill="1" applyBorder="1" applyAlignment="1">
      <alignment horizontal="center" vertical="center"/>
    </xf>
    <xf numFmtId="168" fontId="156" fillId="60" borderId="74" xfId="942" applyNumberFormat="1" applyFont="1" applyFill="1" applyBorder="1" applyAlignment="1">
      <alignment horizontal="center" vertical="center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168" fontId="162" fillId="63" borderId="8" xfId="0" applyNumberFormat="1" applyFont="1" applyFill="1" applyBorder="1" applyAlignment="1">
      <alignment horizontal="center" vertical="center" wrapText="1"/>
    </xf>
    <xf numFmtId="168" fontId="162" fillId="63" borderId="8" xfId="0" applyNumberFormat="1" applyFont="1" applyFill="1" applyBorder="1" applyAlignment="1">
      <alignment horizontal="center"/>
    </xf>
    <xf numFmtId="0" fontId="161" fillId="64" borderId="8" xfId="0" applyFont="1" applyFill="1" applyBorder="1" applyAlignment="1">
      <alignment horizontal="center" vertical="center" wrapText="1"/>
    </xf>
    <xf numFmtId="17" fontId="161" fillId="64" borderId="8" xfId="0" applyNumberFormat="1" applyFont="1" applyFill="1" applyBorder="1" applyAlignment="1">
      <alignment horizontal="center" vertical="center" wrapText="1"/>
    </xf>
    <xf numFmtId="0" fontId="163" fillId="64" borderId="8" xfId="0" applyFont="1" applyFill="1" applyBorder="1" applyAlignment="1">
      <alignment horizontal="center" vertical="center" wrapText="1"/>
    </xf>
    <xf numFmtId="168" fontId="162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/>
    </xf>
    <xf numFmtId="0" fontId="1" fillId="0" borderId="0" xfId="967" applyFont="1"/>
    <xf numFmtId="0" fontId="156" fillId="64" borderId="81" xfId="923" applyFont="1" applyFill="1" applyBorder="1" applyAlignment="1">
      <alignment horizontal="center" vertical="center" wrapText="1"/>
    </xf>
    <xf numFmtId="0" fontId="156" fillId="64" borderId="75" xfId="923" applyFont="1" applyFill="1" applyBorder="1" applyAlignment="1">
      <alignment vertical="center" wrapText="1"/>
    </xf>
    <xf numFmtId="168" fontId="160" fillId="64" borderId="51" xfId="923" applyNumberFormat="1" applyFont="1" applyFill="1" applyBorder="1" applyAlignment="1">
      <alignment vertical="center"/>
    </xf>
    <xf numFmtId="168" fontId="160" fillId="64" borderId="72" xfId="923" applyNumberFormat="1" applyFont="1" applyFill="1" applyBorder="1" applyAlignment="1"/>
    <xf numFmtId="168" fontId="160" fillId="64" borderId="101" xfId="923" applyNumberFormat="1" applyFont="1" applyFill="1" applyBorder="1" applyAlignment="1">
      <alignment horizontal="center" wrapText="1"/>
    </xf>
    <xf numFmtId="0" fontId="156" fillId="63" borderId="50" xfId="923" applyFont="1" applyFill="1" applyBorder="1" applyAlignment="1">
      <alignment horizontal="left" vertical="center" wrapText="1" indent="1"/>
    </xf>
    <xf numFmtId="168" fontId="156" fillId="63" borderId="73" xfId="923" applyNumberFormat="1" applyFont="1" applyFill="1" applyBorder="1" applyAlignment="1">
      <alignment horizontal="center" vertical="center"/>
    </xf>
    <xf numFmtId="168" fontId="156" fillId="63" borderId="0" xfId="923" applyNumberFormat="1" applyFont="1" applyFill="1" applyBorder="1" applyAlignment="1">
      <alignment horizontal="center" vertical="center"/>
    </xf>
    <xf numFmtId="168" fontId="156" fillId="63" borderId="75" xfId="923" applyNumberFormat="1" applyFont="1" applyFill="1" applyBorder="1" applyAlignment="1">
      <alignment horizontal="center" vertical="center"/>
    </xf>
    <xf numFmtId="168" fontId="156" fillId="63" borderId="78" xfId="923" applyNumberFormat="1" applyFont="1" applyFill="1" applyBorder="1" applyAlignment="1">
      <alignment horizontal="center" vertical="center"/>
    </xf>
    <xf numFmtId="1" fontId="156" fillId="63" borderId="78" xfId="923" applyNumberFormat="1" applyFont="1" applyFill="1" applyBorder="1" applyAlignment="1">
      <alignment horizontal="center" vertical="center"/>
    </xf>
    <xf numFmtId="1" fontId="156" fillId="63" borderId="75" xfId="923" applyNumberFormat="1" applyFont="1" applyFill="1" applyBorder="1" applyAlignment="1">
      <alignment horizontal="center" vertical="center"/>
    </xf>
    <xf numFmtId="168" fontId="156" fillId="63" borderId="84" xfId="923" applyNumberFormat="1" applyFont="1" applyFill="1" applyBorder="1" applyAlignment="1">
      <alignment horizontal="center" vertical="center"/>
    </xf>
    <xf numFmtId="168" fontId="156" fillId="63" borderId="74" xfId="923" applyNumberFormat="1" applyFont="1" applyFill="1" applyBorder="1" applyAlignment="1">
      <alignment horizontal="center" vertical="center"/>
    </xf>
    <xf numFmtId="1" fontId="156" fillId="63" borderId="73" xfId="923" applyNumberFormat="1" applyFont="1" applyFill="1" applyBorder="1" applyAlignment="1">
      <alignment horizontal="center" vertical="center"/>
    </xf>
    <xf numFmtId="1" fontId="156" fillId="63" borderId="74" xfId="923" applyNumberFormat="1" applyFont="1" applyFill="1" applyBorder="1" applyAlignment="1">
      <alignment horizontal="center" vertical="center"/>
    </xf>
    <xf numFmtId="168" fontId="156" fillId="63" borderId="65" xfId="923" applyNumberFormat="1" applyFont="1" applyFill="1" applyBorder="1" applyAlignment="1">
      <alignment horizontal="center" vertical="center"/>
    </xf>
    <xf numFmtId="168" fontId="160" fillId="63" borderId="0" xfId="923" applyNumberFormat="1" applyFont="1" applyFill="1" applyBorder="1" applyAlignment="1">
      <alignment horizontal="center" vertical="center"/>
    </xf>
    <xf numFmtId="168" fontId="160" fillId="63" borderId="74" xfId="923" applyNumberFormat="1" applyFont="1" applyFill="1" applyBorder="1" applyAlignment="1">
      <alignment horizontal="center" vertical="center"/>
    </xf>
    <xf numFmtId="168" fontId="160" fillId="63" borderId="65" xfId="923" applyNumberFormat="1" applyFont="1" applyFill="1" applyBorder="1" applyAlignment="1">
      <alignment horizontal="center" vertical="center"/>
    </xf>
    <xf numFmtId="168" fontId="156" fillId="63" borderId="73" xfId="923" applyNumberFormat="1" applyFont="1" applyFill="1" applyBorder="1" applyAlignment="1">
      <alignment horizontal="center" vertical="center" wrapText="1"/>
    </xf>
    <xf numFmtId="168" fontId="156" fillId="63" borderId="0" xfId="923" applyNumberFormat="1" applyFont="1" applyFill="1" applyBorder="1" applyAlignment="1">
      <alignment horizontal="center" vertical="center" wrapText="1"/>
    </xf>
    <xf numFmtId="0" fontId="156" fillId="63" borderId="50" xfId="942" applyFont="1" applyFill="1" applyBorder="1" applyAlignment="1">
      <alignment horizontal="left" vertical="center" wrapText="1" indent="1"/>
    </xf>
    <xf numFmtId="168" fontId="156" fillId="63" borderId="0" xfId="942" applyNumberFormat="1" applyFont="1" applyFill="1" applyBorder="1" applyAlignment="1">
      <alignment horizontal="center" vertical="center"/>
    </xf>
    <xf numFmtId="168" fontId="156" fillId="63" borderId="74" xfId="942" applyNumberFormat="1" applyFont="1" applyFill="1" applyBorder="1" applyAlignment="1">
      <alignment horizontal="center" vertical="center"/>
    </xf>
    <xf numFmtId="168" fontId="160" fillId="63" borderId="0" xfId="942" applyNumberFormat="1" applyFont="1" applyFill="1" applyBorder="1" applyAlignment="1">
      <alignment horizontal="center" vertical="center"/>
    </xf>
    <xf numFmtId="168" fontId="160" fillId="63" borderId="74" xfId="942" applyNumberFormat="1" applyFont="1" applyFill="1" applyBorder="1" applyAlignment="1">
      <alignment horizontal="center" vertical="center"/>
    </xf>
    <xf numFmtId="168" fontId="156" fillId="63" borderId="65" xfId="942" applyNumberFormat="1" applyFont="1" applyFill="1" applyBorder="1" applyAlignment="1">
      <alignment horizontal="center" vertical="center"/>
    </xf>
    <xf numFmtId="168" fontId="160" fillId="63" borderId="65" xfId="942" applyNumberFormat="1" applyFont="1" applyFill="1" applyBorder="1" applyAlignment="1">
      <alignment horizontal="center" vertical="center"/>
    </xf>
    <xf numFmtId="14" fontId="156" fillId="64" borderId="68" xfId="0" applyNumberFormat="1" applyFont="1" applyFill="1" applyBorder="1" applyAlignment="1" applyProtection="1">
      <alignment horizontal="center" vertical="center"/>
    </xf>
    <xf numFmtId="14" fontId="156" fillId="64" borderId="67" xfId="0" applyNumberFormat="1" applyFont="1" applyFill="1" applyBorder="1" applyAlignment="1" applyProtection="1">
      <alignment horizontal="center" vertical="center"/>
    </xf>
    <xf numFmtId="14" fontId="156" fillId="64" borderId="103" xfId="0" applyNumberFormat="1" applyFont="1" applyFill="1" applyBorder="1" applyAlignment="1" applyProtection="1">
      <alignment horizontal="center" vertical="center"/>
    </xf>
    <xf numFmtId="14" fontId="156" fillId="64" borderId="102" xfId="0" applyNumberFormat="1" applyFont="1" applyFill="1" applyBorder="1" applyAlignment="1" applyProtection="1">
      <alignment horizontal="center" vertical="center"/>
    </xf>
    <xf numFmtId="14" fontId="154" fillId="64" borderId="57" xfId="0" applyNumberFormat="1" applyFont="1" applyFill="1" applyBorder="1" applyAlignment="1" applyProtection="1">
      <alignment horizontal="center" vertical="center" wrapText="1"/>
    </xf>
    <xf numFmtId="14" fontId="154" fillId="64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4" borderId="96" xfId="918" applyFont="1" applyFill="1" applyBorder="1"/>
    <xf numFmtId="0" fontId="156" fillId="64" borderId="96" xfId="918" applyFont="1" applyFill="1" applyBorder="1" applyAlignment="1">
      <alignment horizontal="center"/>
    </xf>
    <xf numFmtId="0" fontId="156" fillId="64" borderId="96" xfId="918" applyFont="1" applyFill="1" applyBorder="1" applyAlignment="1">
      <alignment horizontal="center" wrapText="1"/>
    </xf>
    <xf numFmtId="0" fontId="154" fillId="64" borderId="0" xfId="918" applyFont="1" applyFill="1" applyBorder="1"/>
    <xf numFmtId="0" fontId="156" fillId="64" borderId="0" xfId="918" applyFont="1" applyFill="1" applyBorder="1" applyAlignment="1">
      <alignment horizontal="center"/>
    </xf>
    <xf numFmtId="0" fontId="154" fillId="64" borderId="0" xfId="918" applyFont="1" applyFill="1" applyBorder="1" applyAlignment="1">
      <alignment horizontal="left" indent="1"/>
    </xf>
    <xf numFmtId="168" fontId="154" fillId="64" borderId="0" xfId="918" applyNumberFormat="1" applyFont="1" applyFill="1" applyBorder="1"/>
    <xf numFmtId="168" fontId="156" fillId="64" borderId="0" xfId="918" applyNumberFormat="1" applyFont="1" applyFill="1" applyBorder="1"/>
    <xf numFmtId="0" fontId="160" fillId="64" borderId="0" xfId="918" applyFont="1" applyFill="1" applyBorder="1" applyAlignment="1">
      <alignment horizontal="left" indent="1"/>
    </xf>
    <xf numFmtId="168" fontId="160" fillId="64" borderId="0" xfId="918" applyNumberFormat="1" applyFont="1" applyFill="1"/>
    <xf numFmtId="168" fontId="160" fillId="64" borderId="0" xfId="918" applyNumberFormat="1" applyFont="1" applyFill="1" applyBorder="1"/>
    <xf numFmtId="0" fontId="160" fillId="0" borderId="0" xfId="918" applyFont="1" applyFill="1" applyBorder="1" applyAlignment="1">
      <alignment horizontal="left" indent="1"/>
    </xf>
    <xf numFmtId="0" fontId="156" fillId="64" borderId="0" xfId="918" applyFont="1" applyFill="1" applyBorder="1"/>
    <xf numFmtId="0" fontId="156" fillId="64" borderId="0" xfId="918" applyFont="1" applyFill="1" applyBorder="1" applyAlignment="1">
      <alignment wrapText="1"/>
    </xf>
    <xf numFmtId="168" fontId="156" fillId="64" borderId="0" xfId="918" applyNumberFormat="1" applyFont="1" applyFill="1"/>
    <xf numFmtId="168" fontId="156" fillId="64" borderId="51" xfId="918" applyNumberFormat="1" applyFont="1" applyFill="1" applyBorder="1"/>
    <xf numFmtId="168" fontId="156" fillId="64" borderId="0" xfId="918" applyNumberFormat="1" applyFont="1" applyFill="1" applyBorder="1" applyAlignment="1">
      <alignment horizontal="right"/>
    </xf>
    <xf numFmtId="0" fontId="160" fillId="64" borderId="0" xfId="918" applyFont="1" applyFill="1" applyBorder="1" applyAlignment="1">
      <alignment horizontal="left" wrapText="1" indent="1"/>
    </xf>
    <xf numFmtId="0" fontId="173" fillId="64" borderId="93" xfId="920" quotePrefix="1" applyNumberFormat="1" applyFont="1" applyFill="1" applyBorder="1" applyAlignment="1" applyProtection="1">
      <alignment horizontal="center" vertical="center" wrapText="1"/>
    </xf>
    <xf numFmtId="0" fontId="173" fillId="64" borderId="94" xfId="920" quotePrefix="1" applyNumberFormat="1" applyFont="1" applyFill="1" applyBorder="1" applyAlignment="1" applyProtection="1">
      <alignment horizontal="center" vertical="center" wrapText="1"/>
    </xf>
    <xf numFmtId="0" fontId="173" fillId="64" borderId="95" xfId="920" quotePrefix="1" applyNumberFormat="1" applyFont="1" applyFill="1" applyBorder="1" applyAlignment="1" applyProtection="1">
      <alignment horizontal="center" vertical="center" wrapText="1"/>
    </xf>
    <xf numFmtId="0" fontId="173" fillId="64" borderId="110" xfId="920" quotePrefix="1" applyNumberFormat="1" applyFont="1" applyFill="1" applyBorder="1" applyAlignment="1" applyProtection="1">
      <alignment horizontal="center" vertical="center" wrapText="1"/>
    </xf>
    <xf numFmtId="0" fontId="173" fillId="64" borderId="111" xfId="920" quotePrefix="1" applyNumberFormat="1" applyFont="1" applyFill="1" applyBorder="1" applyAlignment="1" applyProtection="1">
      <alignment horizontal="center" vertical="center" wrapText="1"/>
    </xf>
    <xf numFmtId="0" fontId="173" fillId="64" borderId="87" xfId="920" quotePrefix="1" applyNumberFormat="1" applyFont="1" applyFill="1" applyBorder="1" applyAlignment="1" applyProtection="1">
      <alignment horizontal="center" vertical="center" wrapText="1"/>
    </xf>
    <xf numFmtId="0" fontId="173" fillId="64" borderId="88" xfId="920" quotePrefix="1" applyNumberFormat="1" applyFont="1" applyFill="1" applyBorder="1" applyAlignment="1" applyProtection="1">
      <alignment horizontal="center" vertical="center" wrapText="1"/>
    </xf>
    <xf numFmtId="0" fontId="173" fillId="64" borderId="87" xfId="920" applyNumberFormat="1" applyFont="1" applyFill="1" applyBorder="1" applyAlignment="1" applyProtection="1">
      <alignment horizontal="center" vertical="center" wrapText="1"/>
    </xf>
    <xf numFmtId="0" fontId="175" fillId="59" borderId="44" xfId="920" applyNumberFormat="1" applyFont="1" applyFill="1" applyBorder="1" applyAlignment="1" applyProtection="1">
      <alignment horizontal="left" vertical="center" wrapText="1"/>
    </xf>
    <xf numFmtId="0" fontId="175" fillId="0" borderId="2" xfId="920" applyNumberFormat="1" applyFont="1" applyFill="1" applyBorder="1" applyAlignment="1" applyProtection="1">
      <alignment horizontal="center" vertical="center" wrapText="1"/>
    </xf>
    <xf numFmtId="1" fontId="173" fillId="0" borderId="51" xfId="920" applyNumberFormat="1" applyFont="1" applyFill="1" applyBorder="1" applyAlignment="1" applyProtection="1">
      <alignment horizontal="center" vertical="center" wrapText="1"/>
    </xf>
    <xf numFmtId="1" fontId="173" fillId="0" borderId="44" xfId="920" applyNumberFormat="1" applyFont="1" applyFill="1" applyBorder="1" applyAlignment="1" applyProtection="1">
      <alignment horizontal="center" vertical="center" wrapText="1"/>
    </xf>
    <xf numFmtId="1" fontId="175" fillId="0" borderId="39" xfId="920" applyNumberFormat="1" applyFont="1" applyFill="1" applyBorder="1" applyAlignment="1" applyProtection="1">
      <alignment horizontal="center" vertical="center" wrapText="1"/>
    </xf>
    <xf numFmtId="1" fontId="175" fillId="0" borderId="86" xfId="920" applyNumberFormat="1" applyFont="1" applyFill="1" applyBorder="1" applyAlignment="1" applyProtection="1">
      <alignment horizontal="center" vertical="center" wrapText="1"/>
    </xf>
    <xf numFmtId="1" fontId="175" fillId="60" borderId="86" xfId="920" applyNumberFormat="1" applyFont="1" applyFill="1" applyBorder="1" applyAlignment="1" applyProtection="1">
      <alignment horizontal="center" vertical="center" wrapText="1"/>
    </xf>
    <xf numFmtId="1" fontId="175" fillId="62" borderId="86" xfId="920" applyNumberFormat="1" applyFont="1" applyFill="1" applyBorder="1" applyAlignment="1" applyProtection="1">
      <alignment horizontal="center" vertical="center" wrapText="1"/>
    </xf>
    <xf numFmtId="1" fontId="175" fillId="60" borderId="40" xfId="920" applyNumberFormat="1" applyFont="1" applyFill="1" applyBorder="1" applyAlignment="1" applyProtection="1">
      <alignment horizontal="center" vertical="center" wrapText="1"/>
    </xf>
    <xf numFmtId="1" fontId="173" fillId="59" borderId="2" xfId="920" applyNumberFormat="1" applyFont="1" applyFill="1" applyBorder="1" applyAlignment="1" applyProtection="1">
      <alignment horizontal="center" vertical="center" wrapText="1"/>
    </xf>
    <xf numFmtId="1" fontId="175" fillId="60" borderId="40" xfId="920" quotePrefix="1" applyNumberFormat="1" applyFont="1" applyFill="1" applyBorder="1" applyAlignment="1" applyProtection="1">
      <alignment horizontal="center" vertical="center" wrapText="1"/>
    </xf>
    <xf numFmtId="1" fontId="173" fillId="59" borderId="51" xfId="920" quotePrefix="1" applyNumberFormat="1" applyFont="1" applyFill="1" applyBorder="1" applyAlignment="1" applyProtection="1">
      <alignment horizontal="center" vertical="center" wrapText="1"/>
    </xf>
    <xf numFmtId="1" fontId="175" fillId="60" borderId="112" xfId="920" quotePrefix="1" applyNumberFormat="1" applyFont="1" applyFill="1" applyBorder="1" applyAlignment="1" applyProtection="1">
      <alignment horizontal="center" vertical="center" wrapText="1"/>
    </xf>
    <xf numFmtId="1" fontId="175" fillId="60" borderId="53" xfId="920" quotePrefix="1" applyNumberFormat="1" applyFont="1" applyFill="1" applyBorder="1" applyAlignment="1" applyProtection="1">
      <alignment horizontal="center" vertical="center" wrapText="1"/>
    </xf>
    <xf numFmtId="1" fontId="175" fillId="60" borderId="113" xfId="920" applyNumberFormat="1" applyFont="1" applyFill="1" applyBorder="1" applyAlignment="1" applyProtection="1">
      <alignment horizontal="center" vertical="center" wrapText="1"/>
    </xf>
    <xf numFmtId="168" fontId="175" fillId="60" borderId="106" xfId="920" applyNumberFormat="1" applyFont="1" applyFill="1" applyBorder="1" applyAlignment="1" applyProtection="1">
      <alignment horizontal="center" vertical="center"/>
    </xf>
    <xf numFmtId="168" fontId="175" fillId="60" borderId="40" xfId="920" applyNumberFormat="1" applyFont="1" applyFill="1" applyBorder="1" applyAlignment="1" applyProtection="1">
      <alignment horizontal="center" vertical="center"/>
    </xf>
    <xf numFmtId="0" fontId="175" fillId="59" borderId="27" xfId="920" applyNumberFormat="1" applyFont="1" applyFill="1" applyBorder="1" applyAlignment="1" applyProtection="1">
      <alignment horizontal="left" vertical="center" wrapText="1"/>
    </xf>
    <xf numFmtId="0" fontId="175" fillId="0" borderId="3" xfId="920" applyNumberFormat="1" applyFont="1" applyFill="1" applyBorder="1" applyAlignment="1" applyProtection="1">
      <alignment horizontal="center" vertical="center" wrapText="1"/>
    </xf>
    <xf numFmtId="168" fontId="173" fillId="0" borderId="28" xfId="920" applyNumberFormat="1" applyFont="1" applyFill="1" applyBorder="1" applyAlignment="1" applyProtection="1">
      <alignment horizontal="center" vertical="center"/>
    </xf>
    <xf numFmtId="168" fontId="173" fillId="0" borderId="27" xfId="920" applyNumberFormat="1" applyFont="1" applyFill="1" applyBorder="1" applyAlignment="1" applyProtection="1">
      <alignment horizontal="center" vertical="center"/>
    </xf>
    <xf numFmtId="168" fontId="175" fillId="0" borderId="45" xfId="920" applyNumberFormat="1" applyFont="1" applyFill="1" applyBorder="1" applyAlignment="1" applyProtection="1">
      <alignment horizontal="center" vertical="center"/>
    </xf>
    <xf numFmtId="168" fontId="175" fillId="0" borderId="8" xfId="920" applyNumberFormat="1" applyFont="1" applyFill="1" applyBorder="1" applyAlignment="1" applyProtection="1">
      <alignment horizontal="center" vertical="center"/>
    </xf>
    <xf numFmtId="168" fontId="175" fillId="0" borderId="46" xfId="920" applyNumberFormat="1" applyFont="1" applyFill="1" applyBorder="1" applyAlignment="1" applyProtection="1">
      <alignment horizontal="center" vertical="center"/>
    </xf>
    <xf numFmtId="168" fontId="173" fillId="0" borderId="3" xfId="920" applyNumberFormat="1" applyFont="1" applyFill="1" applyBorder="1" applyAlignment="1" applyProtection="1">
      <alignment horizontal="center" vertical="center"/>
    </xf>
    <xf numFmtId="168" fontId="175" fillId="60" borderId="45" xfId="920" applyNumberFormat="1" applyFont="1" applyFill="1" applyBorder="1" applyAlignment="1" applyProtection="1">
      <alignment horizontal="center" vertical="center"/>
    </xf>
    <xf numFmtId="168" fontId="175" fillId="60" borderId="8" xfId="920" applyNumberFormat="1" applyFont="1" applyFill="1" applyBorder="1" applyAlignment="1" applyProtection="1">
      <alignment horizontal="center" vertical="center"/>
    </xf>
    <xf numFmtId="168" fontId="175" fillId="60" borderId="46" xfId="920" applyNumberFormat="1" applyFont="1" applyFill="1" applyBorder="1" applyAlignment="1" applyProtection="1">
      <alignment horizontal="center" vertical="center"/>
    </xf>
    <xf numFmtId="168" fontId="175" fillId="60" borderId="56" xfId="920" applyNumberFormat="1" applyFont="1" applyFill="1" applyBorder="1" applyAlignment="1" applyProtection="1">
      <alignment horizontal="center" vertical="center"/>
    </xf>
    <xf numFmtId="0" fontId="175" fillId="60" borderId="27" xfId="920" applyNumberFormat="1" applyFont="1" applyFill="1" applyBorder="1" applyAlignment="1" applyProtection="1">
      <alignment horizontal="left" vertical="center" wrapText="1"/>
    </xf>
    <xf numFmtId="168" fontId="175" fillId="60" borderId="56" xfId="920" quotePrefix="1" applyNumberFormat="1" applyFont="1" applyFill="1" applyBorder="1" applyAlignment="1" applyProtection="1">
      <alignment horizontal="center" vertical="center"/>
    </xf>
    <xf numFmtId="168" fontId="175" fillId="60" borderId="46" xfId="920" quotePrefix="1" applyNumberFormat="1" applyFont="1" applyFill="1" applyBorder="1" applyAlignment="1" applyProtection="1">
      <alignment horizontal="center" vertical="center"/>
    </xf>
    <xf numFmtId="1" fontId="173" fillId="0" borderId="28" xfId="920" applyNumberFormat="1" applyFont="1" applyFill="1" applyBorder="1" applyAlignment="1" applyProtection="1">
      <alignment horizontal="center" vertical="center"/>
    </xf>
    <xf numFmtId="1" fontId="173" fillId="0" borderId="27" xfId="920" applyNumberFormat="1" applyFont="1" applyFill="1" applyBorder="1" applyAlignment="1" applyProtection="1">
      <alignment horizontal="center" vertical="center"/>
    </xf>
    <xf numFmtId="1" fontId="175" fillId="0" borderId="45" xfId="920" applyNumberFormat="1" applyFont="1" applyFill="1" applyBorder="1" applyAlignment="1" applyProtection="1">
      <alignment horizontal="center" vertical="center"/>
    </xf>
    <xf numFmtId="1" fontId="175" fillId="0" borderId="8" xfId="920" applyNumberFormat="1" applyFont="1" applyFill="1" applyBorder="1" applyAlignment="1" applyProtection="1">
      <alignment horizontal="center" vertical="center"/>
    </xf>
    <xf numFmtId="1" fontId="175" fillId="0" borderId="46" xfId="920" applyNumberFormat="1" applyFont="1" applyFill="1" applyBorder="1" applyAlignment="1" applyProtection="1">
      <alignment horizontal="center" vertical="center"/>
    </xf>
    <xf numFmtId="1" fontId="173" fillId="0" borderId="3" xfId="920" applyNumberFormat="1" applyFont="1" applyFill="1" applyBorder="1" applyAlignment="1" applyProtection="1">
      <alignment horizontal="center" vertical="center"/>
    </xf>
    <xf numFmtId="1" fontId="175" fillId="60" borderId="45" xfId="920" applyNumberFormat="1" applyFont="1" applyFill="1" applyBorder="1" applyAlignment="1" applyProtection="1">
      <alignment horizontal="center" vertical="center"/>
    </xf>
    <xf numFmtId="1" fontId="175" fillId="60" borderId="8" xfId="920" applyNumberFormat="1" applyFont="1" applyFill="1" applyBorder="1" applyAlignment="1" applyProtection="1">
      <alignment horizontal="center" vertical="center"/>
    </xf>
    <xf numFmtId="1" fontId="175" fillId="60" borderId="46" xfId="920" applyNumberFormat="1" applyFont="1" applyFill="1" applyBorder="1" applyAlignment="1" applyProtection="1">
      <alignment horizontal="center" vertical="center"/>
    </xf>
    <xf numFmtId="168" fontId="175" fillId="0" borderId="46" xfId="920" quotePrefix="1" applyNumberFormat="1" applyFont="1" applyFill="1" applyBorder="1" applyAlignment="1" applyProtection="1">
      <alignment horizontal="center" vertical="center"/>
    </xf>
    <xf numFmtId="168" fontId="173" fillId="0" borderId="28" xfId="920" quotePrefix="1" applyNumberFormat="1" applyFont="1" applyFill="1" applyBorder="1" applyAlignment="1" applyProtection="1">
      <alignment horizontal="center" vertical="center"/>
    </xf>
    <xf numFmtId="0" fontId="175" fillId="60" borderId="46" xfId="920" applyNumberFormat="1" applyFont="1" applyFill="1" applyBorder="1" applyAlignment="1" applyProtection="1">
      <alignment horizontal="center" vertical="center"/>
    </xf>
    <xf numFmtId="0" fontId="175" fillId="60" borderId="56" xfId="920" quotePrefix="1" applyNumberFormat="1" applyFont="1" applyFill="1" applyBorder="1" applyAlignment="1" applyProtection="1">
      <alignment horizontal="center" vertical="center"/>
    </xf>
    <xf numFmtId="0" fontId="175" fillId="60" borderId="46" xfId="920" quotePrefix="1" applyNumberFormat="1" applyFont="1" applyFill="1" applyBorder="1" applyAlignment="1" applyProtection="1">
      <alignment horizontal="center" vertical="center"/>
    </xf>
    <xf numFmtId="168" fontId="175" fillId="0" borderId="8" xfId="920" quotePrefix="1" applyNumberFormat="1" applyFont="1" applyFill="1" applyBorder="1" applyAlignment="1" applyProtection="1">
      <alignment horizontal="center" vertical="center"/>
    </xf>
    <xf numFmtId="168" fontId="173" fillId="59" borderId="27" xfId="920" applyNumberFormat="1" applyFont="1" applyFill="1" applyBorder="1" applyAlignment="1" applyProtection="1">
      <alignment horizontal="center" vertical="center"/>
    </xf>
    <xf numFmtId="168" fontId="173" fillId="59" borderId="3" xfId="920" applyNumberFormat="1" applyFont="1" applyFill="1" applyBorder="1" applyAlignment="1" applyProtection="1">
      <alignment horizontal="center" vertical="center"/>
    </xf>
    <xf numFmtId="168" fontId="173" fillId="59" borderId="28" xfId="920" applyNumberFormat="1" applyFont="1" applyFill="1" applyBorder="1" applyAlignment="1" applyProtection="1">
      <alignment horizontal="center" vertical="center"/>
    </xf>
    <xf numFmtId="0" fontId="175" fillId="59" borderId="3" xfId="920" applyNumberFormat="1" applyFont="1" applyFill="1" applyBorder="1" applyAlignment="1" applyProtection="1">
      <alignment horizontal="center" vertical="center" wrapText="1"/>
    </xf>
    <xf numFmtId="168" fontId="175" fillId="59" borderId="45" xfId="920" applyNumberFormat="1" applyFont="1" applyFill="1" applyBorder="1" applyAlignment="1" applyProtection="1">
      <alignment horizontal="center" vertical="center"/>
    </xf>
    <xf numFmtId="168" fontId="175" fillId="59" borderId="8" xfId="920" applyNumberFormat="1" applyFont="1" applyFill="1" applyBorder="1" applyAlignment="1" applyProtection="1">
      <alignment horizontal="center" vertical="center"/>
    </xf>
    <xf numFmtId="168" fontId="175" fillId="59" borderId="46" xfId="920" applyNumberFormat="1" applyFont="1" applyFill="1" applyBorder="1" applyAlignment="1" applyProtection="1">
      <alignment horizontal="center" vertical="center"/>
    </xf>
    <xf numFmtId="0" fontId="173" fillId="0" borderId="28" xfId="920" applyNumberFormat="1" applyFont="1" applyFill="1" applyBorder="1" applyAlignment="1" applyProtection="1">
      <alignment horizontal="center" vertical="center"/>
    </xf>
    <xf numFmtId="0" fontId="173" fillId="59" borderId="27" xfId="920" applyNumberFormat="1" applyFont="1" applyFill="1" applyBorder="1" applyAlignment="1" applyProtection="1">
      <alignment horizontal="center" vertical="center"/>
    </xf>
    <xf numFmtId="1" fontId="173" fillId="59" borderId="3" xfId="920" applyNumberFormat="1" applyFont="1" applyFill="1" applyBorder="1" applyAlignment="1" applyProtection="1">
      <alignment horizontal="center" vertical="center"/>
    </xf>
    <xf numFmtId="1" fontId="173" fillId="59" borderId="28" xfId="920" applyNumberFormat="1" applyFont="1" applyFill="1" applyBorder="1" applyAlignment="1" applyProtection="1">
      <alignment horizontal="center" vertical="center"/>
    </xf>
    <xf numFmtId="0" fontId="173" fillId="0" borderId="27" xfId="920" applyNumberFormat="1" applyFont="1" applyFill="1" applyBorder="1" applyAlignment="1" applyProtection="1">
      <alignment horizontal="center" vertical="center"/>
    </xf>
    <xf numFmtId="0" fontId="175" fillId="60" borderId="29" xfId="920" applyNumberFormat="1" applyFont="1" applyFill="1" applyBorder="1" applyAlignment="1" applyProtection="1">
      <alignment horizontal="left" vertical="center" wrapText="1"/>
    </xf>
    <xf numFmtId="0" fontId="175" fillId="0" borderId="47" xfId="920" applyNumberFormat="1" applyFont="1" applyFill="1" applyBorder="1" applyAlignment="1" applyProtection="1">
      <alignment horizontal="center" vertical="center" wrapText="1"/>
    </xf>
    <xf numFmtId="0" fontId="173" fillId="0" borderId="48" xfId="920" applyNumberFormat="1" applyFont="1" applyFill="1" applyBorder="1" applyAlignment="1" applyProtection="1">
      <alignment horizontal="center" vertical="center"/>
    </xf>
    <xf numFmtId="0" fontId="173" fillId="0" borderId="29" xfId="920" applyNumberFormat="1" applyFont="1" applyFill="1" applyBorder="1" applyAlignment="1" applyProtection="1">
      <alignment horizontal="center" vertical="center"/>
    </xf>
    <xf numFmtId="1" fontId="175" fillId="0" borderId="42" xfId="920" applyNumberFormat="1" applyFont="1" applyFill="1" applyBorder="1" applyAlignment="1" applyProtection="1">
      <alignment horizontal="center" vertical="center"/>
    </xf>
    <xf numFmtId="1" fontId="175" fillId="0" borderId="43" xfId="920" applyNumberFormat="1" applyFont="1" applyFill="1" applyBorder="1" applyAlignment="1" applyProtection="1">
      <alignment horizontal="center" vertical="center"/>
    </xf>
    <xf numFmtId="1" fontId="175" fillId="0" borderId="49" xfId="920" applyNumberFormat="1" applyFont="1" applyFill="1" applyBorder="1" applyAlignment="1" applyProtection="1">
      <alignment horizontal="center" vertical="center"/>
    </xf>
    <xf numFmtId="1" fontId="173" fillId="0" borderId="47" xfId="920" applyNumberFormat="1" applyFont="1" applyFill="1" applyBorder="1" applyAlignment="1" applyProtection="1">
      <alignment horizontal="center" vertical="center"/>
    </xf>
    <xf numFmtId="1" fontId="173" fillId="0" borderId="48" xfId="920" applyNumberFormat="1" applyFont="1" applyFill="1" applyBorder="1" applyAlignment="1" applyProtection="1">
      <alignment horizontal="center" vertical="center"/>
    </xf>
    <xf numFmtId="1" fontId="175" fillId="60" borderId="42" xfId="920" applyNumberFormat="1" applyFont="1" applyFill="1" applyBorder="1" applyAlignment="1" applyProtection="1">
      <alignment horizontal="center" vertical="center"/>
    </xf>
    <xf numFmtId="1" fontId="175" fillId="60" borderId="43" xfId="920" applyNumberFormat="1" applyFont="1" applyFill="1" applyBorder="1" applyAlignment="1" applyProtection="1">
      <alignment horizontal="center" vertical="center"/>
    </xf>
    <xf numFmtId="1" fontId="175" fillId="60" borderId="49" xfId="920" applyNumberFormat="1" applyFont="1" applyFill="1" applyBorder="1" applyAlignment="1" applyProtection="1">
      <alignment horizontal="center" vertical="center"/>
    </xf>
    <xf numFmtId="168" fontId="175" fillId="60" borderId="107" xfId="920" applyNumberFormat="1" applyFont="1" applyFill="1" applyBorder="1" applyAlignment="1" applyProtection="1">
      <alignment horizontal="center" vertical="center"/>
    </xf>
    <xf numFmtId="168" fontId="175" fillId="60" borderId="49" xfId="920" applyNumberFormat="1" applyFont="1" applyFill="1" applyBorder="1" applyAlignment="1" applyProtection="1">
      <alignment horizontal="center" vertical="center"/>
    </xf>
    <xf numFmtId="0" fontId="175" fillId="59" borderId="0" xfId="920" applyNumberFormat="1" applyFont="1" applyFill="1" applyBorder="1" applyAlignment="1" applyProtection="1"/>
    <xf numFmtId="0" fontId="177" fillId="0" borderId="0" xfId="920" applyNumberFormat="1" applyFont="1" applyFill="1" applyBorder="1" applyAlignment="1" applyProtection="1">
      <alignment horizontal="left" wrapText="1"/>
    </xf>
    <xf numFmtId="0" fontId="174" fillId="0" borderId="0" xfId="920" quotePrefix="1" applyFont="1"/>
    <xf numFmtId="0" fontId="176" fillId="0" borderId="0" xfId="920" quotePrefix="1" applyFont="1"/>
    <xf numFmtId="0" fontId="178" fillId="0" borderId="0" xfId="920" applyFont="1"/>
    <xf numFmtId="0" fontId="175" fillId="0" borderId="0" xfId="739" applyFont="1" applyAlignment="1"/>
    <xf numFmtId="0" fontId="175" fillId="0" borderId="0" xfId="920" applyNumberFormat="1" applyFont="1" applyFill="1" applyBorder="1" applyAlignment="1" applyProtection="1"/>
    <xf numFmtId="0" fontId="174" fillId="0" borderId="0" xfId="920" applyNumberFormat="1" applyFont="1" applyFill="1" applyBorder="1" applyAlignment="1" applyProtection="1">
      <alignment horizontal="left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3" fillId="64" borderId="96" xfId="920" quotePrefix="1" applyNumberFormat="1" applyFont="1" applyFill="1" applyBorder="1" applyAlignment="1" applyProtection="1">
      <alignment horizontal="center" vertical="center"/>
    </xf>
    <xf numFmtId="0" fontId="154" fillId="0" borderId="83" xfId="0" applyFont="1" applyBorder="1" applyAlignment="1">
      <alignment horizontal="left" wrapText="1"/>
    </xf>
    <xf numFmtId="0" fontId="154" fillId="0" borderId="81" xfId="0" applyFont="1" applyBorder="1" applyAlignment="1">
      <alignment horizontal="left" wrapText="1"/>
    </xf>
    <xf numFmtId="0" fontId="154" fillId="0" borderId="84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vertical="center" wrapText="1"/>
    </xf>
    <xf numFmtId="0" fontId="156" fillId="58" borderId="80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wrapText="1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28" xfId="0" applyFont="1" applyFill="1" applyBorder="1" applyAlignment="1">
      <alignment horizontal="center" wrapText="1"/>
    </xf>
    <xf numFmtId="0" fontId="156" fillId="58" borderId="56" xfId="0" applyFont="1" applyFill="1" applyBorder="1" applyAlignment="1">
      <alignment horizont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56" fillId="64" borderId="8" xfId="0" applyFont="1" applyFill="1" applyBorder="1" applyAlignment="1">
      <alignment horizontal="center" vertical="center" wrapText="1"/>
    </xf>
    <xf numFmtId="168" fontId="162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61" fillId="64" borderId="55" xfId="0" applyFont="1" applyFill="1" applyBorder="1" applyAlignment="1">
      <alignment horizontal="center" vertical="center" wrapText="1"/>
    </xf>
    <xf numFmtId="0" fontId="0" fillId="64" borderId="51" xfId="0" applyFill="1" applyBorder="1" applyAlignment="1">
      <alignment wrapText="1"/>
    </xf>
    <xf numFmtId="0" fontId="173" fillId="64" borderId="90" xfId="920" applyNumberFormat="1" applyFont="1" applyFill="1" applyBorder="1" applyAlignment="1" applyProtection="1">
      <alignment horizontal="center" vertical="center"/>
    </xf>
    <xf numFmtId="0" fontId="173" fillId="64" borderId="47" xfId="920" applyNumberFormat="1" applyFont="1" applyFill="1" applyBorder="1" applyAlignment="1" applyProtection="1">
      <alignment horizontal="center" vertical="center"/>
    </xf>
    <xf numFmtId="0" fontId="173" fillId="64" borderId="92" xfId="920" quotePrefix="1" applyNumberFormat="1" applyFont="1" applyFill="1" applyBorder="1" applyAlignment="1" applyProtection="1">
      <alignment horizontal="center" vertical="center"/>
    </xf>
    <xf numFmtId="0" fontId="173" fillId="64" borderId="89" xfId="920" quotePrefix="1" applyNumberFormat="1" applyFont="1" applyFill="1" applyBorder="1" applyAlignment="1" applyProtection="1">
      <alignment horizontal="center" vertical="center"/>
    </xf>
    <xf numFmtId="0" fontId="173" fillId="64" borderId="85" xfId="920" quotePrefix="1" applyNumberFormat="1" applyFont="1" applyFill="1" applyBorder="1" applyAlignment="1" applyProtection="1">
      <alignment horizontal="center" vertical="center"/>
    </xf>
    <xf numFmtId="0" fontId="173" fillId="64" borderId="48" xfId="920" applyNumberFormat="1" applyFont="1" applyFill="1" applyBorder="1" applyAlignment="1" applyProtection="1">
      <alignment horizontal="center" vertical="center"/>
    </xf>
    <xf numFmtId="0" fontId="173" fillId="64" borderId="69" xfId="920" quotePrefix="1" applyNumberFormat="1" applyFont="1" applyFill="1" applyBorder="1" applyAlignment="1" applyProtection="1">
      <alignment horizontal="center" vertical="center"/>
    </xf>
    <xf numFmtId="0" fontId="173" fillId="64" borderId="96" xfId="920" quotePrefix="1" applyNumberFormat="1" applyFont="1" applyFill="1" applyBorder="1" applyAlignment="1" applyProtection="1">
      <alignment horizontal="center" vertical="center"/>
    </xf>
    <xf numFmtId="0" fontId="172" fillId="0" borderId="83" xfId="920" applyNumberFormat="1" applyFont="1" applyFill="1" applyBorder="1" applyAlignment="1" applyProtection="1">
      <alignment horizontal="center"/>
    </xf>
    <xf numFmtId="0" fontId="172" fillId="0" borderId="81" xfId="920" applyNumberFormat="1" applyFont="1" applyFill="1" applyBorder="1" applyAlignment="1" applyProtection="1">
      <alignment horizontal="center"/>
    </xf>
    <xf numFmtId="0" fontId="172" fillId="0" borderId="84" xfId="920" applyNumberFormat="1" applyFont="1" applyFill="1" applyBorder="1" applyAlignment="1" applyProtection="1">
      <alignment horizontal="center"/>
    </xf>
    <xf numFmtId="0" fontId="173" fillId="64" borderId="69" xfId="920" applyNumberFormat="1" applyFont="1" applyFill="1" applyBorder="1" applyAlignment="1" applyProtection="1">
      <alignment horizontal="center" vertical="center" wrapText="1"/>
    </xf>
    <xf numFmtId="0" fontId="173" fillId="64" borderId="41" xfId="920" applyNumberFormat="1" applyFont="1" applyFill="1" applyBorder="1" applyAlignment="1" applyProtection="1">
      <alignment horizontal="center" vertical="center" wrapText="1"/>
    </xf>
    <xf numFmtId="0" fontId="173" fillId="64" borderId="70" xfId="920" applyNumberFormat="1" applyFont="1" applyFill="1" applyBorder="1" applyAlignment="1" applyProtection="1">
      <alignment horizontal="center" vertical="center"/>
    </xf>
    <xf numFmtId="0" fontId="173" fillId="64" borderId="1" xfId="920" applyNumberFormat="1" applyFont="1" applyFill="1" applyBorder="1" applyAlignment="1" applyProtection="1">
      <alignment horizontal="center" vertical="center"/>
    </xf>
    <xf numFmtId="0" fontId="173" fillId="64" borderId="69" xfId="920" applyNumberFormat="1" applyFont="1" applyFill="1" applyBorder="1" applyAlignment="1" applyProtection="1">
      <alignment horizontal="center" vertical="center"/>
    </xf>
    <xf numFmtId="0" fontId="173" fillId="64" borderId="41" xfId="920" applyNumberFormat="1" applyFont="1" applyFill="1" applyBorder="1" applyAlignment="1" applyProtection="1">
      <alignment horizontal="center" vertical="center"/>
    </xf>
    <xf numFmtId="0" fontId="176" fillId="0" borderId="0" xfId="920" quotePrefix="1" applyFont="1" applyAlignment="1"/>
    <xf numFmtId="0" fontId="175" fillId="0" borderId="0" xfId="739" applyFont="1" applyAlignment="1"/>
    <xf numFmtId="0" fontId="175" fillId="0" borderId="0" xfId="920" applyNumberFormat="1" applyFont="1" applyFill="1" applyBorder="1" applyAlignment="1" applyProtection="1"/>
    <xf numFmtId="0" fontId="174" fillId="0" borderId="0" xfId="920" applyNumberFormat="1" applyFont="1" applyFill="1" applyBorder="1" applyAlignment="1" applyProtection="1">
      <alignment horizontal="left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6" fillId="0" borderId="0" xfId="920" applyNumberFormat="1" applyFont="1" applyFill="1" applyBorder="1" applyAlignment="1" applyProtection="1">
      <alignment horizontal="left" wrapText="1"/>
    </xf>
    <xf numFmtId="0" fontId="175" fillId="0" borderId="0" xfId="739" applyFont="1" applyAlignment="1">
      <alignment horizontal="left" wrapText="1"/>
    </xf>
    <xf numFmtId="0" fontId="159" fillId="0" borderId="83" xfId="923" applyFont="1" applyBorder="1" applyAlignment="1">
      <alignment horizontal="center"/>
    </xf>
    <xf numFmtId="0" fontId="159" fillId="0" borderId="81" xfId="923" applyFont="1" applyBorder="1" applyAlignment="1">
      <alignment horizontal="center"/>
    </xf>
    <xf numFmtId="0" fontId="159" fillId="0" borderId="84" xfId="923" applyFont="1" applyBorder="1" applyAlignment="1">
      <alignment horizontal="center"/>
    </xf>
    <xf numFmtId="0" fontId="156" fillId="64" borderId="84" xfId="923" applyFont="1" applyFill="1" applyBorder="1" applyAlignment="1">
      <alignment horizontal="center" vertical="center"/>
    </xf>
    <xf numFmtId="0" fontId="156" fillId="64" borderId="79" xfId="923" applyFont="1" applyFill="1" applyBorder="1" applyAlignment="1">
      <alignment horizontal="center" vertical="center"/>
    </xf>
    <xf numFmtId="0" fontId="168" fillId="64" borderId="76" xfId="923" applyFont="1" applyFill="1" applyBorder="1" applyAlignment="1">
      <alignment horizontal="center" vertical="center" wrapText="1"/>
    </xf>
    <xf numFmtId="0" fontId="168" fillId="64" borderId="99" xfId="923" applyFont="1" applyFill="1" applyBorder="1" applyAlignment="1">
      <alignment horizontal="center" vertical="center" wrapText="1"/>
    </xf>
    <xf numFmtId="0" fontId="156" fillId="64" borderId="78" xfId="923" applyFont="1" applyFill="1" applyBorder="1" applyAlignment="1">
      <alignment horizontal="center" vertical="center"/>
    </xf>
    <xf numFmtId="0" fontId="156" fillId="64" borderId="77" xfId="923" applyFont="1" applyFill="1" applyBorder="1" applyAlignment="1">
      <alignment horizontal="center" vertical="center"/>
    </xf>
    <xf numFmtId="0" fontId="156" fillId="64" borderId="97" xfId="923" applyFont="1" applyFill="1" applyBorder="1" applyAlignment="1">
      <alignment horizontal="center" vertical="center" wrapText="1"/>
    </xf>
    <xf numFmtId="0" fontId="156" fillId="64" borderId="98" xfId="923" applyFont="1" applyFill="1" applyBorder="1" applyAlignment="1">
      <alignment horizontal="center" vertical="center" wrapText="1"/>
    </xf>
    <xf numFmtId="0" fontId="160" fillId="64" borderId="51" xfId="923" applyFont="1" applyFill="1" applyBorder="1" applyAlignment="1">
      <alignment horizontal="center" vertical="center" wrapText="1"/>
    </xf>
    <xf numFmtId="0" fontId="159" fillId="0" borderId="54" xfId="942" applyFont="1" applyBorder="1" applyAlignment="1">
      <alignment horizontal="center"/>
    </xf>
    <xf numFmtId="0" fontId="159" fillId="0" borderId="28" xfId="942" applyFont="1" applyBorder="1" applyAlignment="1">
      <alignment horizontal="center"/>
    </xf>
    <xf numFmtId="0" fontId="159" fillId="0" borderId="56" xfId="942" applyFont="1" applyBorder="1" applyAlignment="1">
      <alignment horizontal="center"/>
    </xf>
    <xf numFmtId="0" fontId="156" fillId="64" borderId="83" xfId="923" applyFont="1" applyFill="1" applyBorder="1" applyAlignment="1">
      <alignment horizontal="center" vertical="center"/>
    </xf>
    <xf numFmtId="0" fontId="156" fillId="64" borderId="50" xfId="923" applyFont="1" applyFill="1" applyBorder="1" applyAlignment="1">
      <alignment horizontal="center" vertical="center"/>
    </xf>
    <xf numFmtId="0" fontId="156" fillId="64" borderId="55" xfId="923" applyFont="1" applyFill="1" applyBorder="1" applyAlignment="1">
      <alignment horizontal="center" vertical="center"/>
    </xf>
    <xf numFmtId="0" fontId="156" fillId="64" borderId="78" xfId="923" applyFont="1" applyFill="1" applyBorder="1" applyAlignment="1">
      <alignment horizontal="center" vertical="center" wrapText="1"/>
    </xf>
    <xf numFmtId="0" fontId="156" fillId="64" borderId="77" xfId="923" applyFont="1" applyFill="1" applyBorder="1" applyAlignment="1">
      <alignment horizontal="center" vertical="center" wrapText="1"/>
    </xf>
    <xf numFmtId="0" fontId="156" fillId="64" borderId="81" xfId="923" applyFont="1" applyFill="1" applyBorder="1" applyAlignment="1">
      <alignment horizontal="center" vertical="center" wrapText="1"/>
    </xf>
    <xf numFmtId="0" fontId="156" fillId="64" borderId="76" xfId="923" applyFont="1" applyFill="1" applyBorder="1" applyAlignment="1">
      <alignment horizontal="center" vertical="center" wrapText="1"/>
    </xf>
    <xf numFmtId="0" fontId="160" fillId="64" borderId="71" xfId="923" applyFont="1" applyFill="1" applyBorder="1" applyAlignment="1">
      <alignment horizontal="center" vertical="center" wrapText="1"/>
    </xf>
    <xf numFmtId="0" fontId="160" fillId="64" borderId="100" xfId="923" applyFont="1" applyFill="1" applyBorder="1" applyAlignment="1">
      <alignment horizontal="center" vertical="center" wrapText="1"/>
    </xf>
    <xf numFmtId="14" fontId="156" fillId="64" borderId="54" xfId="0" applyNumberFormat="1" applyFont="1" applyFill="1" applyBorder="1" applyAlignment="1" applyProtection="1">
      <alignment horizontal="center" vertical="center"/>
    </xf>
    <xf numFmtId="14" fontId="156" fillId="64" borderId="28" xfId="0" applyNumberFormat="1" applyFont="1" applyFill="1" applyBorder="1" applyAlignment="1" applyProtection="1">
      <alignment horizontal="center" vertical="center"/>
    </xf>
    <xf numFmtId="14" fontId="156" fillId="64" borderId="54" xfId="0" applyNumberFormat="1" applyFont="1" applyFill="1" applyBorder="1" applyAlignment="1" applyProtection="1">
      <alignment horizontal="center" vertical="center" wrapText="1"/>
    </xf>
    <xf numFmtId="14" fontId="156" fillId="64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4" borderId="52" xfId="0" applyNumberFormat="1" applyFont="1" applyFill="1" applyBorder="1" applyAlignment="1" applyProtection="1">
      <alignment horizontal="center" vertical="center"/>
    </xf>
    <xf numFmtId="0" fontId="156" fillId="64" borderId="53" xfId="0" applyNumberFormat="1" applyFont="1" applyFill="1" applyBorder="1" applyAlignment="1" applyProtection="1">
      <alignment horizontal="center" vertical="center"/>
    </xf>
    <xf numFmtId="14" fontId="156" fillId="64" borderId="102" xfId="0" applyNumberFormat="1" applyFont="1" applyFill="1" applyBorder="1" applyAlignment="1" applyProtection="1">
      <alignment horizontal="center" vertical="center" wrapText="1"/>
    </xf>
    <xf numFmtId="14" fontId="156" fillId="64" borderId="28" xfId="0" applyNumberFormat="1" applyFont="1" applyFill="1" applyBorder="1" applyAlignment="1" applyProtection="1">
      <alignment horizontal="center" vertical="center" wrapText="1"/>
    </xf>
    <xf numFmtId="0" fontId="170" fillId="0" borderId="0" xfId="918" applyFont="1" applyAlignment="1">
      <alignment horizontal="center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AD4C5"/>
      <color rgb="FFD6E6DD"/>
      <color rgb="FFC5D9F1"/>
      <color rgb="FF7CBE87"/>
      <color rgb="FF8CBA97"/>
      <color rgb="FF31AC10"/>
      <color rgb="FF6FBF7C"/>
      <color rgb="FF48C860"/>
      <color rgb="FF08B425"/>
      <color rgb="FF14A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tabSelected="1" zoomScale="90" zoomScaleNormal="90" zoomScalePageLayoutView="90" workbookViewId="0">
      <selection activeCell="K34" sqref="K34"/>
    </sheetView>
  </sheetViews>
  <sheetFormatPr defaultColWidth="9.21875" defaultRowHeight="13.8"/>
  <cols>
    <col min="1" max="1" width="56" style="33" customWidth="1"/>
    <col min="2" max="2" width="8.77734375" style="33" customWidth="1"/>
    <col min="3" max="3" width="8.5546875" style="33" customWidth="1"/>
    <col min="4" max="5" width="8.77734375" style="33" customWidth="1"/>
    <col min="6" max="7" width="9.21875" style="33"/>
    <col min="8" max="8" width="8.77734375" style="33" customWidth="1"/>
    <col min="9" max="16384" width="9.21875" style="33"/>
  </cols>
  <sheetData>
    <row r="1" spans="1:19" ht="15.6">
      <c r="A1" s="385" t="s">
        <v>200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7"/>
    </row>
    <row r="2" spans="1:19" ht="15.6" customHeight="1">
      <c r="A2" s="373" t="s">
        <v>142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5"/>
    </row>
    <row r="3" spans="1:19" ht="13.35" customHeight="1">
      <c r="A3" s="376"/>
      <c r="B3" s="379" t="s">
        <v>34</v>
      </c>
      <c r="C3" s="382" t="s">
        <v>149</v>
      </c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4"/>
      <c r="S3" s="376" t="s">
        <v>243</v>
      </c>
    </row>
    <row r="4" spans="1:19" ht="13.35" customHeight="1">
      <c r="A4" s="377"/>
      <c r="B4" s="380"/>
      <c r="C4" s="388" t="s">
        <v>159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90"/>
      <c r="O4" s="382" t="s">
        <v>199</v>
      </c>
      <c r="P4" s="383"/>
      <c r="Q4" s="383"/>
      <c r="R4" s="384"/>
      <c r="S4" s="377"/>
    </row>
    <row r="5" spans="1:19">
      <c r="A5" s="377"/>
      <c r="B5" s="380"/>
      <c r="C5" s="192" t="s">
        <v>91</v>
      </c>
      <c r="D5" s="192" t="s">
        <v>90</v>
      </c>
      <c r="E5" s="192" t="s">
        <v>130</v>
      </c>
      <c r="F5" s="192" t="s">
        <v>136</v>
      </c>
      <c r="G5" s="192" t="s">
        <v>139</v>
      </c>
      <c r="H5" s="192" t="s">
        <v>141</v>
      </c>
      <c r="I5" s="192" t="s">
        <v>144</v>
      </c>
      <c r="J5" s="192" t="s">
        <v>145</v>
      </c>
      <c r="K5" s="192" t="s">
        <v>148</v>
      </c>
      <c r="L5" s="192" t="s">
        <v>150</v>
      </c>
      <c r="M5" s="192" t="s">
        <v>154</v>
      </c>
      <c r="N5" s="192" t="s">
        <v>157</v>
      </c>
      <c r="O5" s="192" t="s">
        <v>91</v>
      </c>
      <c r="P5" s="192" t="s">
        <v>90</v>
      </c>
      <c r="Q5" s="192" t="s">
        <v>130</v>
      </c>
      <c r="R5" s="212" t="s">
        <v>136</v>
      </c>
      <c r="S5" s="377"/>
    </row>
    <row r="6" spans="1:19">
      <c r="A6" s="378" t="s">
        <v>35</v>
      </c>
      <c r="B6" s="381">
        <v>100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213"/>
      <c r="S6" s="378"/>
    </row>
    <row r="7" spans="1:19">
      <c r="A7" s="198" t="s">
        <v>36</v>
      </c>
      <c r="B7" s="199">
        <v>100</v>
      </c>
      <c r="C7" s="199">
        <v>28.48356419872249</v>
      </c>
      <c r="D7" s="199">
        <v>34.48627544856339</v>
      </c>
      <c r="E7" s="199">
        <v>45.803124458912151</v>
      </c>
      <c r="F7" s="199">
        <v>60.905674620677473</v>
      </c>
      <c r="G7" s="199">
        <v>58.425433008027397</v>
      </c>
      <c r="H7" s="199">
        <v>57.484291821841083</v>
      </c>
      <c r="I7" s="199">
        <v>55.288295720739683</v>
      </c>
      <c r="J7" s="199">
        <v>52.823402137870829</v>
      </c>
      <c r="K7" s="199">
        <v>51.932303583131073</v>
      </c>
      <c r="L7" s="199">
        <v>46.442562145068678</v>
      </c>
      <c r="M7" s="199">
        <v>46.6</v>
      </c>
      <c r="N7" s="199">
        <v>43.3</v>
      </c>
      <c r="O7" s="199">
        <v>40.299999999999997</v>
      </c>
      <c r="P7" s="199">
        <v>32.700000000000003</v>
      </c>
      <c r="Q7" s="199">
        <v>20.9</v>
      </c>
      <c r="R7" s="199">
        <v>9.8000000000000007</v>
      </c>
      <c r="S7" s="199">
        <v>3.5</v>
      </c>
    </row>
    <row r="8" spans="1:19">
      <c r="A8" s="200" t="s">
        <v>37</v>
      </c>
      <c r="B8" s="201">
        <v>46.7775399288671</v>
      </c>
      <c r="C8" s="201">
        <v>26.138506238080097</v>
      </c>
      <c r="D8" s="201">
        <v>33.222657372014453</v>
      </c>
      <c r="E8" s="201">
        <v>44.592056223357446</v>
      </c>
      <c r="F8" s="201">
        <v>47.123823744778093</v>
      </c>
      <c r="G8" s="201">
        <v>46.548559526812198</v>
      </c>
      <c r="H8" s="201">
        <v>45.138819977431979</v>
      </c>
      <c r="I8" s="201">
        <v>43.8</v>
      </c>
      <c r="J8" s="201">
        <v>42.4</v>
      </c>
      <c r="K8" s="201">
        <v>42.8</v>
      </c>
      <c r="L8" s="201">
        <v>40.1</v>
      </c>
      <c r="M8" s="201">
        <v>37.9</v>
      </c>
      <c r="N8" s="201">
        <v>34.700000000000003</v>
      </c>
      <c r="O8" s="201">
        <v>31.3</v>
      </c>
      <c r="P8" s="201">
        <v>25.1</v>
      </c>
      <c r="Q8" s="201">
        <v>15</v>
      </c>
      <c r="R8" s="201">
        <v>10.6</v>
      </c>
      <c r="S8" s="201">
        <v>0.6</v>
      </c>
    </row>
    <row r="9" spans="1:19">
      <c r="A9" s="200" t="s">
        <v>151</v>
      </c>
      <c r="B9" s="201">
        <v>53.2224600711329</v>
      </c>
      <c r="C9" s="201">
        <v>31.148934766490044</v>
      </c>
      <c r="D9" s="201">
        <v>36.132477729499868</v>
      </c>
      <c r="E9" s="201">
        <v>47.314183898354599</v>
      </c>
      <c r="F9" s="201">
        <v>65.657476411425705</v>
      </c>
      <c r="G9" s="201">
        <v>62.848577237717535</v>
      </c>
      <c r="H9" s="201">
        <v>61.845527506830024</v>
      </c>
      <c r="I9" s="201">
        <v>59.500406356763136</v>
      </c>
      <c r="J9" s="201">
        <v>56.486839574435805</v>
      </c>
      <c r="K9" s="201">
        <v>54.200946833271615</v>
      </c>
      <c r="L9" s="201">
        <v>46.190677466234575</v>
      </c>
      <c r="M9" s="201">
        <v>48.191455926914301</v>
      </c>
      <c r="N9" s="201">
        <v>45.284822974779644</v>
      </c>
      <c r="O9" s="201">
        <v>42.501046641559924</v>
      </c>
      <c r="P9" s="201">
        <v>34.1</v>
      </c>
      <c r="Q9" s="201">
        <v>21.34347722534504</v>
      </c>
      <c r="R9" s="201">
        <v>9.4317204910627623</v>
      </c>
      <c r="S9" s="201">
        <v>5.8239085485925131</v>
      </c>
    </row>
    <row r="10" spans="1:19">
      <c r="A10" s="52" t="s">
        <v>38</v>
      </c>
      <c r="B10" s="53">
        <v>28.285124546664978</v>
      </c>
      <c r="C10" s="53">
        <v>28.963221768107104</v>
      </c>
      <c r="D10" s="53">
        <v>34.306699491040661</v>
      </c>
      <c r="E10" s="53">
        <v>49.816582083429324</v>
      </c>
      <c r="F10" s="53">
        <v>44.791620412630181</v>
      </c>
      <c r="G10" s="53">
        <v>47.492593458870715</v>
      </c>
      <c r="H10" s="53">
        <v>46.251810107355368</v>
      </c>
      <c r="I10" s="53">
        <v>44.59986539748374</v>
      </c>
      <c r="J10" s="53">
        <v>41.713065597334207</v>
      </c>
      <c r="K10" s="53">
        <v>39.30024875272133</v>
      </c>
      <c r="L10" s="53">
        <v>38.515981274847604</v>
      </c>
      <c r="M10" s="53">
        <v>43.612509754913106</v>
      </c>
      <c r="N10" s="53">
        <v>40.527196801211346</v>
      </c>
      <c r="O10" s="53">
        <v>38.031729933114093</v>
      </c>
      <c r="P10" s="53">
        <v>27.851937562501789</v>
      </c>
      <c r="Q10" s="53">
        <v>9.3033436341619051</v>
      </c>
      <c r="R10" s="53">
        <v>6.2392871162203249</v>
      </c>
      <c r="S10" s="53">
        <v>-0.28102990697679786</v>
      </c>
    </row>
    <row r="11" spans="1:19">
      <c r="A11" s="52" t="s">
        <v>39</v>
      </c>
      <c r="B11" s="53">
        <v>22.522625098538281</v>
      </c>
      <c r="C11" s="53">
        <v>31.268792118858357</v>
      </c>
      <c r="D11" s="53">
        <v>34.255871382127538</v>
      </c>
      <c r="E11" s="53">
        <v>40.392555527021699</v>
      </c>
      <c r="F11" s="53">
        <v>97.685888338061829</v>
      </c>
      <c r="G11" s="53">
        <v>86.322546188952401</v>
      </c>
      <c r="H11" s="53">
        <v>85.203804989348328</v>
      </c>
      <c r="I11" s="53">
        <v>80.487902775309465</v>
      </c>
      <c r="J11" s="53">
        <v>77.064817154929415</v>
      </c>
      <c r="K11" s="53">
        <v>76.06893345502445</v>
      </c>
      <c r="L11" s="53">
        <v>58.494364952024881</v>
      </c>
      <c r="M11" s="53">
        <v>57.11436005233432</v>
      </c>
      <c r="N11" s="53">
        <v>54.604180510015397</v>
      </c>
      <c r="O11" s="53">
        <v>51.456939280913787</v>
      </c>
      <c r="P11" s="53">
        <v>47.255753067352174</v>
      </c>
      <c r="Q11" s="53">
        <v>43.39645481655333</v>
      </c>
      <c r="R11" s="53">
        <v>13.308599424023143</v>
      </c>
      <c r="S11" s="53">
        <v>12.171922076483327</v>
      </c>
    </row>
    <row r="12" spans="1:19">
      <c r="A12" s="52" t="s">
        <v>40</v>
      </c>
      <c r="B12" s="53">
        <v>2.4147104259296408</v>
      </c>
      <c r="C12" s="53">
        <v>59.479463802832299</v>
      </c>
      <c r="D12" s="53">
        <v>83.8</v>
      </c>
      <c r="E12" s="53">
        <v>80.8</v>
      </c>
      <c r="F12" s="53">
        <v>40.4</v>
      </c>
      <c r="G12" s="53">
        <v>34.5</v>
      </c>
      <c r="H12" s="53">
        <v>34.5</v>
      </c>
      <c r="I12" s="53">
        <v>33.1</v>
      </c>
      <c r="J12" s="53">
        <v>25.628187910407192</v>
      </c>
      <c r="K12" s="53">
        <v>15.558753001557776</v>
      </c>
      <c r="L12" s="53">
        <v>16.8</v>
      </c>
      <c r="M12" s="53">
        <v>14.9</v>
      </c>
      <c r="N12" s="53">
        <v>12.5</v>
      </c>
      <c r="O12" s="53">
        <v>11.081970533644565</v>
      </c>
      <c r="P12" s="53">
        <v>-8.1999999999999993</v>
      </c>
      <c r="Q12" s="53">
        <v>-14.69687406930052</v>
      </c>
      <c r="R12" s="53">
        <v>-1.9</v>
      </c>
      <c r="S12" s="53">
        <v>5.439336365604504</v>
      </c>
    </row>
    <row r="13" spans="1:19" ht="15.6" customHeight="1">
      <c r="A13" s="373" t="s">
        <v>152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5"/>
    </row>
    <row r="14" spans="1:19">
      <c r="A14" s="200" t="s">
        <v>41</v>
      </c>
      <c r="B14" s="201">
        <v>50.773364940295487</v>
      </c>
      <c r="C14" s="201">
        <v>30.099999999999994</v>
      </c>
      <c r="D14" s="201">
        <v>35.900000000000006</v>
      </c>
      <c r="E14" s="201">
        <v>53.400000000000006</v>
      </c>
      <c r="F14" s="201">
        <v>53.699999999999989</v>
      </c>
      <c r="G14" s="201">
        <v>53</v>
      </c>
      <c r="H14" s="201">
        <v>51.900000000000006</v>
      </c>
      <c r="I14" s="201">
        <v>49.900000000000006</v>
      </c>
      <c r="J14" s="201">
        <v>47.5</v>
      </c>
      <c r="K14" s="201">
        <v>45.099999999999994</v>
      </c>
      <c r="L14" s="201">
        <v>43</v>
      </c>
      <c r="M14" s="201">
        <v>44.7</v>
      </c>
      <c r="N14" s="201">
        <v>41.5</v>
      </c>
      <c r="O14" s="201">
        <v>38.1</v>
      </c>
      <c r="P14" s="201">
        <v>29.7</v>
      </c>
      <c r="Q14" s="201">
        <v>11.4</v>
      </c>
      <c r="R14" s="201">
        <v>6.9</v>
      </c>
      <c r="S14" s="201">
        <v>0.1</v>
      </c>
    </row>
    <row r="15" spans="1:19">
      <c r="A15" s="200" t="s">
        <v>42</v>
      </c>
      <c r="B15" s="201">
        <v>6.8841582437555822</v>
      </c>
      <c r="C15" s="201">
        <v>30.199999999999989</v>
      </c>
      <c r="D15" s="201">
        <v>33.5</v>
      </c>
      <c r="E15" s="201">
        <v>36.900000000000006</v>
      </c>
      <c r="F15" s="201">
        <v>37.900000000000006</v>
      </c>
      <c r="G15" s="201">
        <v>38.900000000000006</v>
      </c>
      <c r="H15" s="201">
        <v>39.599999999999994</v>
      </c>
      <c r="I15" s="201">
        <v>38.099999999999994</v>
      </c>
      <c r="J15" s="201">
        <v>34.300000000000011</v>
      </c>
      <c r="K15" s="201">
        <v>32.199999999999989</v>
      </c>
      <c r="L15" s="201">
        <v>29.599999999999994</v>
      </c>
      <c r="M15" s="201">
        <v>27.3</v>
      </c>
      <c r="N15" s="201">
        <v>22.7</v>
      </c>
      <c r="O15" s="201">
        <v>15.1</v>
      </c>
      <c r="P15" s="201">
        <v>9.8000000000000007</v>
      </c>
      <c r="Q15" s="201">
        <v>7.7</v>
      </c>
      <c r="R15" s="201">
        <v>8.8000000000000007</v>
      </c>
      <c r="S15" s="201">
        <v>2.8</v>
      </c>
    </row>
    <row r="16" spans="1:19">
      <c r="A16" s="200" t="s">
        <v>43</v>
      </c>
      <c r="B16" s="201">
        <v>7.1243797560479951</v>
      </c>
      <c r="C16" s="201">
        <v>14.299999999999997</v>
      </c>
      <c r="D16" s="201">
        <v>22.799999999999997</v>
      </c>
      <c r="E16" s="201">
        <v>31.199999999999989</v>
      </c>
      <c r="F16" s="201">
        <v>33.699999999999989</v>
      </c>
      <c r="G16" s="201">
        <v>34.5</v>
      </c>
      <c r="H16" s="201">
        <v>34.5</v>
      </c>
      <c r="I16" s="201">
        <v>32.400000000000006</v>
      </c>
      <c r="J16" s="201">
        <v>31.900000000000006</v>
      </c>
      <c r="K16" s="201">
        <v>44.599999999999994</v>
      </c>
      <c r="L16" s="201">
        <v>40.800000000000011</v>
      </c>
      <c r="M16" s="201">
        <v>38.6</v>
      </c>
      <c r="N16" s="201">
        <v>35</v>
      </c>
      <c r="O16" s="201">
        <v>31.5</v>
      </c>
      <c r="P16" s="201">
        <v>26.1</v>
      </c>
      <c r="Q16" s="201">
        <v>23</v>
      </c>
      <c r="R16" s="201">
        <v>19.600000000000001</v>
      </c>
      <c r="S16" s="201">
        <v>1.7</v>
      </c>
    </row>
    <row r="17" spans="1:19">
      <c r="A17" s="200" t="s">
        <v>44</v>
      </c>
      <c r="B17" s="201">
        <v>11.312028480716418</v>
      </c>
      <c r="C17" s="201">
        <v>34.599999999999994</v>
      </c>
      <c r="D17" s="201">
        <v>36.5</v>
      </c>
      <c r="E17" s="201">
        <v>37.699999999999989</v>
      </c>
      <c r="F17" s="201">
        <v>188.2</v>
      </c>
      <c r="G17" s="201">
        <v>158.5</v>
      </c>
      <c r="H17" s="201">
        <v>157.19999999999999</v>
      </c>
      <c r="I17" s="201">
        <v>147.80000000000001</v>
      </c>
      <c r="J17" s="201">
        <v>144.4</v>
      </c>
      <c r="K17" s="201">
        <v>146.4</v>
      </c>
      <c r="L17" s="201">
        <v>107.80000000000001</v>
      </c>
      <c r="M17" s="201">
        <v>105.6</v>
      </c>
      <c r="N17" s="201">
        <v>103</v>
      </c>
      <c r="O17" s="201">
        <v>103.4</v>
      </c>
      <c r="P17" s="201">
        <v>100.8</v>
      </c>
      <c r="Q17" s="201">
        <v>104.3</v>
      </c>
      <c r="R17" s="201">
        <v>17</v>
      </c>
      <c r="S17" s="201">
        <v>20.100000000000001</v>
      </c>
    </row>
    <row r="18" spans="1:19">
      <c r="A18" s="54" t="s">
        <v>45</v>
      </c>
      <c r="B18" s="53">
        <v>1.2857433884595193</v>
      </c>
      <c r="C18" s="53">
        <v>2.2000000000000028</v>
      </c>
      <c r="D18" s="53">
        <v>2.5</v>
      </c>
      <c r="E18" s="53">
        <v>2.5999999999999943</v>
      </c>
      <c r="F18" s="53">
        <v>3.5</v>
      </c>
      <c r="G18" s="53">
        <v>4.4000000000000057</v>
      </c>
      <c r="H18" s="53">
        <v>5.7000000000000028</v>
      </c>
      <c r="I18" s="53">
        <v>6.5</v>
      </c>
      <c r="J18" s="53">
        <v>7</v>
      </c>
      <c r="K18" s="53">
        <v>7.2999999999999972</v>
      </c>
      <c r="L18" s="53">
        <v>6.4000000000000057</v>
      </c>
      <c r="M18" s="53">
        <v>6.3688573241044111</v>
      </c>
      <c r="N18" s="53">
        <v>5.4</v>
      </c>
      <c r="O18" s="53">
        <v>5.3</v>
      </c>
      <c r="P18" s="53">
        <v>5.3</v>
      </c>
      <c r="Q18" s="53">
        <v>5.4</v>
      </c>
      <c r="R18" s="53">
        <v>6.6</v>
      </c>
      <c r="S18" s="53">
        <v>2</v>
      </c>
    </row>
    <row r="19" spans="1:19">
      <c r="A19" s="54" t="s">
        <v>201</v>
      </c>
      <c r="B19" s="53">
        <v>6.3110824575151551E-3</v>
      </c>
      <c r="C19" s="53">
        <v>48.900000000000006</v>
      </c>
      <c r="D19" s="53">
        <v>52</v>
      </c>
      <c r="E19" s="53">
        <v>52.300000000000011</v>
      </c>
      <c r="F19" s="53">
        <v>52.699999999999989</v>
      </c>
      <c r="G19" s="53">
        <v>63.300000000000011</v>
      </c>
      <c r="H19" s="53">
        <v>76.099999999999994</v>
      </c>
      <c r="I19" s="53">
        <v>35.699999999999989</v>
      </c>
      <c r="J19" s="53">
        <v>26.299999999999997</v>
      </c>
      <c r="K19" s="53">
        <v>23.299999999999997</v>
      </c>
      <c r="L19" s="53">
        <v>23</v>
      </c>
      <c r="M19" s="53">
        <v>23.299999999999997</v>
      </c>
      <c r="N19" s="53">
        <v>23</v>
      </c>
      <c r="O19" s="53">
        <v>36.5</v>
      </c>
      <c r="P19" s="53">
        <v>36.299999999999997</v>
      </c>
      <c r="Q19" s="53">
        <v>37</v>
      </c>
      <c r="R19" s="53">
        <v>37.200000000000003</v>
      </c>
      <c r="S19" s="53">
        <v>0.4</v>
      </c>
    </row>
    <row r="20" spans="1:19">
      <c r="A20" s="54" t="s">
        <v>46</v>
      </c>
      <c r="B20" s="53">
        <v>0.35847106685489943</v>
      </c>
      <c r="C20" s="53">
        <v>47.559211448769588</v>
      </c>
      <c r="D20" s="53">
        <v>47.559211448769616</v>
      </c>
      <c r="E20" s="53">
        <v>47.559211448769616</v>
      </c>
      <c r="F20" s="53">
        <v>48.759702245893976</v>
      </c>
      <c r="G20" s="53">
        <v>115.12521887857534</v>
      </c>
      <c r="H20" s="53">
        <v>132.48832579982326</v>
      </c>
      <c r="I20" s="53">
        <v>73.033883447322978</v>
      </c>
      <c r="J20" s="53">
        <v>70.396514632446753</v>
      </c>
      <c r="K20" s="53">
        <v>70.444225656543892</v>
      </c>
      <c r="L20" s="53">
        <v>69.51378860642032</v>
      </c>
      <c r="M20" s="53">
        <v>58.8</v>
      </c>
      <c r="N20" s="53">
        <v>55.8</v>
      </c>
      <c r="O20" s="53">
        <v>55.8</v>
      </c>
      <c r="P20" s="53">
        <v>55.6</v>
      </c>
      <c r="Q20" s="53">
        <v>55.456948255735057</v>
      </c>
      <c r="R20" s="53">
        <v>55.456948255735057</v>
      </c>
      <c r="S20" s="53">
        <v>0</v>
      </c>
    </row>
    <row r="21" spans="1:19">
      <c r="A21" s="54" t="s">
        <v>47</v>
      </c>
      <c r="B21" s="53">
        <v>2.2880583741301361</v>
      </c>
      <c r="C21" s="53">
        <v>62.800000000000011</v>
      </c>
      <c r="D21" s="53">
        <v>62.800000000000011</v>
      </c>
      <c r="E21" s="53">
        <v>62.800000000000011</v>
      </c>
      <c r="F21" s="53">
        <v>800.9</v>
      </c>
      <c r="G21" s="53">
        <v>453.4</v>
      </c>
      <c r="H21" s="53">
        <v>453.4</v>
      </c>
      <c r="I21" s="53">
        <v>453.4</v>
      </c>
      <c r="J21" s="53">
        <v>453.4</v>
      </c>
      <c r="K21" s="53">
        <v>453.4</v>
      </c>
      <c r="L21" s="53">
        <v>273</v>
      </c>
      <c r="M21" s="53">
        <v>272.99160000000006</v>
      </c>
      <c r="N21" s="53">
        <v>273</v>
      </c>
      <c r="O21" s="53">
        <v>273</v>
      </c>
      <c r="P21" s="53">
        <v>273</v>
      </c>
      <c r="Q21" s="53">
        <v>273</v>
      </c>
      <c r="R21" s="53">
        <v>0</v>
      </c>
      <c r="S21" s="53">
        <v>48.4</v>
      </c>
    </row>
    <row r="22" spans="1:19">
      <c r="A22" s="54" t="s">
        <v>48</v>
      </c>
      <c r="B22" s="53">
        <v>1.7811200542097445</v>
      </c>
      <c r="C22" s="53">
        <v>44.236266716093553</v>
      </c>
      <c r="D22" s="53">
        <v>43.733631273118561</v>
      </c>
      <c r="E22" s="53">
        <v>44.562167371961891</v>
      </c>
      <c r="F22" s="53">
        <v>47.81512678879858</v>
      </c>
      <c r="G22" s="53">
        <v>47.707057480894719</v>
      </c>
      <c r="H22" s="53">
        <v>47.857833269124313</v>
      </c>
      <c r="I22" s="53">
        <v>47.693893047841129</v>
      </c>
      <c r="J22" s="53">
        <v>46.136082409357414</v>
      </c>
      <c r="K22" s="53">
        <v>45.819653760696667</v>
      </c>
      <c r="L22" s="53">
        <v>96.107010742575824</v>
      </c>
      <c r="M22" s="53">
        <v>85</v>
      </c>
      <c r="N22" s="53">
        <v>78.7</v>
      </c>
      <c r="O22" s="53">
        <v>77.8</v>
      </c>
      <c r="P22" s="53">
        <v>77.5</v>
      </c>
      <c r="Q22" s="53">
        <v>77.672408174349385</v>
      </c>
      <c r="R22" s="53">
        <v>77.809321351790288</v>
      </c>
      <c r="S22" s="53">
        <v>0</v>
      </c>
    </row>
    <row r="23" spans="1:19">
      <c r="A23" s="200" t="s">
        <v>49</v>
      </c>
      <c r="B23" s="201">
        <v>5.0778299802995468</v>
      </c>
      <c r="C23" s="201">
        <v>42.699999999999989</v>
      </c>
      <c r="D23" s="201">
        <v>62.900000000000006</v>
      </c>
      <c r="E23" s="201">
        <v>65.5</v>
      </c>
      <c r="F23" s="201">
        <v>43.800000000000011</v>
      </c>
      <c r="G23" s="201">
        <v>39.099999999999994</v>
      </c>
      <c r="H23" s="201">
        <v>38</v>
      </c>
      <c r="I23" s="201">
        <v>37.300000000000011</v>
      </c>
      <c r="J23" s="201">
        <v>31.800000000000011</v>
      </c>
      <c r="K23" s="201">
        <v>25.5</v>
      </c>
      <c r="L23" s="201">
        <v>25.700000000000003</v>
      </c>
      <c r="M23" s="201">
        <v>23.9</v>
      </c>
      <c r="N23" s="201">
        <v>20.399999999999999</v>
      </c>
      <c r="O23" s="201">
        <v>18.5</v>
      </c>
      <c r="P23" s="201">
        <v>1.8</v>
      </c>
      <c r="Q23" s="201">
        <v>-4.2</v>
      </c>
      <c r="R23" s="201">
        <v>2.5</v>
      </c>
      <c r="S23" s="201">
        <v>2.4</v>
      </c>
    </row>
    <row r="24" spans="1:19">
      <c r="A24" s="200" t="s">
        <v>50</v>
      </c>
      <c r="B24" s="201">
        <v>3.2606313708647217</v>
      </c>
      <c r="C24" s="201">
        <v>3</v>
      </c>
      <c r="D24" s="201">
        <v>4</v>
      </c>
      <c r="E24" s="201">
        <v>5.5999999999999943</v>
      </c>
      <c r="F24" s="201">
        <v>5.5</v>
      </c>
      <c r="G24" s="201">
        <v>5.9000000000000057</v>
      </c>
      <c r="H24" s="201">
        <v>6.4000000000000057</v>
      </c>
      <c r="I24" s="201">
        <v>6.5999999999999943</v>
      </c>
      <c r="J24" s="201">
        <v>6.5999999999999943</v>
      </c>
      <c r="K24" s="201">
        <v>6.2000000000000028</v>
      </c>
      <c r="L24" s="201">
        <v>7</v>
      </c>
      <c r="M24" s="201">
        <v>7.2</v>
      </c>
      <c r="N24" s="201">
        <v>7</v>
      </c>
      <c r="O24" s="201">
        <v>6.7</v>
      </c>
      <c r="P24" s="201">
        <v>5.8</v>
      </c>
      <c r="Q24" s="201">
        <v>4.2</v>
      </c>
      <c r="R24" s="201">
        <v>4.7</v>
      </c>
      <c r="S24" s="201">
        <v>0.5</v>
      </c>
    </row>
    <row r="25" spans="1:19">
      <c r="A25" s="200" t="s">
        <v>51</v>
      </c>
      <c r="B25" s="201">
        <v>1.3379646859626484</v>
      </c>
      <c r="C25" s="201">
        <v>7.2000000000000028</v>
      </c>
      <c r="D25" s="201">
        <v>11.099999999999994</v>
      </c>
      <c r="E25" s="201">
        <v>13.400000000000006</v>
      </c>
      <c r="F25" s="201">
        <v>15.200000000000003</v>
      </c>
      <c r="G25" s="201">
        <v>16.900000000000006</v>
      </c>
      <c r="H25" s="201">
        <v>17.599999999999994</v>
      </c>
      <c r="I25" s="201">
        <v>18.299999999999997</v>
      </c>
      <c r="J25" s="201">
        <v>18.299999999999997</v>
      </c>
      <c r="K25" s="201">
        <v>23.700000000000003</v>
      </c>
      <c r="L25" s="201">
        <v>23.900000000000006</v>
      </c>
      <c r="M25" s="201">
        <v>24.1</v>
      </c>
      <c r="N25" s="201">
        <v>24.2</v>
      </c>
      <c r="O25" s="201">
        <v>24.2</v>
      </c>
      <c r="P25" s="201">
        <v>20.5</v>
      </c>
      <c r="Q25" s="201">
        <v>19.2</v>
      </c>
      <c r="R25" s="201">
        <v>17.5</v>
      </c>
      <c r="S25" s="201">
        <v>0.3</v>
      </c>
    </row>
    <row r="26" spans="1:19" ht="15.6">
      <c r="A26" s="373" t="s">
        <v>153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5"/>
    </row>
    <row r="27" spans="1:19" ht="13.35" customHeight="1">
      <c r="A27" s="376"/>
      <c r="B27" s="379" t="s">
        <v>137</v>
      </c>
      <c r="C27" s="382" t="s">
        <v>149</v>
      </c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4"/>
      <c r="S27" s="376" t="s">
        <v>243</v>
      </c>
    </row>
    <row r="28" spans="1:19" ht="13.35" customHeight="1">
      <c r="A28" s="377"/>
      <c r="B28" s="380"/>
      <c r="C28" s="194"/>
      <c r="D28" s="195"/>
      <c r="E28" s="195"/>
      <c r="F28" s="195"/>
      <c r="G28" s="195" t="s">
        <v>159</v>
      </c>
      <c r="H28" s="195"/>
      <c r="I28" s="195"/>
      <c r="J28" s="195"/>
      <c r="K28" s="195"/>
      <c r="L28" s="195"/>
      <c r="M28" s="195"/>
      <c r="N28" s="196"/>
      <c r="O28" s="382" t="s">
        <v>199</v>
      </c>
      <c r="P28" s="383"/>
      <c r="Q28" s="383"/>
      <c r="R28" s="384"/>
      <c r="S28" s="377"/>
    </row>
    <row r="29" spans="1:19">
      <c r="A29" s="377"/>
      <c r="B29" s="380"/>
      <c r="C29" s="192" t="s">
        <v>91</v>
      </c>
      <c r="D29" s="192" t="s">
        <v>90</v>
      </c>
      <c r="E29" s="192" t="s">
        <v>130</v>
      </c>
      <c r="F29" s="192" t="s">
        <v>136</v>
      </c>
      <c r="G29" s="192" t="s">
        <v>139</v>
      </c>
      <c r="H29" s="192" t="s">
        <v>141</v>
      </c>
      <c r="I29" s="192" t="s">
        <v>144</v>
      </c>
      <c r="J29" s="192" t="s">
        <v>145</v>
      </c>
      <c r="K29" s="192" t="s">
        <v>148</v>
      </c>
      <c r="L29" s="192" t="s">
        <v>150</v>
      </c>
      <c r="M29" s="192" t="s">
        <v>154</v>
      </c>
      <c r="N29" s="192" t="s">
        <v>157</v>
      </c>
      <c r="O29" s="192" t="s">
        <v>91</v>
      </c>
      <c r="P29" s="192" t="s">
        <v>90</v>
      </c>
      <c r="Q29" s="192" t="s">
        <v>130</v>
      </c>
      <c r="R29" s="212" t="s">
        <v>136</v>
      </c>
      <c r="S29" s="377"/>
    </row>
    <row r="30" spans="1:19">
      <c r="A30" s="378" t="s">
        <v>35</v>
      </c>
      <c r="B30" s="381">
        <v>100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213"/>
      <c r="S30" s="378"/>
    </row>
    <row r="31" spans="1:19">
      <c r="A31" s="198" t="s">
        <v>52</v>
      </c>
      <c r="B31" s="199">
        <v>100</v>
      </c>
      <c r="C31" s="199">
        <v>34.099999999999994</v>
      </c>
      <c r="D31" s="199">
        <v>41</v>
      </c>
      <c r="E31" s="199">
        <v>51.699999999999989</v>
      </c>
      <c r="F31" s="199">
        <v>48.599999999999994</v>
      </c>
      <c r="G31" s="199">
        <v>42</v>
      </c>
      <c r="H31" s="199">
        <v>37.900000000000006</v>
      </c>
      <c r="I31" s="199">
        <v>37</v>
      </c>
      <c r="J31" s="199">
        <v>33</v>
      </c>
      <c r="K31" s="199">
        <v>32.5</v>
      </c>
      <c r="L31" s="199">
        <v>30.199999999999989</v>
      </c>
      <c r="M31" s="199">
        <v>25.1</v>
      </c>
      <c r="N31" s="199">
        <v>25.4</v>
      </c>
      <c r="O31" s="199">
        <v>21.2</v>
      </c>
      <c r="P31" s="199">
        <v>17.399999999999999</v>
      </c>
      <c r="Q31" s="199">
        <v>10.5</v>
      </c>
      <c r="R31" s="199">
        <v>10.1</v>
      </c>
      <c r="S31" s="199">
        <v>3.6</v>
      </c>
    </row>
    <row r="32" spans="1:19">
      <c r="A32" s="200" t="s">
        <v>53</v>
      </c>
      <c r="B32" s="201">
        <v>12.961572528474591</v>
      </c>
      <c r="C32" s="201">
        <v>25.299999999999997</v>
      </c>
      <c r="D32" s="201">
        <v>34</v>
      </c>
      <c r="E32" s="201">
        <v>46.5</v>
      </c>
      <c r="F32" s="201">
        <v>57.900000000000006</v>
      </c>
      <c r="G32" s="201">
        <v>44.699999999999989</v>
      </c>
      <c r="H32" s="201">
        <v>40</v>
      </c>
      <c r="I32" s="201">
        <v>42.800000000000011</v>
      </c>
      <c r="J32" s="201">
        <v>31.300000000000011</v>
      </c>
      <c r="K32" s="201">
        <v>27</v>
      </c>
      <c r="L32" s="201">
        <v>30.400000000000006</v>
      </c>
      <c r="M32" s="201">
        <v>25</v>
      </c>
      <c r="N32" s="201">
        <v>17.600000000000001</v>
      </c>
      <c r="O32" s="201">
        <v>12.7</v>
      </c>
      <c r="P32" s="201">
        <v>11.8</v>
      </c>
      <c r="Q32" s="201">
        <v>8.6999999999999993</v>
      </c>
      <c r="R32" s="201">
        <v>10.3</v>
      </c>
      <c r="S32" s="201">
        <v>13.1</v>
      </c>
    </row>
    <row r="33" spans="1:19">
      <c r="A33" s="157" t="s">
        <v>54</v>
      </c>
      <c r="B33" s="158">
        <v>3.1726957576789796</v>
      </c>
      <c r="C33" s="158">
        <v>40.800000000000011</v>
      </c>
      <c r="D33" s="158">
        <v>41</v>
      </c>
      <c r="E33" s="158">
        <v>49.6</v>
      </c>
      <c r="F33" s="158">
        <v>48</v>
      </c>
      <c r="G33" s="158">
        <v>48</v>
      </c>
      <c r="H33" s="158">
        <v>33.400000000000006</v>
      </c>
      <c r="I33" s="158">
        <v>32.400000000000006</v>
      </c>
      <c r="J33" s="158">
        <v>25.400000000000006</v>
      </c>
      <c r="K33" s="158">
        <v>17.400000000000006</v>
      </c>
      <c r="L33" s="158">
        <v>7.2999999999999972</v>
      </c>
      <c r="M33" s="158">
        <v>0.5</v>
      </c>
      <c r="N33" s="158">
        <v>-0.8</v>
      </c>
      <c r="O33" s="158">
        <v>3.5</v>
      </c>
      <c r="P33" s="158">
        <v>21.5</v>
      </c>
      <c r="Q33" s="158">
        <v>20.7</v>
      </c>
      <c r="R33" s="158">
        <v>21.2</v>
      </c>
      <c r="S33" s="158">
        <v>0.2</v>
      </c>
    </row>
    <row r="34" spans="1:19">
      <c r="A34" s="157" t="s">
        <v>55</v>
      </c>
      <c r="B34" s="158">
        <v>2.6345315630892907</v>
      </c>
      <c r="C34" s="158">
        <v>18.200000000000003</v>
      </c>
      <c r="D34" s="158">
        <v>17.200000000000003</v>
      </c>
      <c r="E34" s="158">
        <v>50.699999999999989</v>
      </c>
      <c r="F34" s="158">
        <v>172.89999999999998</v>
      </c>
      <c r="G34" s="158">
        <v>171.7</v>
      </c>
      <c r="H34" s="158">
        <v>166.89999999999998</v>
      </c>
      <c r="I34" s="158">
        <v>125.4</v>
      </c>
      <c r="J34" s="158">
        <v>113</v>
      </c>
      <c r="K34" s="158">
        <v>109.4</v>
      </c>
      <c r="L34" s="158">
        <v>127.4</v>
      </c>
      <c r="M34" s="158">
        <v>126.6</v>
      </c>
      <c r="N34" s="158">
        <v>120.3</v>
      </c>
      <c r="O34" s="158">
        <v>89.4</v>
      </c>
      <c r="P34" s="158">
        <v>98.2</v>
      </c>
      <c r="Q34" s="158">
        <v>70.400000000000006</v>
      </c>
      <c r="R34" s="158">
        <v>-11.5</v>
      </c>
      <c r="S34" s="158">
        <v>-3.3</v>
      </c>
    </row>
    <row r="35" spans="1:19">
      <c r="A35" s="157" t="s">
        <v>56</v>
      </c>
      <c r="B35" s="158">
        <v>6.1442639565232602</v>
      </c>
      <c r="C35" s="158">
        <v>17.099999999999994</v>
      </c>
      <c r="D35" s="158">
        <v>33.699999999999989</v>
      </c>
      <c r="E35" s="158">
        <v>41.800000000000011</v>
      </c>
      <c r="F35" s="158">
        <v>23.900000000000006</v>
      </c>
      <c r="G35" s="158">
        <v>-2</v>
      </c>
      <c r="H35" s="158">
        <v>-0.29999999999999716</v>
      </c>
      <c r="I35" s="158">
        <v>14.799999999999997</v>
      </c>
      <c r="J35" s="158">
        <v>1.5</v>
      </c>
      <c r="K35" s="158">
        <v>0.20000000000000284</v>
      </c>
      <c r="L35" s="158">
        <v>11</v>
      </c>
      <c r="M35" s="158">
        <v>5</v>
      </c>
      <c r="N35" s="158">
        <v>-8.9</v>
      </c>
      <c r="O35" s="158">
        <v>-11.2</v>
      </c>
      <c r="P35" s="158">
        <v>-20.100000000000001</v>
      </c>
      <c r="Q35" s="158">
        <v>-22.7</v>
      </c>
      <c r="R35" s="158">
        <v>6.9</v>
      </c>
      <c r="S35" s="158">
        <v>27.4</v>
      </c>
    </row>
    <row r="36" spans="1:19">
      <c r="A36" s="200" t="s">
        <v>57</v>
      </c>
      <c r="B36" s="201">
        <v>68.203802064647661</v>
      </c>
      <c r="C36" s="201">
        <v>37.300000000000011</v>
      </c>
      <c r="D36" s="201">
        <v>47</v>
      </c>
      <c r="E36" s="201">
        <v>55.300000000000011</v>
      </c>
      <c r="F36" s="201">
        <v>45.599999999999994</v>
      </c>
      <c r="G36" s="201">
        <v>39.800000000000011</v>
      </c>
      <c r="H36" s="201">
        <v>38.400000000000006</v>
      </c>
      <c r="I36" s="201">
        <v>37.400000000000006</v>
      </c>
      <c r="J36" s="201">
        <v>35</v>
      </c>
      <c r="K36" s="201">
        <v>31.900000000000006</v>
      </c>
      <c r="L36" s="201">
        <v>29.699999999999989</v>
      </c>
      <c r="M36" s="201">
        <v>26.7</v>
      </c>
      <c r="N36" s="201">
        <v>23.8</v>
      </c>
      <c r="O36" s="201">
        <v>21.3</v>
      </c>
      <c r="P36" s="201">
        <v>13.2</v>
      </c>
      <c r="Q36" s="201">
        <v>6.2</v>
      </c>
      <c r="R36" s="201">
        <v>7.2</v>
      </c>
      <c r="S36" s="201">
        <v>2.2999999999999998</v>
      </c>
    </row>
    <row r="37" spans="1:19">
      <c r="A37" s="157" t="s">
        <v>58</v>
      </c>
      <c r="B37" s="158">
        <v>21.460421824878001</v>
      </c>
      <c r="C37" s="158">
        <v>32.099999999999994</v>
      </c>
      <c r="D37" s="158">
        <v>41.699999999999989</v>
      </c>
      <c r="E37" s="158">
        <v>52.599999999999994</v>
      </c>
      <c r="F37" s="158">
        <v>49.199999999999989</v>
      </c>
      <c r="G37" s="158">
        <v>45.099999999999994</v>
      </c>
      <c r="H37" s="158">
        <v>44.099999999999994</v>
      </c>
      <c r="I37" s="158">
        <v>44.699999999999989</v>
      </c>
      <c r="J37" s="158">
        <v>42.699999999999989</v>
      </c>
      <c r="K37" s="158">
        <v>41.800000000000011</v>
      </c>
      <c r="L37" s="158">
        <v>40.800000000000011</v>
      </c>
      <c r="M37" s="158">
        <v>39.799999999999997</v>
      </c>
      <c r="N37" s="158">
        <v>36.4</v>
      </c>
      <c r="O37" s="158">
        <v>32.9</v>
      </c>
      <c r="P37" s="158">
        <v>25.5</v>
      </c>
      <c r="Q37" s="158">
        <v>14.7</v>
      </c>
      <c r="R37" s="158">
        <v>11.3</v>
      </c>
      <c r="S37" s="158">
        <v>0.3</v>
      </c>
    </row>
    <row r="38" spans="1:19">
      <c r="A38" s="157" t="s">
        <v>59</v>
      </c>
      <c r="B38" s="158">
        <v>3.7498814305233457</v>
      </c>
      <c r="C38" s="158">
        <v>54.099999999999994</v>
      </c>
      <c r="D38" s="158">
        <v>76.699999999999989</v>
      </c>
      <c r="E38" s="158">
        <v>63.800000000000011</v>
      </c>
      <c r="F38" s="158">
        <v>39.400000000000006</v>
      </c>
      <c r="G38" s="158">
        <v>34.5</v>
      </c>
      <c r="H38" s="158">
        <v>35.599999999999994</v>
      </c>
      <c r="I38" s="158">
        <v>32.900000000000006</v>
      </c>
      <c r="J38" s="158">
        <v>26</v>
      </c>
      <c r="K38" s="158">
        <v>19.900000000000006</v>
      </c>
      <c r="L38" s="158">
        <v>11.599999999999994</v>
      </c>
      <c r="M38" s="158">
        <v>4.9000000000000004</v>
      </c>
      <c r="N38" s="158">
        <v>4.7</v>
      </c>
      <c r="O38" s="158">
        <v>-2.2999999999999998</v>
      </c>
      <c r="P38" s="158">
        <v>-20.6</v>
      </c>
      <c r="Q38" s="158">
        <v>-10.1</v>
      </c>
      <c r="R38" s="158">
        <v>-13.4</v>
      </c>
      <c r="S38" s="158">
        <v>-3.5</v>
      </c>
    </row>
    <row r="39" spans="1:19">
      <c r="A39" s="157" t="s">
        <v>60</v>
      </c>
      <c r="B39" s="158">
        <v>3.9311103962981875</v>
      </c>
      <c r="C39" s="158">
        <v>56.300000000000011</v>
      </c>
      <c r="D39" s="158">
        <v>84.6</v>
      </c>
      <c r="E39" s="158">
        <v>83.5</v>
      </c>
      <c r="F39" s="158">
        <v>55.199999999999989</v>
      </c>
      <c r="G39" s="158">
        <v>50.900000000000006</v>
      </c>
      <c r="H39" s="158">
        <v>54.800000000000011</v>
      </c>
      <c r="I39" s="158">
        <v>50.699999999999989</v>
      </c>
      <c r="J39" s="158">
        <v>46.199999999999989</v>
      </c>
      <c r="K39" s="158">
        <v>40.900000000000006</v>
      </c>
      <c r="L39" s="158">
        <v>38.5</v>
      </c>
      <c r="M39" s="158">
        <v>28.1</v>
      </c>
      <c r="N39" s="158">
        <v>24.2</v>
      </c>
      <c r="O39" s="158">
        <v>20.6</v>
      </c>
      <c r="P39" s="158">
        <v>-0.1</v>
      </c>
      <c r="Q39" s="158">
        <v>-5.3</v>
      </c>
      <c r="R39" s="158">
        <v>-0.9</v>
      </c>
      <c r="S39" s="158">
        <v>-0.2</v>
      </c>
    </row>
    <row r="40" spans="1:19" ht="27.6">
      <c r="A40" s="157" t="s">
        <v>61</v>
      </c>
      <c r="B40" s="158">
        <v>4.7509408619716389</v>
      </c>
      <c r="C40" s="158">
        <v>28.800000000000011</v>
      </c>
      <c r="D40" s="158">
        <v>39.300000000000011</v>
      </c>
      <c r="E40" s="158">
        <v>49.400000000000006</v>
      </c>
      <c r="F40" s="158">
        <v>47.199999999999989</v>
      </c>
      <c r="G40" s="158">
        <v>42.099999999999994</v>
      </c>
      <c r="H40" s="158">
        <v>39.699999999999989</v>
      </c>
      <c r="I40" s="158">
        <v>40</v>
      </c>
      <c r="J40" s="158">
        <v>37.699999999999989</v>
      </c>
      <c r="K40" s="158">
        <v>34.099999999999994</v>
      </c>
      <c r="L40" s="158">
        <v>33.300000000000011</v>
      </c>
      <c r="M40" s="158">
        <v>31.7</v>
      </c>
      <c r="N40" s="158">
        <v>29.6</v>
      </c>
      <c r="O40" s="158">
        <v>26.1</v>
      </c>
      <c r="P40" s="158">
        <v>17.899999999999999</v>
      </c>
      <c r="Q40" s="158">
        <v>9.1300000000000008</v>
      </c>
      <c r="R40" s="158">
        <v>7.7</v>
      </c>
      <c r="S40" s="158">
        <v>1.9</v>
      </c>
    </row>
    <row r="41" spans="1:19" ht="27.6">
      <c r="A41" s="157" t="s">
        <v>62</v>
      </c>
      <c r="B41" s="158">
        <v>19.176333153037465</v>
      </c>
      <c r="C41" s="158">
        <v>53.599999999999994</v>
      </c>
      <c r="D41" s="158">
        <v>55.699999999999989</v>
      </c>
      <c r="E41" s="158">
        <v>70.5</v>
      </c>
      <c r="F41" s="158">
        <v>52.699999999999989</v>
      </c>
      <c r="G41" s="158">
        <v>41.099999999999994</v>
      </c>
      <c r="H41" s="158">
        <v>36.099999999999994</v>
      </c>
      <c r="I41" s="158">
        <v>33.300000000000011</v>
      </c>
      <c r="J41" s="158">
        <v>31.099999999999994</v>
      </c>
      <c r="K41" s="158">
        <v>24.599999999999994</v>
      </c>
      <c r="L41" s="158">
        <v>21.099999999999994</v>
      </c>
      <c r="M41" s="158">
        <v>16.7</v>
      </c>
      <c r="N41" s="158">
        <v>12.4</v>
      </c>
      <c r="O41" s="158">
        <v>9.4</v>
      </c>
      <c r="P41" s="158">
        <v>7.7</v>
      </c>
      <c r="Q41" s="158">
        <v>-2.4</v>
      </c>
      <c r="R41" s="158">
        <v>4.5999999999999996</v>
      </c>
      <c r="S41" s="158">
        <v>7.6</v>
      </c>
    </row>
    <row r="42" spans="1:19" ht="27.6">
      <c r="A42" s="157" t="s">
        <v>63</v>
      </c>
      <c r="B42" s="158">
        <v>3.188800127485901</v>
      </c>
      <c r="C42" s="158">
        <v>9.7000000000000028</v>
      </c>
      <c r="D42" s="158">
        <v>15.400000000000006</v>
      </c>
      <c r="E42" s="158">
        <v>16.400000000000006</v>
      </c>
      <c r="F42" s="158">
        <v>14.400000000000006</v>
      </c>
      <c r="G42" s="158">
        <v>10</v>
      </c>
      <c r="H42" s="158">
        <v>11.599999999999994</v>
      </c>
      <c r="I42" s="158">
        <v>13</v>
      </c>
      <c r="J42" s="158">
        <v>11.799999999999997</v>
      </c>
      <c r="K42" s="158">
        <v>13.700000000000003</v>
      </c>
      <c r="L42" s="158">
        <v>13.5</v>
      </c>
      <c r="M42" s="158">
        <v>16.100000000000001</v>
      </c>
      <c r="N42" s="158">
        <v>15.5</v>
      </c>
      <c r="O42" s="158">
        <v>22.1</v>
      </c>
      <c r="P42" s="158">
        <v>13</v>
      </c>
      <c r="Q42" s="158">
        <v>11.9</v>
      </c>
      <c r="R42" s="158">
        <v>13.3</v>
      </c>
      <c r="S42" s="158">
        <v>1.7</v>
      </c>
    </row>
    <row r="43" spans="1:19">
      <c r="A43" s="200" t="s">
        <v>64</v>
      </c>
      <c r="B43" s="201">
        <v>18.834625406877748</v>
      </c>
      <c r="C43" s="201">
        <v>30</v>
      </c>
      <c r="D43" s="201">
        <v>28.199999999999989</v>
      </c>
      <c r="E43" s="201">
        <v>44.599999999999994</v>
      </c>
      <c r="F43" s="201">
        <v>52.800000000000011</v>
      </c>
      <c r="G43" s="201">
        <v>46.199999999999989</v>
      </c>
      <c r="H43" s="201">
        <v>34.800000000000011</v>
      </c>
      <c r="I43" s="201">
        <v>32.599999999999994</v>
      </c>
      <c r="J43" s="201">
        <v>28.599999999999994</v>
      </c>
      <c r="K43" s="201">
        <v>36</v>
      </c>
      <c r="L43" s="201">
        <v>31.300000000000011</v>
      </c>
      <c r="M43" s="201">
        <v>21.2</v>
      </c>
      <c r="N43" s="201">
        <v>33.200000000000003</v>
      </c>
      <c r="O43" s="201">
        <v>24.5</v>
      </c>
      <c r="P43" s="201">
        <v>32.5</v>
      </c>
      <c r="Q43" s="201">
        <v>23.6</v>
      </c>
      <c r="R43" s="201">
        <v>17.8</v>
      </c>
      <c r="S43" s="201">
        <v>2.9</v>
      </c>
    </row>
    <row r="44" spans="1:19" ht="13.35" customHeight="1">
      <c r="A44" s="367" t="s">
        <v>158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9"/>
    </row>
    <row r="45" spans="1:19">
      <c r="A45" s="370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2"/>
    </row>
    <row r="46" spans="1:19">
      <c r="A46" s="367" t="s">
        <v>138</v>
      </c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9"/>
    </row>
    <row r="47" spans="1:19">
      <c r="A47" s="370"/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2"/>
    </row>
  </sheetData>
  <mergeCells count="17">
    <mergeCell ref="A1:S1"/>
    <mergeCell ref="A2:S2"/>
    <mergeCell ref="A3:A6"/>
    <mergeCell ref="B3:B6"/>
    <mergeCell ref="S3:S6"/>
    <mergeCell ref="C4:N4"/>
    <mergeCell ref="C3:R3"/>
    <mergeCell ref="O4:R4"/>
    <mergeCell ref="A44:S45"/>
    <mergeCell ref="A46:S47"/>
    <mergeCell ref="A13:S13"/>
    <mergeCell ref="A26:S26"/>
    <mergeCell ref="A27:A30"/>
    <mergeCell ref="B27:B30"/>
    <mergeCell ref="S27:S30"/>
    <mergeCell ref="O28:R28"/>
    <mergeCell ref="C27:R27"/>
  </mergeCells>
  <pageMargins left="0.7" right="0.7" top="0.75" bottom="0.75" header="0.3" footer="0.3"/>
  <pageSetup paperSize="9" scale="61" orientation="landscape" r:id="rId1"/>
  <headerFooter>
    <oddHeader>&amp;L&amp;"-,звичайний"&amp;12&amp;K8CBA97Макроекономічний та монетарний огляд&amp;R&amp;"-,звичайний"&amp;12&amp;K7CBE87 Травень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Layout" zoomScaleNormal="115" zoomScaleSheetLayoutView="100" workbookViewId="0">
      <selection activeCell="M11" sqref="M11"/>
    </sheetView>
  </sheetViews>
  <sheetFormatPr defaultColWidth="9.21875" defaultRowHeight="13.2"/>
  <cols>
    <col min="1" max="1" width="9.21875" style="1"/>
    <col min="2" max="2" width="25" style="1" customWidth="1"/>
    <col min="3" max="3" width="15.5546875" style="1" customWidth="1"/>
    <col min="4" max="10" width="9" style="1" customWidth="1"/>
    <col min="11" max="16384" width="9.21875" style="1"/>
  </cols>
  <sheetData>
    <row r="1" spans="1:11" ht="20.25" customHeight="1">
      <c r="A1" s="33"/>
      <c r="B1" s="385" t="s">
        <v>7</v>
      </c>
      <c r="C1" s="393"/>
      <c r="D1" s="393"/>
      <c r="E1" s="393"/>
      <c r="F1" s="393"/>
      <c r="G1" s="393"/>
      <c r="H1" s="393"/>
      <c r="I1" s="393"/>
      <c r="J1" s="394"/>
      <c r="K1" s="33"/>
    </row>
    <row r="2" spans="1:11" ht="27" customHeight="1">
      <c r="A2" s="33"/>
      <c r="B2" s="391" t="s">
        <v>0</v>
      </c>
      <c r="C2" s="391" t="s">
        <v>225</v>
      </c>
      <c r="D2" s="395" t="s">
        <v>143</v>
      </c>
      <c r="E2" s="396"/>
      <c r="F2" s="396"/>
      <c r="G2" s="396"/>
      <c r="H2" s="396"/>
      <c r="I2" s="396"/>
      <c r="J2" s="396"/>
      <c r="K2" s="33"/>
    </row>
    <row r="3" spans="1:11" ht="25.5" customHeight="1">
      <c r="A3" s="33"/>
      <c r="B3" s="391"/>
      <c r="C3" s="391"/>
      <c r="D3" s="216">
        <v>2014</v>
      </c>
      <c r="E3" s="216">
        <v>2015</v>
      </c>
      <c r="F3" s="217" t="s">
        <v>206</v>
      </c>
      <c r="G3" s="217" t="s">
        <v>224</v>
      </c>
      <c r="H3" s="217" t="s">
        <v>237</v>
      </c>
      <c r="I3" s="217" t="s">
        <v>317</v>
      </c>
      <c r="J3" s="217" t="s">
        <v>318</v>
      </c>
      <c r="K3" s="33"/>
    </row>
    <row r="4" spans="1:11" ht="18" customHeight="1">
      <c r="A4" s="33"/>
      <c r="B4" s="198" t="s">
        <v>135</v>
      </c>
      <c r="C4" s="214">
        <v>100</v>
      </c>
      <c r="D4" s="215">
        <v>-10.169471719457377</v>
      </c>
      <c r="E4" s="215">
        <v>-10.969783457255687</v>
      </c>
      <c r="F4" s="215">
        <v>-3.41798476784493</v>
      </c>
      <c r="G4" s="215">
        <v>3.0424963841113133</v>
      </c>
      <c r="H4" s="215">
        <v>5.0361672437620308</v>
      </c>
      <c r="I4" s="215">
        <v>3.8267811196224235</v>
      </c>
      <c r="J4" s="215">
        <v>2.2988639894649197</v>
      </c>
      <c r="K4" s="33"/>
    </row>
    <row r="5" spans="1:11" s="2" customFormat="1" ht="13.8">
      <c r="A5" s="34"/>
      <c r="B5" s="35" t="s">
        <v>1</v>
      </c>
      <c r="C5" s="36">
        <v>20.339526458376749</v>
      </c>
      <c r="D5" s="37">
        <v>2.7999999999999972</v>
      </c>
      <c r="E5" s="37">
        <v>-4.7999999999999972</v>
      </c>
      <c r="F5" s="175">
        <v>-2.5</v>
      </c>
      <c r="G5" s="175">
        <v>-1.6</v>
      </c>
      <c r="H5" s="175">
        <v>-1</v>
      </c>
      <c r="I5" s="175">
        <v>-1.7</v>
      </c>
      <c r="J5" s="175">
        <v>-1.7000000000000028</v>
      </c>
      <c r="K5" s="34"/>
    </row>
    <row r="6" spans="1:11" s="2" customFormat="1" ht="13.8">
      <c r="A6" s="34"/>
      <c r="B6" s="35" t="s">
        <v>2</v>
      </c>
      <c r="C6" s="36">
        <v>9.7776165819720742</v>
      </c>
      <c r="D6" s="37">
        <v>-13.700000000000003</v>
      </c>
      <c r="E6" s="37">
        <v>-14.5</v>
      </c>
      <c r="F6" s="175">
        <v>-2.5999999999999943</v>
      </c>
      <c r="G6" s="175">
        <v>10.599999999999994</v>
      </c>
      <c r="H6" s="175">
        <v>5.7000000000000028</v>
      </c>
      <c r="I6" s="175">
        <v>3</v>
      </c>
      <c r="J6" s="175">
        <v>3.9000000000000057</v>
      </c>
      <c r="K6" s="34"/>
    </row>
    <row r="7" spans="1:11" s="2" customFormat="1" ht="13.35" customHeight="1">
      <c r="A7" s="34"/>
      <c r="B7" s="35" t="s">
        <v>3</v>
      </c>
      <c r="C7" s="36">
        <v>20.509850755839118</v>
      </c>
      <c r="D7" s="37">
        <v>-9.2999999999999972</v>
      </c>
      <c r="E7" s="37">
        <v>-13.099999999999994</v>
      </c>
      <c r="F7" s="175">
        <v>-2.5999999999999943</v>
      </c>
      <c r="G7" s="175">
        <v>8.0999999999999943</v>
      </c>
      <c r="H7" s="175">
        <v>6.5</v>
      </c>
      <c r="I7" s="175">
        <v>5.7999999999999972</v>
      </c>
      <c r="J7" s="175">
        <v>4.7999999999999972</v>
      </c>
      <c r="K7" s="34"/>
    </row>
    <row r="8" spans="1:11" s="2" customFormat="1" ht="24" customHeight="1">
      <c r="A8" s="34"/>
      <c r="B8" s="35" t="s">
        <v>85</v>
      </c>
      <c r="C8" s="36">
        <v>5.8942225998300763</v>
      </c>
      <c r="D8" s="37">
        <v>-6.5999999999999943</v>
      </c>
      <c r="E8" s="37">
        <v>-12</v>
      </c>
      <c r="F8" s="175">
        <v>2.2000000000000028</v>
      </c>
      <c r="G8" s="175">
        <v>1.5999999999999943</v>
      </c>
      <c r="H8" s="175">
        <v>-2.2999999999999972</v>
      </c>
      <c r="I8" s="175">
        <v>-5</v>
      </c>
      <c r="J8" s="175">
        <v>-0.59999999999999432</v>
      </c>
      <c r="K8" s="34"/>
    </row>
    <row r="9" spans="1:11" s="2" customFormat="1" ht="13.8">
      <c r="A9" s="34"/>
      <c r="B9" s="35" t="s">
        <v>4</v>
      </c>
      <c r="C9" s="36">
        <v>3.9140523556852247</v>
      </c>
      <c r="D9" s="37">
        <v>-20.400000000000006</v>
      </c>
      <c r="E9" s="37">
        <v>-14.900000000000006</v>
      </c>
      <c r="F9" s="175">
        <v>-11.4</v>
      </c>
      <c r="G9" s="175">
        <v>1.8</v>
      </c>
      <c r="H9" s="175">
        <v>1.1000000000000001</v>
      </c>
      <c r="I9" s="175">
        <v>17.2</v>
      </c>
      <c r="J9" s="175">
        <v>8.5</v>
      </c>
      <c r="K9" s="34"/>
    </row>
    <row r="10" spans="1:11" s="2" customFormat="1" ht="13.8">
      <c r="A10" s="34"/>
      <c r="B10" s="35" t="s">
        <v>5</v>
      </c>
      <c r="C10" s="36">
        <v>4.7802215418156164</v>
      </c>
      <c r="D10" s="37">
        <v>-8.9000000000000057</v>
      </c>
      <c r="E10" s="37">
        <v>-20.700000000000003</v>
      </c>
      <c r="F10" s="175">
        <v>-1.4000000000000057</v>
      </c>
      <c r="G10" s="177" t="s">
        <v>226</v>
      </c>
      <c r="H10" s="177" t="s">
        <v>238</v>
      </c>
      <c r="I10" s="177" t="s">
        <v>319</v>
      </c>
      <c r="J10" s="177">
        <v>2.5</v>
      </c>
      <c r="K10" s="34"/>
    </row>
    <row r="11" spans="1:11" s="2" customFormat="1" ht="13.8">
      <c r="A11" s="34"/>
      <c r="B11" s="35" t="s">
        <v>6</v>
      </c>
      <c r="C11" s="36">
        <v>19.120886167262466</v>
      </c>
      <c r="D11" s="37">
        <v>-17.900000000000006</v>
      </c>
      <c r="E11" s="37">
        <v>-12.200000000000003</v>
      </c>
      <c r="F11" s="175">
        <v>-7</v>
      </c>
      <c r="G11" s="177" t="s">
        <v>227</v>
      </c>
      <c r="H11" s="177" t="s">
        <v>239</v>
      </c>
      <c r="I11" s="177" t="s">
        <v>320</v>
      </c>
      <c r="J11" s="177">
        <v>-9.9999999999994316E-2</v>
      </c>
      <c r="K11" s="34"/>
    </row>
    <row r="12" spans="1:11" s="2" customFormat="1" ht="13.8">
      <c r="A12" s="34"/>
      <c r="B12" s="35" t="s">
        <v>203</v>
      </c>
      <c r="C12" s="36">
        <v>9.8900119026626676</v>
      </c>
      <c r="D12" s="37">
        <v>-10.799999999999997</v>
      </c>
      <c r="E12" s="37">
        <v>-6</v>
      </c>
      <c r="F12" s="175">
        <v>-3.7999999999999972</v>
      </c>
      <c r="G12" s="177" t="s">
        <v>228</v>
      </c>
      <c r="H12" s="177" t="s">
        <v>240</v>
      </c>
      <c r="I12" s="177" t="s">
        <v>321</v>
      </c>
      <c r="J12" s="177">
        <v>3.2999999999999972</v>
      </c>
      <c r="K12" s="34"/>
    </row>
    <row r="13" spans="1:11" s="2" customFormat="1" ht="13.8">
      <c r="A13" s="34"/>
      <c r="B13" s="35" t="s">
        <v>204</v>
      </c>
      <c r="C13" s="36">
        <v>5.7736116365560015</v>
      </c>
      <c r="D13" s="37">
        <v>-11.700000000000003</v>
      </c>
      <c r="E13" s="37">
        <v>-8.5</v>
      </c>
      <c r="F13" s="175">
        <v>-2.7999999999999972</v>
      </c>
      <c r="G13" s="177" t="s">
        <v>229</v>
      </c>
      <c r="H13" s="177" t="s">
        <v>241</v>
      </c>
      <c r="I13" s="177" t="s">
        <v>322</v>
      </c>
      <c r="J13" s="177">
        <v>1.2000000000000028</v>
      </c>
      <c r="K13" s="34"/>
    </row>
    <row r="14" spans="1:11" s="2" customFormat="1" ht="13.8">
      <c r="A14" s="34"/>
      <c r="B14" s="218" t="s">
        <v>140</v>
      </c>
      <c r="C14" s="219"/>
      <c r="D14" s="220"/>
      <c r="E14" s="220"/>
      <c r="F14" s="220"/>
      <c r="G14" s="220"/>
      <c r="H14" s="220"/>
      <c r="I14" s="220"/>
      <c r="J14" s="220"/>
      <c r="K14" s="34"/>
    </row>
    <row r="15" spans="1:11" s="2" customFormat="1" ht="13.35" customHeight="1">
      <c r="A15" s="34"/>
      <c r="B15" s="35" t="s">
        <v>86</v>
      </c>
      <c r="C15" s="392" t="s">
        <v>8</v>
      </c>
      <c r="D15" s="37">
        <v>-10.099999999999994</v>
      </c>
      <c r="E15" s="37">
        <v>-13.400000000000006</v>
      </c>
      <c r="F15" s="176">
        <v>-1.7000000000000028</v>
      </c>
      <c r="G15" s="176">
        <v>7.6</v>
      </c>
      <c r="H15" s="176">
        <v>4.8</v>
      </c>
      <c r="I15" s="176">
        <v>3.5</v>
      </c>
      <c r="J15" s="176">
        <v>3.7</v>
      </c>
      <c r="K15" s="34"/>
    </row>
    <row r="16" spans="1:11" s="2" customFormat="1" ht="13.8">
      <c r="A16" s="34"/>
      <c r="B16" s="35" t="s">
        <v>9</v>
      </c>
      <c r="C16" s="392"/>
      <c r="D16" s="37">
        <v>2.5</v>
      </c>
      <c r="E16" s="37">
        <v>-11.200000000000003</v>
      </c>
      <c r="F16" s="176">
        <v>-2.2000000000000028</v>
      </c>
      <c r="G16" s="175">
        <v>5</v>
      </c>
      <c r="H16" s="175">
        <v>-1.1000000000000001</v>
      </c>
      <c r="I16" s="175">
        <v>1.7</v>
      </c>
      <c r="J16" s="175">
        <v>1</v>
      </c>
      <c r="K16" s="34"/>
    </row>
    <row r="17" spans="1:11" s="2" customFormat="1" ht="24" customHeight="1">
      <c r="A17" s="34"/>
      <c r="B17" s="35" t="s">
        <v>87</v>
      </c>
      <c r="C17" s="392"/>
      <c r="D17" s="37">
        <v>-21.3</v>
      </c>
      <c r="E17" s="37">
        <v>-21.900000000000006</v>
      </c>
      <c r="F17" s="176">
        <v>5.2000000000000028</v>
      </c>
      <c r="G17" s="175">
        <v>30</v>
      </c>
      <c r="H17" s="175">
        <v>26.6</v>
      </c>
      <c r="I17" s="175">
        <v>26</v>
      </c>
      <c r="J17" s="175">
        <v>23.4</v>
      </c>
      <c r="K17" s="34"/>
    </row>
    <row r="18" spans="1:11" s="2" customFormat="1" ht="13.8">
      <c r="A18" s="34"/>
      <c r="B18" s="35" t="s">
        <v>10</v>
      </c>
      <c r="C18" s="392"/>
      <c r="D18" s="37">
        <v>-14.2</v>
      </c>
      <c r="E18" s="37">
        <v>-15.900000000000006</v>
      </c>
      <c r="F18" s="176">
        <v>-7.5</v>
      </c>
      <c r="G18" s="175">
        <v>-8</v>
      </c>
      <c r="H18" s="175">
        <v>-7.4</v>
      </c>
      <c r="I18" s="175">
        <v>0.9</v>
      </c>
      <c r="J18" s="175">
        <v>-5</v>
      </c>
      <c r="K18" s="34"/>
    </row>
    <row r="19" spans="1:11" s="2" customFormat="1" ht="13.8">
      <c r="A19" s="34"/>
      <c r="B19" s="35" t="s">
        <v>11</v>
      </c>
      <c r="C19" s="392"/>
      <c r="D19" s="37">
        <v>-14.5</v>
      </c>
      <c r="E19" s="37">
        <v>-16.400000000000006</v>
      </c>
      <c r="F19" s="176">
        <v>-2.7999999999999972</v>
      </c>
      <c r="G19" s="176">
        <v>14.2</v>
      </c>
      <c r="H19" s="176">
        <v>19.100000000000001</v>
      </c>
      <c r="I19" s="176">
        <v>15.5</v>
      </c>
      <c r="J19" s="176">
        <v>11.5</v>
      </c>
      <c r="K19" s="34"/>
    </row>
    <row r="20" spans="1:11" s="2" customFormat="1" ht="13.8">
      <c r="A20" s="34"/>
      <c r="B20" s="35" t="s">
        <v>12</v>
      </c>
      <c r="C20" s="392"/>
      <c r="D20" s="49">
        <v>-20.6</v>
      </c>
      <c r="E20" s="49">
        <v>-14.599999999999994</v>
      </c>
      <c r="F20" s="176">
        <v>-3.4000000000000057</v>
      </c>
      <c r="G20" s="176">
        <v>3.9</v>
      </c>
      <c r="H20" s="176">
        <v>8.6999999999999993</v>
      </c>
      <c r="I20" s="176">
        <v>0.4</v>
      </c>
      <c r="J20" s="176">
        <v>3</v>
      </c>
      <c r="K20" s="34"/>
    </row>
    <row r="21" spans="1:11" ht="13.8">
      <c r="A21" s="33"/>
      <c r="B21" s="50" t="s">
        <v>13</v>
      </c>
      <c r="C21" s="392"/>
      <c r="D21" s="49">
        <v>3.5</v>
      </c>
      <c r="E21" s="49">
        <v>-3.5</v>
      </c>
      <c r="F21" s="176">
        <v>-15.9</v>
      </c>
      <c r="G21" s="176">
        <v>-14.299999999999997</v>
      </c>
      <c r="H21" s="176">
        <v>-5.8</v>
      </c>
      <c r="I21" s="176">
        <v>4.5999999999999996</v>
      </c>
      <c r="J21" s="176">
        <v>2.5</v>
      </c>
      <c r="K21" s="33"/>
    </row>
    <row r="22" spans="1:11" ht="5.25" customHeight="1">
      <c r="A22" s="33"/>
      <c r="B22" s="51"/>
      <c r="C22" s="51"/>
      <c r="D22" s="51"/>
      <c r="E22" s="51"/>
      <c r="F22" s="51"/>
      <c r="G22" s="51"/>
      <c r="H22" s="51"/>
      <c r="I22" s="51"/>
      <c r="J22" s="33"/>
      <c r="K22" s="33"/>
    </row>
    <row r="23" spans="1:11" ht="13.8">
      <c r="A23" s="33"/>
      <c r="B23" s="33" t="s">
        <v>205</v>
      </c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13.8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13.8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13.8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13.8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ht="13.8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ht="13.8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</sheetData>
  <mergeCells count="5">
    <mergeCell ref="B2:B3"/>
    <mergeCell ref="C2:C3"/>
    <mergeCell ref="C15:C21"/>
    <mergeCell ref="B1:J1"/>
    <mergeCell ref="D2:J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9"/>
  <sheetViews>
    <sheetView view="pageLayout" topLeftCell="C1" zoomScaleNormal="100" workbookViewId="0">
      <selection activeCell="AJ14" sqref="AJ14"/>
    </sheetView>
  </sheetViews>
  <sheetFormatPr defaultColWidth="9.21875" defaultRowHeight="14.4"/>
  <cols>
    <col min="1" max="1" width="54.21875" style="221" customWidth="1"/>
    <col min="2" max="2" width="8.5546875" style="221" customWidth="1"/>
    <col min="3" max="3" width="7.44140625" style="221" customWidth="1"/>
    <col min="4" max="4" width="7.77734375" style="221" customWidth="1"/>
    <col min="5" max="6" width="7.44140625" style="221" hidden="1" customWidth="1"/>
    <col min="7" max="12" width="7.77734375" style="221" hidden="1" customWidth="1"/>
    <col min="13" max="16" width="8.21875" style="221" hidden="1" customWidth="1"/>
    <col min="17" max="17" width="7.77734375" style="221" customWidth="1"/>
    <col min="18" max="18" width="7.44140625" style="221" customWidth="1"/>
    <col min="19" max="19" width="7.21875" style="221" bestFit="1" customWidth="1"/>
    <col min="20" max="20" width="9.21875" style="221" customWidth="1"/>
    <col min="21" max="32" width="8.21875" style="221" customWidth="1"/>
    <col min="33" max="33" width="9.21875" style="221" customWidth="1"/>
    <col min="34" max="34" width="8.5546875" style="221" customWidth="1"/>
    <col min="35" max="35" width="8.21875" style="221" customWidth="1"/>
    <col min="36" max="16384" width="9.21875" style="221"/>
  </cols>
  <sheetData>
    <row r="1" spans="1:36" ht="16.2" thickBot="1">
      <c r="A1" s="405" t="s">
        <v>14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7"/>
    </row>
    <row r="2" spans="1:36" ht="15.6" thickBot="1">
      <c r="A2" s="408" t="s">
        <v>15</v>
      </c>
      <c r="B2" s="410" t="s">
        <v>16</v>
      </c>
      <c r="C2" s="412" t="s">
        <v>89</v>
      </c>
      <c r="D2" s="412" t="s">
        <v>88</v>
      </c>
      <c r="E2" s="399" t="s">
        <v>245</v>
      </c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1"/>
      <c r="Q2" s="397" t="s">
        <v>84</v>
      </c>
      <c r="R2" s="399" t="s">
        <v>246</v>
      </c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1"/>
      <c r="AD2" s="397" t="s">
        <v>159</v>
      </c>
      <c r="AE2" s="403" t="s">
        <v>247</v>
      </c>
      <c r="AF2" s="404"/>
      <c r="AG2" s="404"/>
      <c r="AH2" s="366"/>
      <c r="AI2" s="400" t="s">
        <v>17</v>
      </c>
      <c r="AJ2" s="401"/>
    </row>
    <row r="3" spans="1:36" ht="42" thickBot="1">
      <c r="A3" s="409"/>
      <c r="B3" s="411"/>
      <c r="C3" s="413"/>
      <c r="D3" s="413"/>
      <c r="E3" s="276" t="s">
        <v>91</v>
      </c>
      <c r="F3" s="277" t="s">
        <v>90</v>
      </c>
      <c r="G3" s="277" t="s">
        <v>130</v>
      </c>
      <c r="H3" s="277" t="s">
        <v>136</v>
      </c>
      <c r="I3" s="277" t="s">
        <v>139</v>
      </c>
      <c r="J3" s="277" t="s">
        <v>141</v>
      </c>
      <c r="K3" s="277" t="s">
        <v>144</v>
      </c>
      <c r="L3" s="277" t="s">
        <v>145</v>
      </c>
      <c r="M3" s="277" t="s">
        <v>148</v>
      </c>
      <c r="N3" s="277" t="s">
        <v>150</v>
      </c>
      <c r="O3" s="277" t="s">
        <v>154</v>
      </c>
      <c r="P3" s="278" t="s">
        <v>157</v>
      </c>
      <c r="Q3" s="398"/>
      <c r="R3" s="276" t="s">
        <v>91</v>
      </c>
      <c r="S3" s="277" t="s">
        <v>90</v>
      </c>
      <c r="T3" s="277" t="s">
        <v>130</v>
      </c>
      <c r="U3" s="277" t="s">
        <v>136</v>
      </c>
      <c r="V3" s="277" t="s">
        <v>139</v>
      </c>
      <c r="W3" s="277" t="s">
        <v>141</v>
      </c>
      <c r="X3" s="277" t="s">
        <v>144</v>
      </c>
      <c r="Y3" s="277" t="s">
        <v>145</v>
      </c>
      <c r="Z3" s="277" t="s">
        <v>148</v>
      </c>
      <c r="AA3" s="277" t="s">
        <v>150</v>
      </c>
      <c r="AB3" s="277" t="s">
        <v>154</v>
      </c>
      <c r="AC3" s="278" t="s">
        <v>157</v>
      </c>
      <c r="AD3" s="402"/>
      <c r="AE3" s="279" t="s">
        <v>91</v>
      </c>
      <c r="AF3" s="280" t="s">
        <v>90</v>
      </c>
      <c r="AG3" s="280" t="s">
        <v>130</v>
      </c>
      <c r="AH3" s="281" t="s">
        <v>136</v>
      </c>
      <c r="AI3" s="282" t="s">
        <v>18</v>
      </c>
      <c r="AJ3" s="283" t="s">
        <v>19</v>
      </c>
    </row>
    <row r="4" spans="1:36" ht="15">
      <c r="A4" s="284" t="s">
        <v>20</v>
      </c>
      <c r="B4" s="285" t="s">
        <v>21</v>
      </c>
      <c r="C4" s="286">
        <v>45633.599999999999</v>
      </c>
      <c r="D4" s="287">
        <v>45553</v>
      </c>
      <c r="E4" s="288">
        <v>43057.267</v>
      </c>
      <c r="F4" s="289">
        <v>43042.879999999997</v>
      </c>
      <c r="G4" s="289">
        <v>43023</v>
      </c>
      <c r="H4" s="290">
        <v>43009.3</v>
      </c>
      <c r="I4" s="289">
        <v>42995.5</v>
      </c>
      <c r="J4" s="290">
        <v>42988.025999999998</v>
      </c>
      <c r="K4" s="290">
        <v>42981.9</v>
      </c>
      <c r="L4" s="290">
        <v>42977.366999999998</v>
      </c>
      <c r="M4" s="290">
        <v>42973.696000000004</v>
      </c>
      <c r="N4" s="290">
        <v>42965.105000000003</v>
      </c>
      <c r="O4" s="291">
        <v>42953.889000000003</v>
      </c>
      <c r="P4" s="292">
        <v>42928.9</v>
      </c>
      <c r="Q4" s="293">
        <v>42929</v>
      </c>
      <c r="R4" s="288">
        <v>42910.9</v>
      </c>
      <c r="S4" s="289" t="s">
        <v>248</v>
      </c>
      <c r="T4" s="289" t="s">
        <v>249</v>
      </c>
      <c r="U4" s="290" t="s">
        <v>250</v>
      </c>
      <c r="V4" s="289" t="s">
        <v>251</v>
      </c>
      <c r="W4" s="290" t="s">
        <v>252</v>
      </c>
      <c r="X4" s="290" t="s">
        <v>253</v>
      </c>
      <c r="Y4" s="290" t="s">
        <v>254</v>
      </c>
      <c r="Z4" s="290" t="s">
        <v>255</v>
      </c>
      <c r="AA4" s="290" t="s">
        <v>256</v>
      </c>
      <c r="AB4" s="290" t="s">
        <v>257</v>
      </c>
      <c r="AC4" s="294" t="s">
        <v>258</v>
      </c>
      <c r="AD4" s="295" t="s">
        <v>259</v>
      </c>
      <c r="AE4" s="296" t="s">
        <v>260</v>
      </c>
      <c r="AF4" s="297" t="s">
        <v>261</v>
      </c>
      <c r="AG4" s="297" t="s">
        <v>262</v>
      </c>
      <c r="AH4" s="298" t="s">
        <v>26</v>
      </c>
      <c r="AI4" s="299">
        <v>0</v>
      </c>
      <c r="AJ4" s="300">
        <v>-0.4</v>
      </c>
    </row>
    <row r="5" spans="1:36" ht="18" customHeight="1">
      <c r="A5" s="301" t="s">
        <v>263</v>
      </c>
      <c r="B5" s="302" t="s">
        <v>22</v>
      </c>
      <c r="C5" s="303">
        <v>10.358599999999999</v>
      </c>
      <c r="D5" s="304">
        <v>9.9577000000000009</v>
      </c>
      <c r="E5" s="305">
        <v>9.5655999999999999</v>
      </c>
      <c r="F5" s="306">
        <v>9.5340000000000007</v>
      </c>
      <c r="G5" s="306">
        <v>9.5341000000000005</v>
      </c>
      <c r="H5" s="306">
        <v>9.4734999999999996</v>
      </c>
      <c r="I5" s="306">
        <v>9.4062999999999999</v>
      </c>
      <c r="J5" s="306">
        <v>9.3680000000000003</v>
      </c>
      <c r="K5" s="306" t="s">
        <v>146</v>
      </c>
      <c r="L5" s="306" t="s">
        <v>146</v>
      </c>
      <c r="M5" s="306">
        <v>8.8000000000000007</v>
      </c>
      <c r="N5" s="306">
        <v>8.6888000000000005</v>
      </c>
      <c r="O5" s="306">
        <v>8.5</v>
      </c>
      <c r="P5" s="307">
        <v>8.3930000000000007</v>
      </c>
      <c r="Q5" s="308">
        <v>8.3927999999999994</v>
      </c>
      <c r="R5" s="305">
        <v>8.1</v>
      </c>
      <c r="S5" s="306">
        <v>8.1228999999999996</v>
      </c>
      <c r="T5" s="306">
        <v>8.1318999999999999</v>
      </c>
      <c r="U5" s="306">
        <v>8.0753000000000004</v>
      </c>
      <c r="V5" s="306">
        <v>8.0393000000000008</v>
      </c>
      <c r="W5" s="306">
        <v>8.0329999999999995</v>
      </c>
      <c r="X5" s="306">
        <v>7.9909999999999997</v>
      </c>
      <c r="Y5" s="306">
        <v>7.9539999999999997</v>
      </c>
      <c r="Z5" s="306">
        <v>7.9509999999999996</v>
      </c>
      <c r="AA5" s="306">
        <v>8</v>
      </c>
      <c r="AB5" s="306">
        <v>7.931</v>
      </c>
      <c r="AC5" s="307">
        <v>7.8449999999999998</v>
      </c>
      <c r="AD5" s="303">
        <v>7.8449999999999998</v>
      </c>
      <c r="AE5" s="309">
        <v>7.8</v>
      </c>
      <c r="AF5" s="310">
        <v>7.8479999999999999</v>
      </c>
      <c r="AG5" s="310">
        <v>7.891</v>
      </c>
      <c r="AH5" s="311" t="s">
        <v>26</v>
      </c>
      <c r="AI5" s="312">
        <f>AG5/AF5*100-100</f>
        <v>0.54791029561671678</v>
      </c>
      <c r="AJ5" s="311">
        <f>AG5/T5*100-100</f>
        <v>-2.962407309484874</v>
      </c>
    </row>
    <row r="6" spans="1:36" ht="15">
      <c r="A6" s="313" t="s">
        <v>264</v>
      </c>
      <c r="B6" s="302" t="s">
        <v>23</v>
      </c>
      <c r="C6" s="303">
        <v>1.8</v>
      </c>
      <c r="D6" s="304">
        <v>1.8</v>
      </c>
      <c r="E6" s="305">
        <v>1.9</v>
      </c>
      <c r="F6" s="306">
        <v>1.9</v>
      </c>
      <c r="G6" s="306">
        <v>1.8</v>
      </c>
      <c r="H6" s="306">
        <v>1.8</v>
      </c>
      <c r="I6" s="306">
        <v>1.7</v>
      </c>
      <c r="J6" s="306">
        <v>1.7</v>
      </c>
      <c r="K6" s="306">
        <v>1.6</v>
      </c>
      <c r="L6" s="306">
        <v>1.6</v>
      </c>
      <c r="M6" s="306">
        <v>1.6</v>
      </c>
      <c r="N6" s="306">
        <v>1.5</v>
      </c>
      <c r="O6" s="306">
        <v>1.7</v>
      </c>
      <c r="P6" s="307">
        <v>1.9</v>
      </c>
      <c r="Q6" s="308">
        <v>1.9</v>
      </c>
      <c r="R6" s="305">
        <v>2</v>
      </c>
      <c r="S6" s="306">
        <v>2</v>
      </c>
      <c r="T6" s="306">
        <v>1.9</v>
      </c>
      <c r="U6" s="306">
        <v>1.8</v>
      </c>
      <c r="V6" s="306">
        <v>1.8</v>
      </c>
      <c r="W6" s="306">
        <v>1.7</v>
      </c>
      <c r="X6" s="306">
        <v>1.6</v>
      </c>
      <c r="Y6" s="306">
        <v>1.6</v>
      </c>
      <c r="Z6" s="306">
        <v>1.5</v>
      </c>
      <c r="AA6" s="306">
        <v>1.5</v>
      </c>
      <c r="AB6" s="306">
        <v>1.6</v>
      </c>
      <c r="AC6" s="307">
        <v>1.9</v>
      </c>
      <c r="AD6" s="303">
        <v>1.9</v>
      </c>
      <c r="AE6" s="309">
        <v>1.9</v>
      </c>
      <c r="AF6" s="310">
        <v>1.9</v>
      </c>
      <c r="AG6" s="310">
        <v>1.7</v>
      </c>
      <c r="AH6" s="311">
        <v>1.6</v>
      </c>
      <c r="AI6" s="314" t="s">
        <v>244</v>
      </c>
      <c r="AJ6" s="315" t="s">
        <v>230</v>
      </c>
    </row>
    <row r="7" spans="1:36">
      <c r="A7" s="313" t="s">
        <v>30</v>
      </c>
      <c r="B7" s="302" t="s">
        <v>21</v>
      </c>
      <c r="C7" s="316">
        <v>506.8</v>
      </c>
      <c r="D7" s="317">
        <v>487.7</v>
      </c>
      <c r="E7" s="318">
        <v>504.9</v>
      </c>
      <c r="F7" s="319">
        <v>515.70000000000005</v>
      </c>
      <c r="G7" s="319">
        <v>492.3</v>
      </c>
      <c r="H7" s="319">
        <v>474.7</v>
      </c>
      <c r="I7" s="319">
        <v>456.1</v>
      </c>
      <c r="J7" s="319">
        <v>437.5</v>
      </c>
      <c r="K7" s="319">
        <v>433.5</v>
      </c>
      <c r="L7" s="319">
        <v>426.1</v>
      </c>
      <c r="M7" s="319">
        <v>418</v>
      </c>
      <c r="N7" s="319">
        <v>402.7</v>
      </c>
      <c r="O7" s="319">
        <v>450.6</v>
      </c>
      <c r="P7" s="320">
        <v>512.20000000000005</v>
      </c>
      <c r="Q7" s="321">
        <v>512</v>
      </c>
      <c r="R7" s="318">
        <v>524</v>
      </c>
      <c r="S7" s="319">
        <v>523</v>
      </c>
      <c r="T7" s="319">
        <v>506.8</v>
      </c>
      <c r="U7" s="319">
        <v>486.4</v>
      </c>
      <c r="V7" s="319">
        <v>469.4</v>
      </c>
      <c r="W7" s="319">
        <v>443.9</v>
      </c>
      <c r="X7" s="319">
        <v>427.5</v>
      </c>
      <c r="Y7" s="319">
        <v>414.7</v>
      </c>
      <c r="Z7" s="319">
        <v>407</v>
      </c>
      <c r="AA7" s="319">
        <v>394.1</v>
      </c>
      <c r="AB7" s="319">
        <v>433.5</v>
      </c>
      <c r="AC7" s="320">
        <v>490.8</v>
      </c>
      <c r="AD7" s="316">
        <v>491</v>
      </c>
      <c r="AE7" s="322">
        <v>508.6</v>
      </c>
      <c r="AF7" s="323">
        <v>508.2</v>
      </c>
      <c r="AG7" s="323">
        <v>467.5</v>
      </c>
      <c r="AH7" s="324">
        <v>434.7</v>
      </c>
      <c r="AI7" s="312">
        <f>AH7/AG7*100-100</f>
        <v>-7.0160427807486627</v>
      </c>
      <c r="AJ7" s="311">
        <f>AH7/U7*100-100</f>
        <v>-10.62911184210526</v>
      </c>
    </row>
    <row r="8" spans="1:36" ht="27.6">
      <c r="A8" s="313" t="s">
        <v>147</v>
      </c>
      <c r="B8" s="302" t="s">
        <v>23</v>
      </c>
      <c r="C8" s="303">
        <v>7.5</v>
      </c>
      <c r="D8" s="304">
        <v>7.2</v>
      </c>
      <c r="E8" s="318" t="s">
        <v>26</v>
      </c>
      <c r="F8" s="319" t="s">
        <v>26</v>
      </c>
      <c r="G8" s="306">
        <v>9</v>
      </c>
      <c r="H8" s="319" t="s">
        <v>26</v>
      </c>
      <c r="I8" s="319" t="s">
        <v>26</v>
      </c>
      <c r="J8" s="306">
        <v>8.1999999999999993</v>
      </c>
      <c r="K8" s="319" t="s">
        <v>26</v>
      </c>
      <c r="L8" s="319" t="s">
        <v>26</v>
      </c>
      <c r="M8" s="306">
        <v>9.5</v>
      </c>
      <c r="N8" s="306" t="s">
        <v>26</v>
      </c>
      <c r="O8" s="306" t="s">
        <v>26</v>
      </c>
      <c r="P8" s="307">
        <v>10.6</v>
      </c>
      <c r="Q8" s="308">
        <v>9.3000000000000007</v>
      </c>
      <c r="R8" s="318" t="s">
        <v>26</v>
      </c>
      <c r="S8" s="319" t="s">
        <v>26</v>
      </c>
      <c r="T8" s="306" t="s">
        <v>265</v>
      </c>
      <c r="U8" s="319" t="s">
        <v>26</v>
      </c>
      <c r="V8" s="319" t="s">
        <v>26</v>
      </c>
      <c r="W8" s="306" t="s">
        <v>266</v>
      </c>
      <c r="X8" s="319" t="s">
        <v>26</v>
      </c>
      <c r="Y8" s="319" t="s">
        <v>26</v>
      </c>
      <c r="Z8" s="306" t="s">
        <v>267</v>
      </c>
      <c r="AA8" s="306" t="s">
        <v>26</v>
      </c>
      <c r="AB8" s="306" t="s">
        <v>26</v>
      </c>
      <c r="AC8" s="325" t="s">
        <v>268</v>
      </c>
      <c r="AD8" s="326" t="s">
        <v>269</v>
      </c>
      <c r="AE8" s="322" t="s">
        <v>26</v>
      </c>
      <c r="AF8" s="323" t="s">
        <v>26</v>
      </c>
      <c r="AG8" s="323" t="s">
        <v>26</v>
      </c>
      <c r="AH8" s="324" t="s">
        <v>26</v>
      </c>
      <c r="AI8" s="312" t="s">
        <v>26</v>
      </c>
      <c r="AJ8" s="311" t="s">
        <v>26</v>
      </c>
    </row>
    <row r="9" spans="1:36" ht="15">
      <c r="A9" s="313" t="s">
        <v>24</v>
      </c>
      <c r="B9" s="302" t="s">
        <v>25</v>
      </c>
      <c r="C9" s="316">
        <v>3377</v>
      </c>
      <c r="D9" s="317">
        <v>3619</v>
      </c>
      <c r="E9" s="318">
        <v>3167</v>
      </c>
      <c r="F9" s="319">
        <v>3209</v>
      </c>
      <c r="G9" s="319">
        <v>3415</v>
      </c>
      <c r="H9" s="319">
        <v>3432</v>
      </c>
      <c r="I9" s="319">
        <v>3430</v>
      </c>
      <c r="J9" s="319">
        <v>3601</v>
      </c>
      <c r="K9" s="319">
        <v>3537</v>
      </c>
      <c r="L9" s="319">
        <v>3370</v>
      </c>
      <c r="M9" s="319">
        <v>3481</v>
      </c>
      <c r="N9" s="319">
        <v>3509</v>
      </c>
      <c r="O9" s="319">
        <v>3534</v>
      </c>
      <c r="P9" s="320">
        <v>4012</v>
      </c>
      <c r="Q9" s="321">
        <v>4012</v>
      </c>
      <c r="R9" s="318" t="s">
        <v>270</v>
      </c>
      <c r="S9" s="319" t="s">
        <v>271</v>
      </c>
      <c r="T9" s="319" t="s">
        <v>272</v>
      </c>
      <c r="U9" s="319" t="s">
        <v>273</v>
      </c>
      <c r="V9" s="319" t="s">
        <v>274</v>
      </c>
      <c r="W9" s="319" t="s">
        <v>275</v>
      </c>
      <c r="X9" s="319" t="s">
        <v>276</v>
      </c>
      <c r="Y9" s="319" t="s">
        <v>277</v>
      </c>
      <c r="Z9" s="319" t="s">
        <v>278</v>
      </c>
      <c r="AA9" s="319" t="s">
        <v>279</v>
      </c>
      <c r="AB9" s="319" t="s">
        <v>280</v>
      </c>
      <c r="AC9" s="320">
        <v>5230</v>
      </c>
      <c r="AD9" s="316">
        <v>5230</v>
      </c>
      <c r="AE9" s="322">
        <v>4362</v>
      </c>
      <c r="AF9" s="323">
        <v>4585</v>
      </c>
      <c r="AG9" s="323">
        <v>4920</v>
      </c>
      <c r="AH9" s="324">
        <v>4895</v>
      </c>
      <c r="AI9" s="312">
        <v>-0.5</v>
      </c>
      <c r="AJ9" s="311">
        <v>22.4</v>
      </c>
    </row>
    <row r="10" spans="1:36" ht="27.6">
      <c r="A10" s="313" t="s">
        <v>96</v>
      </c>
      <c r="B10" s="302" t="s">
        <v>25</v>
      </c>
      <c r="C10" s="316">
        <v>3025</v>
      </c>
      <c r="D10" s="317">
        <v>3265</v>
      </c>
      <c r="E10" s="318">
        <v>3167</v>
      </c>
      <c r="F10" s="319">
        <f>(E9+F9)/2</f>
        <v>3188</v>
      </c>
      <c r="G10" s="319">
        <v>3263</v>
      </c>
      <c r="H10" s="319">
        <v>3302</v>
      </c>
      <c r="I10" s="319">
        <v>3328</v>
      </c>
      <c r="J10" s="319">
        <v>3368</v>
      </c>
      <c r="K10" s="319">
        <v>3395</v>
      </c>
      <c r="L10" s="319">
        <v>3399</v>
      </c>
      <c r="M10" s="319">
        <v>3424</v>
      </c>
      <c r="N10" s="319">
        <v>3421</v>
      </c>
      <c r="O10" s="319">
        <v>3439</v>
      </c>
      <c r="P10" s="320">
        <v>3480</v>
      </c>
      <c r="Q10" s="321">
        <v>3480</v>
      </c>
      <c r="R10" s="318">
        <v>3455</v>
      </c>
      <c r="S10" s="319">
        <v>3536</v>
      </c>
      <c r="T10" s="319">
        <v>3641</v>
      </c>
      <c r="U10" s="319">
        <v>3728</v>
      </c>
      <c r="V10" s="319">
        <v>3788</v>
      </c>
      <c r="W10" s="319">
        <v>3870</v>
      </c>
      <c r="X10" s="319">
        <v>3944</v>
      </c>
      <c r="Y10" s="319">
        <v>3975</v>
      </c>
      <c r="Z10" s="319">
        <v>4012</v>
      </c>
      <c r="AA10" s="319">
        <v>4062</v>
      </c>
      <c r="AB10" s="319">
        <v>4096</v>
      </c>
      <c r="AC10" s="320">
        <v>4195</v>
      </c>
      <c r="AD10" s="316">
        <v>4195</v>
      </c>
      <c r="AE10" s="322">
        <v>4362</v>
      </c>
      <c r="AF10" s="323">
        <v>4467</v>
      </c>
      <c r="AG10" s="323">
        <v>4618</v>
      </c>
      <c r="AH10" s="324" t="s">
        <v>26</v>
      </c>
      <c r="AI10" s="312" t="s">
        <v>26</v>
      </c>
      <c r="AJ10" s="327" t="s">
        <v>26</v>
      </c>
    </row>
    <row r="11" spans="1:36" s="197" customFormat="1" ht="27.6">
      <c r="A11" s="313" t="s">
        <v>97</v>
      </c>
      <c r="B11" s="302" t="s">
        <v>23</v>
      </c>
      <c r="C11" s="303">
        <v>14.4</v>
      </c>
      <c r="D11" s="304">
        <v>8.1999999999999993</v>
      </c>
      <c r="E11" s="305">
        <v>4.5999999999999996</v>
      </c>
      <c r="F11" s="306">
        <v>3.6</v>
      </c>
      <c r="G11" s="306">
        <v>2.4</v>
      </c>
      <c r="H11" s="306">
        <v>-1.3</v>
      </c>
      <c r="I11" s="306">
        <v>-5.4</v>
      </c>
      <c r="J11" s="306">
        <v>-5.4</v>
      </c>
      <c r="K11" s="306">
        <v>-8.9</v>
      </c>
      <c r="L11" s="306">
        <v>-12.7</v>
      </c>
      <c r="M11" s="306">
        <v>-11.4</v>
      </c>
      <c r="N11" s="306">
        <v>-13.1</v>
      </c>
      <c r="O11" s="306">
        <v>-13.5</v>
      </c>
      <c r="P11" s="307">
        <v>-13.6</v>
      </c>
      <c r="Q11" s="308">
        <f>93.5-100</f>
        <v>-6.5</v>
      </c>
      <c r="R11" s="305">
        <f>82.7-100</f>
        <v>-17.299999999999997</v>
      </c>
      <c r="S11" s="306">
        <f>81.8-100</f>
        <v>-18.200000000000003</v>
      </c>
      <c r="T11" s="306">
        <v>-24.6</v>
      </c>
      <c r="U11" s="306">
        <v>-29.6</v>
      </c>
      <c r="V11" s="306">
        <v>-27.6</v>
      </c>
      <c r="W11" s="306">
        <v>-26.3</v>
      </c>
      <c r="X11" s="306">
        <v>-22.2</v>
      </c>
      <c r="Y11" s="306">
        <v>-19.2</v>
      </c>
      <c r="Z11" s="306">
        <v>-18.600000000000001</v>
      </c>
      <c r="AA11" s="306">
        <v>-12.7</v>
      </c>
      <c r="AB11" s="306">
        <v>-14</v>
      </c>
      <c r="AC11" s="307">
        <v>-9.9</v>
      </c>
      <c r="AD11" s="303">
        <v>-20.2</v>
      </c>
      <c r="AE11" s="309">
        <v>-13.2</v>
      </c>
      <c r="AF11" s="310">
        <v>-8.3000000000000007</v>
      </c>
      <c r="AG11" s="310">
        <v>1.6</v>
      </c>
      <c r="AH11" s="311">
        <v>7.6</v>
      </c>
      <c r="AI11" s="312">
        <v>-3.9</v>
      </c>
      <c r="AJ11" s="315" t="s">
        <v>26</v>
      </c>
    </row>
    <row r="12" spans="1:36" ht="27.6">
      <c r="A12" s="313" t="s">
        <v>27</v>
      </c>
      <c r="B12" s="302" t="s">
        <v>23</v>
      </c>
      <c r="C12" s="303">
        <v>33.58010068107788</v>
      </c>
      <c r="D12" s="304">
        <v>33.65570599613153</v>
      </c>
      <c r="E12" s="305">
        <f>E19/E9*100</f>
        <v>38.459109567413954</v>
      </c>
      <c r="F12" s="306">
        <f>F19/F9*100</f>
        <v>37.955749454658772</v>
      </c>
      <c r="G12" s="306">
        <v>35.700000000000003</v>
      </c>
      <c r="H12" s="306">
        <v>35.5</v>
      </c>
      <c r="I12" s="306">
        <v>35.5</v>
      </c>
      <c r="J12" s="306">
        <v>33.799999999999997</v>
      </c>
      <c r="K12" s="306">
        <v>34.4</v>
      </c>
      <c r="L12" s="306">
        <v>36.1</v>
      </c>
      <c r="M12" s="306">
        <v>35</v>
      </c>
      <c r="N12" s="306">
        <v>34.700000000000003</v>
      </c>
      <c r="O12" s="306">
        <v>34.5</v>
      </c>
      <c r="P12" s="307">
        <v>30.4</v>
      </c>
      <c r="Q12" s="308">
        <v>30.4</v>
      </c>
      <c r="R12" s="305">
        <v>35.299999999999997</v>
      </c>
      <c r="S12" s="306">
        <v>33.5</v>
      </c>
      <c r="T12" s="306">
        <v>31.5</v>
      </c>
      <c r="U12" s="306">
        <v>30.5</v>
      </c>
      <c r="V12" s="306">
        <v>30.1</v>
      </c>
      <c r="W12" s="306">
        <v>28.3</v>
      </c>
      <c r="X12" s="306">
        <v>27.7</v>
      </c>
      <c r="Y12" s="306">
        <v>29</v>
      </c>
      <c r="Z12" s="306">
        <v>31.7</v>
      </c>
      <c r="AA12" s="306">
        <v>30.4</v>
      </c>
      <c r="AB12" s="306">
        <v>30.6</v>
      </c>
      <c r="AC12" s="307">
        <v>26.3</v>
      </c>
      <c r="AD12" s="303">
        <v>26.3</v>
      </c>
      <c r="AE12" s="309">
        <v>31.6</v>
      </c>
      <c r="AF12" s="310">
        <v>30.1</v>
      </c>
      <c r="AG12" s="310">
        <v>28</v>
      </c>
      <c r="AH12" s="311">
        <v>28.2</v>
      </c>
      <c r="AI12" s="328" t="s">
        <v>323</v>
      </c>
      <c r="AJ12" s="329" t="s">
        <v>324</v>
      </c>
    </row>
    <row r="13" spans="1:36" ht="27.6">
      <c r="A13" s="313" t="s">
        <v>28</v>
      </c>
      <c r="B13" s="302" t="s">
        <v>93</v>
      </c>
      <c r="C13" s="303">
        <v>893.702</v>
      </c>
      <c r="D13" s="304">
        <v>808.16700000000003</v>
      </c>
      <c r="E13" s="305">
        <v>748.2</v>
      </c>
      <c r="F13" s="306">
        <v>930.2</v>
      </c>
      <c r="G13" s="306">
        <v>1046.9000000000001</v>
      </c>
      <c r="H13" s="306">
        <v>1008.5</v>
      </c>
      <c r="I13" s="306">
        <v>999.3</v>
      </c>
      <c r="J13" s="306">
        <v>970.7</v>
      </c>
      <c r="K13" s="330">
        <v>1084.8</v>
      </c>
      <c r="L13" s="306">
        <v>1424.4</v>
      </c>
      <c r="M13" s="306">
        <v>1927.7</v>
      </c>
      <c r="N13" s="306">
        <v>2205.7510000000002</v>
      </c>
      <c r="O13" s="306">
        <v>2366.8690000000001</v>
      </c>
      <c r="P13" s="307">
        <v>2436.8000000000002</v>
      </c>
      <c r="Q13" s="308">
        <v>2436.8000000000002</v>
      </c>
      <c r="R13" s="305" t="s">
        <v>281</v>
      </c>
      <c r="S13" s="306" t="s">
        <v>282</v>
      </c>
      <c r="T13" s="306" t="s">
        <v>283</v>
      </c>
      <c r="U13" s="306" t="s">
        <v>284</v>
      </c>
      <c r="V13" s="306" t="s">
        <v>285</v>
      </c>
      <c r="W13" s="306" t="s">
        <v>286</v>
      </c>
      <c r="X13" s="330" t="s">
        <v>287</v>
      </c>
      <c r="Y13" s="306" t="s">
        <v>288</v>
      </c>
      <c r="Z13" s="306" t="s">
        <v>289</v>
      </c>
      <c r="AA13" s="306" t="s">
        <v>290</v>
      </c>
      <c r="AB13" s="306" t="s">
        <v>291</v>
      </c>
      <c r="AC13" s="325" t="s">
        <v>292</v>
      </c>
      <c r="AD13" s="326" t="s">
        <v>293</v>
      </c>
      <c r="AE13" s="309">
        <v>2092.5</v>
      </c>
      <c r="AF13" s="310">
        <v>2013.442</v>
      </c>
      <c r="AG13" s="310">
        <v>1949</v>
      </c>
      <c r="AH13" s="311">
        <v>1849.1</v>
      </c>
      <c r="AI13" s="312">
        <v>-5.0999999999999996</v>
      </c>
      <c r="AJ13" s="311">
        <v>23.6</v>
      </c>
    </row>
    <row r="14" spans="1:36" ht="15">
      <c r="A14" s="313" t="s">
        <v>29</v>
      </c>
      <c r="B14" s="302" t="s">
        <v>93</v>
      </c>
      <c r="C14" s="303">
        <v>2.581</v>
      </c>
      <c r="D14" s="304">
        <v>0.503</v>
      </c>
      <c r="E14" s="305">
        <v>0.219</v>
      </c>
      <c r="F14" s="306">
        <v>6.3E-2</v>
      </c>
      <c r="G14" s="306">
        <v>0.1</v>
      </c>
      <c r="H14" s="306">
        <v>0.2</v>
      </c>
      <c r="I14" s="306">
        <v>2.8</v>
      </c>
      <c r="J14" s="306">
        <v>3</v>
      </c>
      <c r="K14" s="306">
        <v>17.399999999999999</v>
      </c>
      <c r="L14" s="306">
        <v>126.2</v>
      </c>
      <c r="M14" s="306">
        <v>298.10000000000002</v>
      </c>
      <c r="N14" s="306">
        <v>386.12700000000001</v>
      </c>
      <c r="O14" s="306">
        <v>432.8</v>
      </c>
      <c r="P14" s="307">
        <v>463.7</v>
      </c>
      <c r="Q14" s="308">
        <v>463.7</v>
      </c>
      <c r="R14" s="305" t="s">
        <v>294</v>
      </c>
      <c r="S14" s="306" t="s">
        <v>295</v>
      </c>
      <c r="T14" s="306" t="s">
        <v>296</v>
      </c>
      <c r="U14" s="306" t="s">
        <v>297</v>
      </c>
      <c r="V14" s="306" t="s">
        <v>298</v>
      </c>
      <c r="W14" s="306" t="s">
        <v>299</v>
      </c>
      <c r="X14" s="306" t="s">
        <v>300</v>
      </c>
      <c r="Y14" s="306" t="s">
        <v>301</v>
      </c>
      <c r="Z14" s="306" t="s">
        <v>302</v>
      </c>
      <c r="AA14" s="306" t="s">
        <v>303</v>
      </c>
      <c r="AB14" s="306" t="s">
        <v>304</v>
      </c>
      <c r="AC14" s="325" t="s">
        <v>305</v>
      </c>
      <c r="AD14" s="326" t="s">
        <v>306</v>
      </c>
      <c r="AE14" s="309">
        <v>23</v>
      </c>
      <c r="AF14" s="310">
        <v>12.6</v>
      </c>
      <c r="AG14" s="310">
        <v>6.2</v>
      </c>
      <c r="AH14" s="311">
        <v>3.2</v>
      </c>
      <c r="AI14" s="312">
        <v>-48.7</v>
      </c>
      <c r="AJ14" s="311">
        <v>-80.599999999999994</v>
      </c>
    </row>
    <row r="15" spans="1:36" ht="28.8">
      <c r="A15" s="313" t="s">
        <v>307</v>
      </c>
      <c r="B15" s="302" t="s">
        <v>94</v>
      </c>
      <c r="C15" s="303">
        <v>292.39999999999998</v>
      </c>
      <c r="D15" s="331">
        <v>272.5</v>
      </c>
      <c r="E15" s="305">
        <v>12.3</v>
      </c>
      <c r="F15" s="306">
        <v>7.8</v>
      </c>
      <c r="G15" s="306">
        <v>5</v>
      </c>
      <c r="H15" s="306">
        <v>3.9</v>
      </c>
      <c r="I15" s="306">
        <v>8.6</v>
      </c>
      <c r="J15" s="306">
        <v>8.4</v>
      </c>
      <c r="K15" s="306">
        <v>3.8</v>
      </c>
      <c r="L15" s="306">
        <v>4.5</v>
      </c>
      <c r="M15" s="306">
        <v>2.6</v>
      </c>
      <c r="N15" s="306">
        <v>21.100999999999999</v>
      </c>
      <c r="O15" s="306">
        <v>143.80000000000001</v>
      </c>
      <c r="P15" s="307">
        <v>136.4</v>
      </c>
      <c r="Q15" s="332">
        <v>348.8</v>
      </c>
      <c r="R15" s="305">
        <v>63.4</v>
      </c>
      <c r="S15" s="306">
        <v>37.299999999999997</v>
      </c>
      <c r="T15" s="306">
        <v>27</v>
      </c>
      <c r="U15" s="306">
        <v>40.5</v>
      </c>
      <c r="V15" s="306">
        <v>66.7</v>
      </c>
      <c r="W15" s="306">
        <v>141</v>
      </c>
      <c r="X15" s="306">
        <v>144.9</v>
      </c>
      <c r="Y15" s="306">
        <v>104.8</v>
      </c>
      <c r="Z15" s="306">
        <v>79.599999999999994</v>
      </c>
      <c r="AA15" s="306">
        <v>200.06226899999999</v>
      </c>
      <c r="AB15" s="306">
        <v>577.1</v>
      </c>
      <c r="AC15" s="307">
        <v>863.4</v>
      </c>
      <c r="AD15" s="333">
        <v>2345.9550129999998</v>
      </c>
      <c r="AE15" s="309">
        <v>703.6</v>
      </c>
      <c r="AF15" s="310">
        <v>703.5</v>
      </c>
      <c r="AG15" s="310">
        <v>395.755743</v>
      </c>
      <c r="AH15" s="311">
        <v>263.60000000000002</v>
      </c>
      <c r="AI15" s="312">
        <f>AH15/AG15*100-100</f>
        <v>-33.393259690485394</v>
      </c>
      <c r="AJ15" s="311">
        <f>AH15/U15*100-100</f>
        <v>550.86419753086432</v>
      </c>
    </row>
    <row r="16" spans="1:36" ht="18.75" customHeight="1">
      <c r="A16" s="313" t="s">
        <v>308</v>
      </c>
      <c r="B16" s="334" t="s">
        <v>25</v>
      </c>
      <c r="C16" s="333">
        <v>142.5</v>
      </c>
      <c r="D16" s="331">
        <v>124</v>
      </c>
      <c r="E16" s="335">
        <v>203</v>
      </c>
      <c r="F16" s="336">
        <v>135.4</v>
      </c>
      <c r="G16" s="336">
        <v>88.4</v>
      </c>
      <c r="H16" s="336">
        <v>71.599999999999994</v>
      </c>
      <c r="I16" s="336">
        <v>66.7</v>
      </c>
      <c r="J16" s="336">
        <v>71.7</v>
      </c>
      <c r="K16" s="336">
        <v>72.900000000000006</v>
      </c>
      <c r="L16" s="336">
        <v>75.2</v>
      </c>
      <c r="M16" s="336">
        <v>84.7</v>
      </c>
      <c r="N16" s="336">
        <v>218.4</v>
      </c>
      <c r="O16" s="336">
        <v>311.7</v>
      </c>
      <c r="P16" s="337">
        <v>335.3</v>
      </c>
      <c r="Q16" s="332">
        <v>144.6</v>
      </c>
      <c r="R16" s="335">
        <v>354.2</v>
      </c>
      <c r="S16" s="336">
        <v>326.39999999999998</v>
      </c>
      <c r="T16" s="336">
        <v>273.89999999999998</v>
      </c>
      <c r="U16" s="336">
        <v>335.2</v>
      </c>
      <c r="V16" s="336">
        <v>267.60000000000002</v>
      </c>
      <c r="W16" s="336">
        <v>205.2</v>
      </c>
      <c r="X16" s="336">
        <v>212.8</v>
      </c>
      <c r="Y16" s="336">
        <v>190.9</v>
      </c>
      <c r="Z16" s="336">
        <v>143.80000000000001</v>
      </c>
      <c r="AA16" s="336">
        <v>321.3</v>
      </c>
      <c r="AB16" s="336">
        <v>771.5</v>
      </c>
      <c r="AC16" s="337">
        <v>1090.9000000000001</v>
      </c>
      <c r="AD16" s="333">
        <f>AVERAGE(R16:AC16)</f>
        <v>374.47500000000008</v>
      </c>
      <c r="AE16" s="309">
        <v>1319.5</v>
      </c>
      <c r="AF16" s="310">
        <v>1356</v>
      </c>
      <c r="AG16" s="310">
        <v>1196.5999999999999</v>
      </c>
      <c r="AH16" s="311">
        <v>825.1</v>
      </c>
      <c r="AI16" s="312">
        <f>AH16/AG16*100-100</f>
        <v>-31.046297843891011</v>
      </c>
      <c r="AJ16" s="311">
        <f>AH16/U16*100-100</f>
        <v>146.15155131264919</v>
      </c>
    </row>
    <row r="17" spans="1:36" ht="27.6">
      <c r="A17" s="313" t="s">
        <v>31</v>
      </c>
      <c r="B17" s="302" t="s">
        <v>25</v>
      </c>
      <c r="C17" s="338">
        <v>966.8</v>
      </c>
      <c r="D17" s="339">
        <v>1124.9000000000001</v>
      </c>
      <c r="E17" s="318">
        <v>1154</v>
      </c>
      <c r="F17" s="319">
        <v>1128</v>
      </c>
      <c r="G17" s="319">
        <v>1252</v>
      </c>
      <c r="H17" s="319">
        <v>1150</v>
      </c>
      <c r="I17" s="319">
        <v>1161</v>
      </c>
      <c r="J17" s="319">
        <v>1145</v>
      </c>
      <c r="K17" s="319">
        <v>1201</v>
      </c>
      <c r="L17" s="319">
        <v>1185</v>
      </c>
      <c r="M17" s="319">
        <v>1154</v>
      </c>
      <c r="N17" s="319">
        <v>1199</v>
      </c>
      <c r="O17" s="319">
        <v>1182</v>
      </c>
      <c r="P17" s="320">
        <v>1232</v>
      </c>
      <c r="Q17" s="340">
        <v>1178.5999999999999</v>
      </c>
      <c r="R17" s="318">
        <v>1252</v>
      </c>
      <c r="S17" s="319">
        <v>1206</v>
      </c>
      <c r="T17" s="319">
        <v>1288</v>
      </c>
      <c r="U17" s="319">
        <v>1196</v>
      </c>
      <c r="V17" s="319">
        <v>1219</v>
      </c>
      <c r="W17" s="319">
        <v>1221</v>
      </c>
      <c r="X17" s="319">
        <v>1270</v>
      </c>
      <c r="Y17" s="319">
        <v>1260</v>
      </c>
      <c r="Z17" s="319">
        <v>1378</v>
      </c>
      <c r="AA17" s="319">
        <v>1373</v>
      </c>
      <c r="AB17" s="319">
        <v>1357</v>
      </c>
      <c r="AC17" s="320">
        <v>1444</v>
      </c>
      <c r="AD17" s="341">
        <v>1289</v>
      </c>
      <c r="AE17" s="322">
        <v>1516</v>
      </c>
      <c r="AF17" s="323">
        <v>1509</v>
      </c>
      <c r="AG17" s="323">
        <v>1566</v>
      </c>
      <c r="AH17" s="324">
        <v>1472</v>
      </c>
      <c r="AI17" s="312">
        <f>AH17/AG17*100-100</f>
        <v>-6.0025542784163548</v>
      </c>
      <c r="AJ17" s="311">
        <f>AH17/U17*100-100</f>
        <v>23.07692307692308</v>
      </c>
    </row>
    <row r="18" spans="1:36" ht="15">
      <c r="A18" s="313" t="s">
        <v>309</v>
      </c>
      <c r="B18" s="302" t="s">
        <v>25</v>
      </c>
      <c r="C18" s="338">
        <v>1095</v>
      </c>
      <c r="D18" s="342">
        <v>1176</v>
      </c>
      <c r="E18" s="318">
        <v>1176</v>
      </c>
      <c r="F18" s="319">
        <v>1176</v>
      </c>
      <c r="G18" s="319">
        <v>1176</v>
      </c>
      <c r="H18" s="319">
        <v>1176</v>
      </c>
      <c r="I18" s="319">
        <v>1176</v>
      </c>
      <c r="J18" s="319">
        <v>1176</v>
      </c>
      <c r="K18" s="319">
        <v>1176</v>
      </c>
      <c r="L18" s="319">
        <v>1176</v>
      </c>
      <c r="M18" s="319">
        <v>1176</v>
      </c>
      <c r="N18" s="319">
        <v>1176</v>
      </c>
      <c r="O18" s="319">
        <v>1176</v>
      </c>
      <c r="P18" s="320">
        <v>1176</v>
      </c>
      <c r="Q18" s="321">
        <v>1176</v>
      </c>
      <c r="R18" s="318">
        <v>1176</v>
      </c>
      <c r="S18" s="319">
        <v>1176</v>
      </c>
      <c r="T18" s="319">
        <v>1176</v>
      </c>
      <c r="U18" s="319">
        <v>1176</v>
      </c>
      <c r="V18" s="319">
        <v>1176</v>
      </c>
      <c r="W18" s="319">
        <v>1176</v>
      </c>
      <c r="X18" s="319">
        <v>1176</v>
      </c>
      <c r="Y18" s="319">
        <v>1176</v>
      </c>
      <c r="Z18" s="319">
        <v>1330</v>
      </c>
      <c r="AA18" s="319">
        <v>1330</v>
      </c>
      <c r="AB18" s="319">
        <v>1330</v>
      </c>
      <c r="AC18" s="320">
        <v>1330</v>
      </c>
      <c r="AD18" s="316">
        <v>1330</v>
      </c>
      <c r="AE18" s="322">
        <v>1330</v>
      </c>
      <c r="AF18" s="323">
        <v>1330</v>
      </c>
      <c r="AG18" s="323">
        <v>1330</v>
      </c>
      <c r="AH18" s="324">
        <v>1330</v>
      </c>
      <c r="AI18" s="312">
        <f>AH18/AG18*100-100</f>
        <v>0</v>
      </c>
      <c r="AJ18" s="311">
        <f>AH18/U18*100-100</f>
        <v>13.095238095238088</v>
      </c>
    </row>
    <row r="19" spans="1:36" ht="15" thickBot="1">
      <c r="A19" s="343" t="s">
        <v>32</v>
      </c>
      <c r="B19" s="344" t="s">
        <v>25</v>
      </c>
      <c r="C19" s="345">
        <v>1134</v>
      </c>
      <c r="D19" s="346">
        <v>1218</v>
      </c>
      <c r="E19" s="347">
        <v>1218</v>
      </c>
      <c r="F19" s="348">
        <v>1218</v>
      </c>
      <c r="G19" s="348">
        <v>1218</v>
      </c>
      <c r="H19" s="348">
        <v>1218</v>
      </c>
      <c r="I19" s="348">
        <v>1218</v>
      </c>
      <c r="J19" s="348">
        <v>1218</v>
      </c>
      <c r="K19" s="348">
        <v>1218</v>
      </c>
      <c r="L19" s="348">
        <v>1218</v>
      </c>
      <c r="M19" s="348">
        <v>1218</v>
      </c>
      <c r="N19" s="348">
        <v>1218</v>
      </c>
      <c r="O19" s="348">
        <v>1218</v>
      </c>
      <c r="P19" s="349">
        <v>1218</v>
      </c>
      <c r="Q19" s="350">
        <v>1218</v>
      </c>
      <c r="R19" s="347">
        <v>1218</v>
      </c>
      <c r="S19" s="348">
        <v>1218</v>
      </c>
      <c r="T19" s="348">
        <v>1218</v>
      </c>
      <c r="U19" s="348">
        <v>1218</v>
      </c>
      <c r="V19" s="348">
        <v>1218</v>
      </c>
      <c r="W19" s="348">
        <v>1218</v>
      </c>
      <c r="X19" s="348">
        <v>1218</v>
      </c>
      <c r="Y19" s="348">
        <v>1218</v>
      </c>
      <c r="Z19" s="348">
        <v>1378</v>
      </c>
      <c r="AA19" s="348">
        <v>1378</v>
      </c>
      <c r="AB19" s="348">
        <v>1378</v>
      </c>
      <c r="AC19" s="349">
        <v>1378</v>
      </c>
      <c r="AD19" s="351">
        <v>1378</v>
      </c>
      <c r="AE19" s="352">
        <v>1378</v>
      </c>
      <c r="AF19" s="353">
        <v>1378</v>
      </c>
      <c r="AG19" s="353">
        <v>1378</v>
      </c>
      <c r="AH19" s="354">
        <v>1378</v>
      </c>
      <c r="AI19" s="355">
        <f>AH19/AG19*100-100</f>
        <v>0</v>
      </c>
      <c r="AJ19" s="356">
        <f>AH19/U19*100-100</f>
        <v>13.136288998357969</v>
      </c>
    </row>
    <row r="20" spans="1:36" ht="3" customHeight="1">
      <c r="A20" s="357"/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</row>
    <row r="21" spans="1:36">
      <c r="A21" s="416" t="s">
        <v>33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3"/>
      <c r="AJ21" s="363"/>
    </row>
    <row r="22" spans="1:36" ht="4.5" customHeight="1">
      <c r="A22" s="363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</row>
    <row r="23" spans="1:36" ht="15">
      <c r="A23" s="417" t="s">
        <v>310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3"/>
      <c r="AJ23" s="363"/>
    </row>
    <row r="24" spans="1:36" ht="15.75" customHeight="1">
      <c r="A24" s="418" t="s">
        <v>311</v>
      </c>
      <c r="B24" s="418"/>
      <c r="C24" s="418"/>
      <c r="D24" s="418"/>
      <c r="E24" s="418"/>
      <c r="F24" s="418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</row>
    <row r="25" spans="1:36" ht="15.75" customHeight="1">
      <c r="A25" s="418" t="s">
        <v>312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0"/>
      <c r="AI25" s="420"/>
      <c r="AJ25" s="420"/>
    </row>
    <row r="26" spans="1:36" ht="15.75" customHeight="1">
      <c r="A26" s="419" t="s">
        <v>313</v>
      </c>
      <c r="B26" s="418"/>
      <c r="C26" s="418"/>
      <c r="D26" s="418"/>
      <c r="E26" s="418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</row>
    <row r="27" spans="1:36" ht="15">
      <c r="A27" s="414" t="s">
        <v>314</v>
      </c>
      <c r="B27" s="415"/>
      <c r="C27" s="415"/>
      <c r="D27" s="415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</row>
    <row r="28" spans="1:36" ht="15">
      <c r="A28" s="359" t="s">
        <v>315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</row>
    <row r="29" spans="1:36" ht="15">
      <c r="A29" s="360" t="s">
        <v>316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</row>
  </sheetData>
  <mergeCells count="17">
    <mergeCell ref="A27:D27"/>
    <mergeCell ref="A21:S21"/>
    <mergeCell ref="A23:S23"/>
    <mergeCell ref="A24:F24"/>
    <mergeCell ref="A26:E26"/>
    <mergeCell ref="A25:AJ25"/>
    <mergeCell ref="Q2:Q3"/>
    <mergeCell ref="R2:AC2"/>
    <mergeCell ref="AD2:AD3"/>
    <mergeCell ref="AE2:AG2"/>
    <mergeCell ref="A1:AJ1"/>
    <mergeCell ref="AI2:AJ2"/>
    <mergeCell ref="A2:A3"/>
    <mergeCell ref="B2:B3"/>
    <mergeCell ref="C2:C3"/>
    <mergeCell ref="D2:D3"/>
    <mergeCell ref="E2:P2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&amp;L&amp;"-,звичайний"&amp;12&amp;K8CBA97Макроекономічний та монетарний огляд  &amp;R&amp;"-,звичайний"&amp;12&amp;K8CBA97Квітень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view="pageLayout" topLeftCell="A4" zoomScale="112" zoomScaleNormal="115" zoomScaleSheetLayoutView="100" zoomScalePageLayoutView="112" workbookViewId="0">
      <selection activeCell="M41" sqref="M41"/>
    </sheetView>
  </sheetViews>
  <sheetFormatPr defaultColWidth="9.21875" defaultRowHeight="10.199999999999999"/>
  <cols>
    <col min="1" max="1" width="1.44140625" style="24" customWidth="1"/>
    <col min="2" max="2" width="41" style="24" customWidth="1"/>
    <col min="3" max="9" width="6.44140625" style="24" customWidth="1"/>
    <col min="10" max="10" width="7.77734375" style="55" customWidth="1"/>
    <col min="11" max="11" width="10.77734375" style="56" bestFit="1" customWidth="1"/>
    <col min="12" max="13" width="9.5546875" style="56" bestFit="1" customWidth="1"/>
    <col min="14" max="48" width="9.21875" style="56"/>
    <col min="49" max="16384" width="9.21875" style="24"/>
  </cols>
  <sheetData>
    <row r="1" spans="1:48" ht="3" customHeight="1"/>
    <row r="2" spans="1:48" ht="21.75" customHeight="1">
      <c r="A2" s="25"/>
      <c r="B2" s="421" t="s">
        <v>131</v>
      </c>
      <c r="C2" s="422"/>
      <c r="D2" s="422"/>
      <c r="E2" s="422"/>
      <c r="F2" s="422"/>
      <c r="G2" s="422"/>
      <c r="H2" s="422"/>
      <c r="I2" s="422"/>
      <c r="J2" s="423"/>
    </row>
    <row r="3" spans="1:48" s="26" customFormat="1" ht="2.25" customHeight="1">
      <c r="B3" s="27"/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</row>
    <row r="4" spans="1:48" s="45" customFormat="1" ht="11.25" customHeight="1">
      <c r="A4" s="25"/>
      <c r="B4" s="436" t="s">
        <v>65</v>
      </c>
      <c r="C4" s="439">
        <v>2013</v>
      </c>
      <c r="D4" s="441">
        <v>2014</v>
      </c>
      <c r="E4" s="430">
        <v>2015</v>
      </c>
      <c r="F4" s="222">
        <v>2015</v>
      </c>
      <c r="G4" s="223">
        <v>2016</v>
      </c>
      <c r="H4" s="428">
        <v>2015</v>
      </c>
      <c r="I4" s="430">
        <v>2016</v>
      </c>
      <c r="J4" s="424">
        <v>2016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48" s="45" customFormat="1" ht="11.25" customHeight="1">
      <c r="A5" s="25"/>
      <c r="B5" s="437"/>
      <c r="C5" s="440"/>
      <c r="D5" s="442"/>
      <c r="E5" s="431"/>
      <c r="F5" s="426" t="s">
        <v>325</v>
      </c>
      <c r="G5" s="427"/>
      <c r="H5" s="429"/>
      <c r="I5" s="431"/>
      <c r="J5" s="42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</row>
    <row r="6" spans="1:48" s="45" customFormat="1" ht="21.75" customHeight="1">
      <c r="A6" s="25"/>
      <c r="B6" s="438"/>
      <c r="C6" s="443" t="s">
        <v>129</v>
      </c>
      <c r="D6" s="432"/>
      <c r="E6" s="444"/>
      <c r="F6" s="432" t="s">
        <v>129</v>
      </c>
      <c r="G6" s="432"/>
      <c r="H6" s="224" t="s">
        <v>128</v>
      </c>
      <c r="I6" s="225"/>
      <c r="J6" s="226" t="s">
        <v>207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</row>
    <row r="7" spans="1:48" s="45" customFormat="1" ht="13.8">
      <c r="A7" s="24"/>
      <c r="B7" s="227" t="s">
        <v>127</v>
      </c>
      <c r="C7" s="228">
        <v>442.78868929069</v>
      </c>
      <c r="D7" s="229">
        <v>456.06732354627997</v>
      </c>
      <c r="E7" s="230">
        <v>651.96625438630019</v>
      </c>
      <c r="F7" s="231">
        <v>198.40890994273002</v>
      </c>
      <c r="G7" s="230">
        <v>219.12102275900997</v>
      </c>
      <c r="H7" s="232">
        <f>H8+H14+H15</f>
        <v>100</v>
      </c>
      <c r="I7" s="233">
        <f>I8+I14+I15</f>
        <v>100</v>
      </c>
      <c r="J7" s="234">
        <f>G7/F7*100-100</f>
        <v>10.439104182497871</v>
      </c>
      <c r="K7" s="59"/>
      <c r="L7" s="133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</row>
    <row r="8" spans="1:48" s="45" customFormat="1" ht="13.8">
      <c r="A8" s="24"/>
      <c r="B8" s="28" t="s">
        <v>134</v>
      </c>
      <c r="C8" s="29">
        <v>353.96812170214997</v>
      </c>
      <c r="D8" s="30">
        <v>367.51193112837001</v>
      </c>
      <c r="E8" s="31">
        <v>507.63589967881012</v>
      </c>
      <c r="F8" s="29">
        <v>153.61889708505001</v>
      </c>
      <c r="G8" s="31">
        <v>196.62780060800998</v>
      </c>
      <c r="H8" s="29">
        <f>F8/F$7*100</f>
        <v>77.42540248287817</v>
      </c>
      <c r="I8" s="31">
        <f>G8/G$7*100</f>
        <v>89.7347950152012</v>
      </c>
      <c r="J8" s="60">
        <f>G8/F8*100-100</f>
        <v>27.997143801356941</v>
      </c>
      <c r="K8" s="59"/>
      <c r="L8" s="133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</row>
    <row r="9" spans="1:48" s="45" customFormat="1" ht="13.8">
      <c r="A9" s="24"/>
      <c r="B9" s="32" t="s">
        <v>126</v>
      </c>
      <c r="C9" s="29">
        <v>72.151072383040002</v>
      </c>
      <c r="D9" s="30">
        <v>75.202945342389995</v>
      </c>
      <c r="E9" s="31">
        <v>99.983173983160015</v>
      </c>
      <c r="F9" s="29">
        <v>28.675882301210002</v>
      </c>
      <c r="G9" s="31">
        <v>40.188237951559998</v>
      </c>
      <c r="H9" s="29">
        <f t="shared" ref="H9:I15" si="0">F9/F$7*100</f>
        <v>14.452920642267117</v>
      </c>
      <c r="I9" s="31">
        <f t="shared" si="0"/>
        <v>18.340658256126869</v>
      </c>
      <c r="J9" s="60">
        <f t="shared" ref="J9:J15" si="1">G9/F9*100-100</f>
        <v>40.146474062854622</v>
      </c>
      <c r="K9" s="59"/>
      <c r="L9" s="133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</row>
    <row r="10" spans="1:48" s="45" customFormat="1" ht="13.8">
      <c r="A10" s="24"/>
      <c r="B10" s="32" t="s">
        <v>125</v>
      </c>
      <c r="C10" s="29">
        <v>54.993846384390011</v>
      </c>
      <c r="D10" s="30">
        <v>40.201485679200005</v>
      </c>
      <c r="E10" s="31">
        <v>39.05316864612</v>
      </c>
      <c r="F10" s="29">
        <v>19.446584046050003</v>
      </c>
      <c r="G10" s="31">
        <v>17.593865815580003</v>
      </c>
      <c r="H10" s="29">
        <f t="shared" si="0"/>
        <v>9.8012655034812628</v>
      </c>
      <c r="I10" s="31">
        <f t="shared" si="0"/>
        <v>8.0292915732370389</v>
      </c>
      <c r="J10" s="60">
        <f t="shared" si="1"/>
        <v>-9.5272168422110326</v>
      </c>
      <c r="K10" s="59"/>
      <c r="L10" s="13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8" s="45" customFormat="1" ht="13.8">
      <c r="A11" s="24"/>
      <c r="B11" s="32" t="s">
        <v>124</v>
      </c>
      <c r="C11" s="29">
        <v>128.26930791498</v>
      </c>
      <c r="D11" s="30">
        <v>139.02425885480002</v>
      </c>
      <c r="E11" s="31">
        <v>178.45238521014002</v>
      </c>
      <c r="F11" s="29">
        <v>58.734855836640001</v>
      </c>
      <c r="G11" s="31">
        <v>73.068153675700003</v>
      </c>
      <c r="H11" s="29">
        <f t="shared" si="0"/>
        <v>29.602932576764619</v>
      </c>
      <c r="I11" s="31">
        <f t="shared" si="0"/>
        <v>33.346026207654475</v>
      </c>
      <c r="J11" s="60">
        <f t="shared" si="1"/>
        <v>24.403393240506773</v>
      </c>
      <c r="K11" s="59"/>
      <c r="L11" s="13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</row>
    <row r="12" spans="1:48" s="45" customFormat="1" ht="13.8">
      <c r="A12" s="24"/>
      <c r="B12" s="32" t="s">
        <v>123</v>
      </c>
      <c r="C12" s="29">
        <v>-53.447576662279999</v>
      </c>
      <c r="D12" s="30">
        <v>-50.216250269029999</v>
      </c>
      <c r="E12" s="31">
        <v>-68.40529544156</v>
      </c>
      <c r="F12" s="29">
        <v>-16.465768549109999</v>
      </c>
      <c r="G12" s="31">
        <v>-29.343368884869999</v>
      </c>
      <c r="H12" s="29" t="s">
        <v>26</v>
      </c>
      <c r="I12" s="31" t="s">
        <v>26</v>
      </c>
      <c r="J12" s="60">
        <f t="shared" si="1"/>
        <v>78.208316224972407</v>
      </c>
      <c r="K12" s="59"/>
      <c r="L12" s="13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</row>
    <row r="13" spans="1:48" s="45" customFormat="1" ht="13.8">
      <c r="A13" s="24"/>
      <c r="B13" s="32" t="s">
        <v>122</v>
      </c>
      <c r="C13" s="29">
        <v>36.668186774410003</v>
      </c>
      <c r="D13" s="30">
        <v>45.099574891519993</v>
      </c>
      <c r="E13" s="31">
        <v>70.795226404149986</v>
      </c>
      <c r="F13" s="29">
        <v>19.498113052119997</v>
      </c>
      <c r="G13" s="31">
        <v>29.308925233589999</v>
      </c>
      <c r="H13" s="29">
        <f t="shared" si="0"/>
        <v>9.827236618430117</v>
      </c>
      <c r="I13" s="31">
        <f t="shared" si="0"/>
        <v>13.375679277393685</v>
      </c>
      <c r="J13" s="60">
        <f t="shared" si="1"/>
        <v>50.316726317284775</v>
      </c>
      <c r="K13" s="59"/>
      <c r="L13" s="13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</row>
    <row r="14" spans="1:48" s="45" customFormat="1" ht="13.8">
      <c r="A14" s="24"/>
      <c r="B14" s="28" t="s">
        <v>121</v>
      </c>
      <c r="C14" s="29">
        <v>84.981018896669994</v>
      </c>
      <c r="D14" s="30">
        <v>80.612762657990004</v>
      </c>
      <c r="E14" s="31">
        <v>140.08969874593996</v>
      </c>
      <c r="F14" s="29">
        <v>43.586415947650003</v>
      </c>
      <c r="G14" s="31">
        <v>21.38473569768</v>
      </c>
      <c r="H14" s="29">
        <f t="shared" si="0"/>
        <v>21.967973091647476</v>
      </c>
      <c r="I14" s="31">
        <f t="shared" si="0"/>
        <v>9.759326343232253</v>
      </c>
      <c r="J14" s="60">
        <f t="shared" si="1"/>
        <v>-50.937154999474153</v>
      </c>
      <c r="K14" s="59"/>
      <c r="L14" s="13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</row>
    <row r="15" spans="1:48" s="45" customFormat="1" ht="13.8">
      <c r="A15" s="24"/>
      <c r="B15" s="28" t="s">
        <v>120</v>
      </c>
      <c r="C15" s="29">
        <f>C7-C8-C14</f>
        <v>3.8395486918700357</v>
      </c>
      <c r="D15" s="30">
        <f>D7-D8-D14</f>
        <v>7.9426297599199529</v>
      </c>
      <c r="E15" s="31">
        <f>(E7-E8-E14)</f>
        <v>4.240655961550118</v>
      </c>
      <c r="F15" s="29">
        <f>((F7-F8-F14))</f>
        <v>1.2035969100300079</v>
      </c>
      <c r="G15" s="31">
        <f>((G7-G8-G14))</f>
        <v>1.1084864533199976</v>
      </c>
      <c r="H15" s="29">
        <f t="shared" si="0"/>
        <v>0.60662442547435069</v>
      </c>
      <c r="I15" s="31">
        <f t="shared" si="0"/>
        <v>0.50587864156654416</v>
      </c>
      <c r="J15" s="60">
        <f t="shared" si="1"/>
        <v>-7.9021851848754778</v>
      </c>
      <c r="K15" s="59"/>
      <c r="L15" s="133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</row>
    <row r="16" spans="1:48" s="45" customFormat="1" ht="3.75" customHeight="1">
      <c r="A16" s="24"/>
      <c r="B16" s="28"/>
      <c r="C16" s="29"/>
      <c r="D16" s="30"/>
      <c r="E16" s="31"/>
      <c r="F16" s="29"/>
      <c r="G16" s="31"/>
      <c r="H16" s="29"/>
      <c r="I16" s="31"/>
      <c r="J16" s="60"/>
      <c r="K16" s="61"/>
      <c r="L16" s="133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</row>
    <row r="17" spans="1:48" s="45" customFormat="1" ht="13.8">
      <c r="A17" s="24"/>
      <c r="B17" s="227" t="s">
        <v>119</v>
      </c>
      <c r="C17" s="228">
        <v>505.84380962140006</v>
      </c>
      <c r="D17" s="229">
        <v>523.12569783725996</v>
      </c>
      <c r="E17" s="235">
        <v>679.79351438944991</v>
      </c>
      <c r="F17" s="228">
        <v>178.75953272701</v>
      </c>
      <c r="G17" s="235">
        <v>223.70765193571998</v>
      </c>
      <c r="H17" s="236">
        <f>H19+H20+H21+H23+H24+H25+H26+H22</f>
        <v>99.999999999999986</v>
      </c>
      <c r="I17" s="237">
        <f>I19+I20+I21+I23+I24+I25+I26+I22</f>
        <v>100</v>
      </c>
      <c r="J17" s="238">
        <f>G17/F17*100-100</f>
        <v>25.144460003345287</v>
      </c>
      <c r="K17" s="59"/>
      <c r="L17" s="133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</row>
    <row r="18" spans="1:48" s="45" customFormat="1" ht="13.8">
      <c r="A18" s="24"/>
      <c r="B18" s="43" t="s">
        <v>118</v>
      </c>
      <c r="C18" s="44"/>
      <c r="E18" s="46"/>
      <c r="F18" s="47"/>
      <c r="G18" s="46"/>
      <c r="H18" s="47"/>
      <c r="I18" s="46"/>
      <c r="J18" s="62"/>
      <c r="K18" s="61"/>
      <c r="L18" s="133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</row>
    <row r="19" spans="1:48" s="45" customFormat="1" ht="13.8">
      <c r="A19" s="24"/>
      <c r="B19" s="32" t="s">
        <v>117</v>
      </c>
      <c r="C19" s="29">
        <v>61.702225567749998</v>
      </c>
      <c r="D19" s="30">
        <v>76.845869046000018</v>
      </c>
      <c r="E19" s="31">
        <v>117.62202322792</v>
      </c>
      <c r="F19" s="29">
        <v>33.870412011710002</v>
      </c>
      <c r="G19" s="31">
        <v>42.857679265259996</v>
      </c>
      <c r="H19" s="29">
        <f>F19/F$17*100</f>
        <v>18.947471776755371</v>
      </c>
      <c r="I19" s="31">
        <f>G19/G$17*100</f>
        <v>19.157895983627192</v>
      </c>
      <c r="J19" s="60">
        <f>G19/F19*100-100</f>
        <v>26.534272008391355</v>
      </c>
      <c r="K19" s="59"/>
      <c r="L19" s="133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</row>
    <row r="20" spans="1:48" s="45" customFormat="1" ht="13.8">
      <c r="A20" s="24"/>
      <c r="B20" s="32" t="s">
        <v>116</v>
      </c>
      <c r="C20" s="29">
        <v>14.84436156608</v>
      </c>
      <c r="D20" s="30">
        <v>27.365463997920003</v>
      </c>
      <c r="E20" s="31">
        <v>52.015602628660005</v>
      </c>
      <c r="F20" s="29">
        <v>11.691348296329998</v>
      </c>
      <c r="G20" s="31">
        <v>17.22183114593</v>
      </c>
      <c r="H20" s="29">
        <f t="shared" ref="H20:I26" si="2">F20/F$17*100</f>
        <v>6.5402656395305474</v>
      </c>
      <c r="I20" s="31">
        <f t="shared" si="2"/>
        <v>7.698364806438768</v>
      </c>
      <c r="J20" s="60">
        <f t="shared" ref="J20:J30" si="3">G20/F20*100-100</f>
        <v>47.304063735198639</v>
      </c>
      <c r="K20" s="59"/>
      <c r="L20" s="133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</row>
    <row r="21" spans="1:48" s="45" customFormat="1" ht="27.75" customHeight="1">
      <c r="A21" s="24"/>
      <c r="B21" s="32" t="s">
        <v>115</v>
      </c>
      <c r="C21" s="29">
        <v>39.409249484199997</v>
      </c>
      <c r="D21" s="30">
        <v>44.864567287569983</v>
      </c>
      <c r="E21" s="31">
        <v>54.920858230349999</v>
      </c>
      <c r="F21" s="29">
        <v>12.746844333849998</v>
      </c>
      <c r="G21" s="31">
        <v>16.477771657050003</v>
      </c>
      <c r="H21" s="29">
        <f t="shared" si="2"/>
        <v>7.1307214442746139</v>
      </c>
      <c r="I21" s="31">
        <f t="shared" si="2"/>
        <v>7.3657613025166953</v>
      </c>
      <c r="J21" s="60">
        <f t="shared" si="3"/>
        <v>29.26941935967875</v>
      </c>
      <c r="K21" s="59"/>
      <c r="L21" s="133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1:48" s="45" customFormat="1" ht="13.5" customHeight="1">
      <c r="A22" s="24"/>
      <c r="B22" s="32" t="s">
        <v>114</v>
      </c>
      <c r="C22" s="29">
        <v>50.757829192559996</v>
      </c>
      <c r="D22" s="30">
        <v>43.637572596489996</v>
      </c>
      <c r="E22" s="31">
        <v>56.257439203410001</v>
      </c>
      <c r="F22" s="29">
        <v>11.696747142950001</v>
      </c>
      <c r="G22" s="31">
        <v>9.4785408224100003</v>
      </c>
      <c r="H22" s="29">
        <f t="shared" si="2"/>
        <v>6.5432858122383415</v>
      </c>
      <c r="I22" s="31">
        <f t="shared" si="2"/>
        <v>4.2370212821926891</v>
      </c>
      <c r="J22" s="60">
        <f t="shared" si="3"/>
        <v>-18.964300872973766</v>
      </c>
      <c r="K22" s="59"/>
      <c r="L22" s="133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</row>
    <row r="23" spans="1:48" s="45" customFormat="1" ht="13.8">
      <c r="A23" s="24"/>
      <c r="B23" s="32" t="s">
        <v>113</v>
      </c>
      <c r="C23" s="29">
        <v>61.568770900609998</v>
      </c>
      <c r="D23" s="30">
        <v>57.150071128659995</v>
      </c>
      <c r="E23" s="31">
        <v>70.991409550249998</v>
      </c>
      <c r="F23" s="29">
        <v>20.163881391600004</v>
      </c>
      <c r="G23" s="31">
        <v>18.400297211799998</v>
      </c>
      <c r="H23" s="29">
        <f t="shared" si="2"/>
        <v>11.279891530256448</v>
      </c>
      <c r="I23" s="31">
        <f t="shared" si="2"/>
        <v>8.2251532536254626</v>
      </c>
      <c r="J23" s="60">
        <f t="shared" si="3"/>
        <v>-8.7462534893440278</v>
      </c>
      <c r="K23" s="59"/>
      <c r="L23" s="133"/>
      <c r="M23" s="55"/>
      <c r="N23" s="55"/>
      <c r="O23" s="55"/>
      <c r="P23" s="55"/>
      <c r="Q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</row>
    <row r="24" spans="1:48" s="45" customFormat="1" ht="13.8">
      <c r="A24" s="24"/>
      <c r="B24" s="32" t="s">
        <v>112</v>
      </c>
      <c r="C24" s="29">
        <v>105.53870162811002</v>
      </c>
      <c r="D24" s="30">
        <v>100.10953396687</v>
      </c>
      <c r="E24" s="31">
        <v>114.18828295328998</v>
      </c>
      <c r="F24" s="29">
        <v>32.362302660179999</v>
      </c>
      <c r="G24" s="31">
        <v>35.14207481255</v>
      </c>
      <c r="H24" s="29">
        <f t="shared" si="2"/>
        <v>18.103819229378729</v>
      </c>
      <c r="I24" s="31">
        <f t="shared" si="2"/>
        <v>15.708928375256336</v>
      </c>
      <c r="J24" s="60">
        <f t="shared" si="3"/>
        <v>8.5895375911873941</v>
      </c>
      <c r="K24" s="59"/>
      <c r="L24" s="133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</row>
    <row r="25" spans="1:48" s="45" customFormat="1" ht="14.25" customHeight="1">
      <c r="A25" s="24"/>
      <c r="B25" s="32" t="s">
        <v>111</v>
      </c>
      <c r="C25" s="29">
        <v>145.06260670796001</v>
      </c>
      <c r="D25" s="30">
        <v>138.00468334570002</v>
      </c>
      <c r="E25" s="31">
        <v>176.33979148059001</v>
      </c>
      <c r="F25" s="29">
        <v>48.63633034483999</v>
      </c>
      <c r="G25" s="31">
        <v>76.362850979749979</v>
      </c>
      <c r="H25" s="29">
        <f t="shared" si="2"/>
        <v>27.207684873015552</v>
      </c>
      <c r="I25" s="31">
        <f t="shared" si="2"/>
        <v>34.135109067119451</v>
      </c>
      <c r="J25" s="60">
        <f t="shared" si="3"/>
        <v>57.007838458050117</v>
      </c>
      <c r="K25" s="59"/>
      <c r="L25" s="133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</row>
    <row r="26" spans="1:48" s="45" customFormat="1" ht="13.8">
      <c r="A26" s="24"/>
      <c r="B26" s="32" t="s">
        <v>110</v>
      </c>
      <c r="C26" s="29">
        <f>C17-C19-C20-C21-C23-C24-C25-C22</f>
        <v>26.960064574130001</v>
      </c>
      <c r="D26" s="30">
        <f>D17-D19-D20-D21-D23-D24-D25-D22</f>
        <v>35.147936468049956</v>
      </c>
      <c r="E26" s="31">
        <f>(E17-E19-E20-E21-E23-E24-E25-E22)</f>
        <v>37.458107114979953</v>
      </c>
      <c r="F26" s="29">
        <f t="shared" ref="F26:G26" si="4">(F17-F19-F20-F21-F23-F24-F25-F22)</f>
        <v>7.5916665455500141</v>
      </c>
      <c r="G26" s="31">
        <f t="shared" si="4"/>
        <v>7.7666060409700144</v>
      </c>
      <c r="H26" s="29">
        <f t="shared" si="2"/>
        <v>4.2468596945503974</v>
      </c>
      <c r="I26" s="31">
        <f t="shared" si="2"/>
        <v>3.4717659292234075</v>
      </c>
      <c r="J26" s="60">
        <f t="shared" si="3"/>
        <v>2.3043622157317145</v>
      </c>
      <c r="K26" s="59"/>
      <c r="L26" s="133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</row>
    <row r="27" spans="1:48" s="45" customFormat="1" ht="13.8">
      <c r="A27" s="24"/>
      <c r="B27" s="43" t="s">
        <v>109</v>
      </c>
      <c r="C27" s="29"/>
      <c r="D27" s="30"/>
      <c r="E27" s="31"/>
      <c r="F27" s="29"/>
      <c r="G27" s="31"/>
      <c r="H27" s="29"/>
      <c r="I27" s="31"/>
      <c r="J27" s="60"/>
      <c r="K27" s="61"/>
      <c r="L27" s="133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</row>
    <row r="28" spans="1:48" s="45" customFormat="1" ht="13.8">
      <c r="A28" s="24"/>
      <c r="B28" s="32" t="s">
        <v>108</v>
      </c>
      <c r="C28" s="29">
        <v>476.46360723644</v>
      </c>
      <c r="D28" s="30">
        <v>502.92603543213005</v>
      </c>
      <c r="E28" s="31">
        <v>633.04814460584998</v>
      </c>
      <c r="F28" s="29">
        <v>170.39521339696</v>
      </c>
      <c r="G28" s="31">
        <v>217.37079999668001</v>
      </c>
      <c r="H28" s="29">
        <f>F28/F$17*100</f>
        <v>95.320910050249779</v>
      </c>
      <c r="I28" s="31">
        <f>G28/G$17*100</f>
        <v>97.16735128002648</v>
      </c>
      <c r="J28" s="60">
        <f t="shared" si="3"/>
        <v>27.568606924587513</v>
      </c>
      <c r="K28" s="59"/>
      <c r="L28" s="13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</row>
    <row r="29" spans="1:48" s="45" customFormat="1" ht="13.8">
      <c r="A29" s="24"/>
      <c r="B29" s="48" t="s">
        <v>107</v>
      </c>
      <c r="C29" s="29">
        <v>35.904198689319998</v>
      </c>
      <c r="D29" s="30">
        <v>52.483508752220004</v>
      </c>
      <c r="E29" s="31">
        <v>88.484033715789991</v>
      </c>
      <c r="F29" s="29">
        <v>26.707742475179998</v>
      </c>
      <c r="G29" s="31">
        <v>34.094138874439999</v>
      </c>
      <c r="H29" s="29">
        <f t="shared" ref="H29:I30" si="5">F29/F$17*100</f>
        <v>14.940597610515315</v>
      </c>
      <c r="I29" s="31">
        <f t="shared" si="5"/>
        <v>15.24048845867668</v>
      </c>
      <c r="J29" s="60">
        <f t="shared" si="3"/>
        <v>27.656386181364141</v>
      </c>
      <c r="K29" s="59"/>
      <c r="L29" s="13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</row>
    <row r="30" spans="1:48" s="45" customFormat="1" ht="13.8">
      <c r="A30" s="24"/>
      <c r="B30" s="32" t="s">
        <v>106</v>
      </c>
      <c r="C30" s="29">
        <v>29.38020238496</v>
      </c>
      <c r="D30" s="30">
        <v>20.199662405130002</v>
      </c>
      <c r="E30" s="31">
        <v>46.745369783599998</v>
      </c>
      <c r="F30" s="29">
        <v>8.3643193300500016</v>
      </c>
      <c r="G30" s="31">
        <v>6.3368519390399998</v>
      </c>
      <c r="H30" s="29">
        <f t="shared" si="5"/>
        <v>4.6790899497502325</v>
      </c>
      <c r="I30" s="31">
        <f t="shared" si="5"/>
        <v>2.8326487199735246</v>
      </c>
      <c r="J30" s="60">
        <f t="shared" si="3"/>
        <v>-24.239478563737265</v>
      </c>
      <c r="K30" s="59"/>
      <c r="L30" s="133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</row>
    <row r="31" spans="1:48" s="45" customFormat="1" ht="3.75" customHeight="1">
      <c r="A31" s="24"/>
      <c r="B31" s="32"/>
      <c r="C31" s="29"/>
      <c r="D31" s="30"/>
      <c r="E31" s="31"/>
      <c r="F31" s="29"/>
      <c r="G31" s="31"/>
      <c r="H31" s="29"/>
      <c r="I31" s="31"/>
      <c r="J31" s="60"/>
      <c r="K31" s="61"/>
      <c r="L31" s="133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</row>
    <row r="32" spans="1:48" s="45" customFormat="1" ht="13.8">
      <c r="A32" s="24"/>
      <c r="B32" s="227" t="s">
        <v>105</v>
      </c>
      <c r="C32" s="228">
        <v>0.53517793699999905</v>
      </c>
      <c r="D32" s="229">
        <v>4.9720847222199991</v>
      </c>
      <c r="E32" s="235">
        <v>3.0578402000799998</v>
      </c>
      <c r="F32" s="229">
        <v>1.1559991970999999</v>
      </c>
      <c r="G32" s="235">
        <v>0.48996681512000062</v>
      </c>
      <c r="H32" s="239" t="s">
        <v>98</v>
      </c>
      <c r="I32" s="240" t="s">
        <v>98</v>
      </c>
      <c r="J32" s="241" t="s">
        <v>98</v>
      </c>
      <c r="K32" s="61"/>
      <c r="L32" s="133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</row>
    <row r="33" spans="1:48" s="45" customFormat="1" ht="3.75" customHeight="1">
      <c r="A33" s="24"/>
      <c r="B33" s="134"/>
      <c r="C33" s="135"/>
      <c r="D33" s="136"/>
      <c r="E33" s="137"/>
      <c r="F33" s="136"/>
      <c r="G33" s="136"/>
      <c r="H33" s="138"/>
      <c r="I33" s="46"/>
      <c r="J33" s="63"/>
      <c r="K33" s="61"/>
      <c r="L33" s="133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</row>
    <row r="34" spans="1:48" ht="13.8">
      <c r="B34" s="227" t="s">
        <v>104</v>
      </c>
      <c r="C34" s="242">
        <f>C7-C17-C32</f>
        <v>-63.590298267710054</v>
      </c>
      <c r="D34" s="243">
        <f>(D7-D17-D32)</f>
        <v>-72.030459013200002</v>
      </c>
      <c r="E34" s="235">
        <f>(E7-E17-E32)</f>
        <v>-30.885100203229719</v>
      </c>
      <c r="F34" s="229">
        <f t="shared" ref="F34:G34" si="6">(F7-F17-F32)</f>
        <v>18.493378018620021</v>
      </c>
      <c r="G34" s="235">
        <f t="shared" si="6"/>
        <v>-5.0765959918300059</v>
      </c>
      <c r="H34" s="239" t="s">
        <v>98</v>
      </c>
      <c r="I34" s="240" t="s">
        <v>98</v>
      </c>
      <c r="J34" s="241" t="s">
        <v>98</v>
      </c>
      <c r="K34" s="64"/>
      <c r="L34" s="133"/>
    </row>
    <row r="35" spans="1:48" ht="13.8">
      <c r="B35" s="32" t="s">
        <v>103</v>
      </c>
      <c r="C35" s="139">
        <v>160.88866040344001</v>
      </c>
      <c r="D35" s="140">
        <v>325.03877821283004</v>
      </c>
      <c r="E35" s="31">
        <v>514.15897393290993</v>
      </c>
      <c r="F35" s="31">
        <v>115.14207792740001</v>
      </c>
      <c r="G35" s="31">
        <v>83.638807149660011</v>
      </c>
      <c r="H35" s="30" t="s">
        <v>98</v>
      </c>
      <c r="I35" s="31" t="s">
        <v>98</v>
      </c>
      <c r="J35" s="60">
        <f>G35/F35*100-100</f>
        <v>-27.360345882939171</v>
      </c>
      <c r="K35" s="59"/>
      <c r="L35" s="133"/>
    </row>
    <row r="36" spans="1:48" ht="13.8">
      <c r="B36" s="32" t="s">
        <v>102</v>
      </c>
      <c r="C36" s="139">
        <v>-80.408901910309993</v>
      </c>
      <c r="D36" s="140">
        <v>-124.09596073202998</v>
      </c>
      <c r="E36" s="31">
        <v>-419.34312411158004</v>
      </c>
      <c r="F36" s="31">
        <v>-56.854551429620003</v>
      </c>
      <c r="G36" s="31">
        <v>-33.485024282489995</v>
      </c>
      <c r="H36" s="30" t="s">
        <v>98</v>
      </c>
      <c r="I36" s="31" t="s">
        <v>98</v>
      </c>
      <c r="J36" s="60">
        <f t="shared" ref="J36:J38" si="7">G36/F36*100-100</f>
        <v>-41.104056860001862</v>
      </c>
      <c r="K36" s="59"/>
      <c r="L36" s="133"/>
    </row>
    <row r="37" spans="1:48" ht="13.8">
      <c r="B37" s="142" t="s">
        <v>155</v>
      </c>
      <c r="C37" s="29" t="s">
        <v>98</v>
      </c>
      <c r="D37" s="30" t="s">
        <v>98</v>
      </c>
      <c r="E37" s="31">
        <v>19.99839315809</v>
      </c>
      <c r="F37" s="31">
        <v>0</v>
      </c>
      <c r="G37" s="31">
        <v>-8.2722978542500005</v>
      </c>
      <c r="H37" s="30" t="s">
        <v>98</v>
      </c>
      <c r="I37" s="31" t="s">
        <v>98</v>
      </c>
      <c r="J37" s="60" t="s">
        <v>98</v>
      </c>
      <c r="K37" s="61"/>
      <c r="L37" s="133"/>
    </row>
    <row r="38" spans="1:48" ht="13.8">
      <c r="B38" s="32" t="s">
        <v>101</v>
      </c>
      <c r="C38" s="139">
        <v>1.4799686751300001</v>
      </c>
      <c r="D38" s="140">
        <v>0.46692072691999997</v>
      </c>
      <c r="E38" s="31">
        <v>0.15148868875999999</v>
      </c>
      <c r="F38" s="31">
        <v>0.11356384085</v>
      </c>
      <c r="G38" s="31">
        <v>2.9101772079999998E-2</v>
      </c>
      <c r="H38" s="30" t="s">
        <v>98</v>
      </c>
      <c r="I38" s="31" t="s">
        <v>98</v>
      </c>
      <c r="J38" s="60">
        <f t="shared" si="7"/>
        <v>-74.374086098022289</v>
      </c>
      <c r="K38" s="59"/>
      <c r="L38" s="133"/>
    </row>
    <row r="39" spans="1:48" ht="13.8">
      <c r="B39" s="32" t="s">
        <v>100</v>
      </c>
      <c r="C39" s="139">
        <v>-18.369428900550002</v>
      </c>
      <c r="D39" s="140">
        <v>-129.37927919452</v>
      </c>
      <c r="E39" s="31">
        <v>-84.080631464950017</v>
      </c>
      <c r="F39" s="31">
        <v>-76.894468357250005</v>
      </c>
      <c r="G39" s="31">
        <v>-36.833990793169995</v>
      </c>
      <c r="H39" s="30" t="s">
        <v>98</v>
      </c>
      <c r="I39" s="31" t="s">
        <v>98</v>
      </c>
      <c r="J39" s="60" t="s">
        <v>98</v>
      </c>
      <c r="K39" s="64"/>
    </row>
    <row r="40" spans="1:48" ht="13.8">
      <c r="B40" s="143" t="s">
        <v>99</v>
      </c>
      <c r="C40" s="144">
        <f>C7-(C17-C29)-C32</f>
        <v>-27.686099578390085</v>
      </c>
      <c r="D40" s="145">
        <f>D7-(D17-D29)-D32</f>
        <v>-19.54695026097998</v>
      </c>
      <c r="E40" s="65">
        <f>E7-(E17-E29)-E32</f>
        <v>57.598933512560301</v>
      </c>
      <c r="F40" s="145">
        <f t="shared" ref="F40:G40" si="8">F7-(F17-F29)-F32</f>
        <v>45.201120493800019</v>
      </c>
      <c r="G40" s="65">
        <f t="shared" si="8"/>
        <v>29.017542882610002</v>
      </c>
      <c r="H40" s="145" t="s">
        <v>98</v>
      </c>
      <c r="I40" s="65" t="s">
        <v>98</v>
      </c>
      <c r="J40" s="66" t="s">
        <v>98</v>
      </c>
      <c r="K40" s="64"/>
    </row>
    <row r="41" spans="1:48" s="67" customFormat="1" ht="25.35" customHeight="1">
      <c r="A41" s="72"/>
      <c r="B41" s="433" t="s">
        <v>132</v>
      </c>
      <c r="C41" s="434"/>
      <c r="D41" s="434"/>
      <c r="E41" s="434"/>
      <c r="F41" s="434"/>
      <c r="G41" s="434"/>
      <c r="H41" s="434"/>
      <c r="I41" s="434"/>
      <c r="J41" s="435"/>
    </row>
    <row r="42" spans="1:48" s="67" customFormat="1" ht="9.75" customHeight="1">
      <c r="A42" s="72"/>
      <c r="B42" s="436" t="s">
        <v>65</v>
      </c>
      <c r="C42" s="439">
        <v>2013</v>
      </c>
      <c r="D42" s="441">
        <v>2014</v>
      </c>
      <c r="E42" s="430">
        <v>2015</v>
      </c>
      <c r="F42" s="222">
        <v>2015</v>
      </c>
      <c r="G42" s="223">
        <v>2016</v>
      </c>
      <c r="H42" s="428">
        <v>2015</v>
      </c>
      <c r="I42" s="430">
        <v>2016</v>
      </c>
      <c r="J42" s="424">
        <v>2016</v>
      </c>
    </row>
    <row r="43" spans="1:48" s="67" customFormat="1" ht="11.25" customHeight="1">
      <c r="A43" s="72"/>
      <c r="B43" s="437"/>
      <c r="C43" s="440"/>
      <c r="D43" s="442"/>
      <c r="E43" s="431"/>
      <c r="F43" s="426" t="s">
        <v>325</v>
      </c>
      <c r="G43" s="427"/>
      <c r="H43" s="429"/>
      <c r="I43" s="431"/>
      <c r="J43" s="425"/>
    </row>
    <row r="44" spans="1:48" s="67" customFormat="1" ht="23.25" customHeight="1">
      <c r="A44" s="72"/>
      <c r="B44" s="438"/>
      <c r="C44" s="443" t="s">
        <v>129</v>
      </c>
      <c r="D44" s="432"/>
      <c r="E44" s="444"/>
      <c r="F44" s="432" t="s">
        <v>129</v>
      </c>
      <c r="G44" s="432"/>
      <c r="H44" s="224" t="s">
        <v>128</v>
      </c>
      <c r="I44" s="225"/>
      <c r="J44" s="226" t="s">
        <v>207</v>
      </c>
    </row>
    <row r="45" spans="1:48" s="67" customFormat="1" ht="13.8">
      <c r="A45" s="72"/>
      <c r="B45" s="244" t="s">
        <v>127</v>
      </c>
      <c r="C45" s="228">
        <v>339.22690166771997</v>
      </c>
      <c r="D45" s="229">
        <v>357.08424366495001</v>
      </c>
      <c r="E45" s="230">
        <v>534.64865153158996</v>
      </c>
      <c r="F45" s="231">
        <v>162.64630136426999</v>
      </c>
      <c r="G45" s="230">
        <v>171.94804698953996</v>
      </c>
      <c r="H45" s="232">
        <v>100</v>
      </c>
      <c r="I45" s="233">
        <v>100</v>
      </c>
      <c r="J45" s="234">
        <f>G45/F45*100-100</f>
        <v>5.7190022442854911</v>
      </c>
      <c r="K45" s="61"/>
      <c r="L45" s="146"/>
    </row>
    <row r="46" spans="1:48" s="67" customFormat="1" ht="13.8">
      <c r="A46" s="72"/>
      <c r="B46" s="147" t="s">
        <v>134</v>
      </c>
      <c r="C46" s="29">
        <v>262.77705160587004</v>
      </c>
      <c r="D46" s="30">
        <v>280.17826146755999</v>
      </c>
      <c r="E46" s="68">
        <v>409.41753916970009</v>
      </c>
      <c r="F46" s="29">
        <v>125.31589190882001</v>
      </c>
      <c r="G46" s="31">
        <v>154.97122527194998</v>
      </c>
      <c r="H46" s="29">
        <f>F46/F$45*100</f>
        <v>77.048104296055826</v>
      </c>
      <c r="I46" s="31">
        <f>G46/G$45*100</f>
        <v>90.126772583452066</v>
      </c>
      <c r="J46" s="60">
        <f>G46/F46*100-100</f>
        <v>23.6644633904112</v>
      </c>
      <c r="K46" s="61"/>
      <c r="L46" s="146"/>
    </row>
    <row r="47" spans="1:48" s="67" customFormat="1" ht="13.8">
      <c r="A47" s="72"/>
      <c r="B47" s="148" t="s">
        <v>126</v>
      </c>
      <c r="C47" s="29">
        <v>7.5650373456399995</v>
      </c>
      <c r="D47" s="30">
        <v>12.645767212990002</v>
      </c>
      <c r="E47" s="68">
        <v>45.061993447100001</v>
      </c>
      <c r="F47" s="29">
        <v>13.23745582241</v>
      </c>
      <c r="G47" s="31">
        <v>17.543109296450002</v>
      </c>
      <c r="H47" s="29">
        <f t="shared" ref="H47:I53" si="9">F47/F$45*100</f>
        <v>8.1387991681180605</v>
      </c>
      <c r="I47" s="31">
        <f t="shared" si="9"/>
        <v>10.202563857859458</v>
      </c>
      <c r="J47" s="60">
        <f t="shared" ref="J47:J53" si="10">G47/F47*100-100</f>
        <v>32.526291545773148</v>
      </c>
      <c r="K47" s="61"/>
      <c r="L47" s="146"/>
    </row>
    <row r="48" spans="1:48" s="67" customFormat="1" ht="13.8">
      <c r="A48" s="72"/>
      <c r="B48" s="148" t="s">
        <v>125</v>
      </c>
      <c r="C48" s="29">
        <v>54.318415474480005</v>
      </c>
      <c r="D48" s="30">
        <v>39.941946519420007</v>
      </c>
      <c r="E48" s="68">
        <v>34.776326205720004</v>
      </c>
      <c r="F48" s="29">
        <v>17.412292910530002</v>
      </c>
      <c r="G48" s="31">
        <v>15.829304132020001</v>
      </c>
      <c r="H48" s="29">
        <f t="shared" si="9"/>
        <v>10.705618734933694</v>
      </c>
      <c r="I48" s="31">
        <f t="shared" si="9"/>
        <v>9.2058644510123084</v>
      </c>
      <c r="J48" s="60">
        <f t="shared" si="10"/>
        <v>-9.0912138145384489</v>
      </c>
      <c r="K48" s="61"/>
      <c r="L48" s="146"/>
    </row>
    <row r="49" spans="1:12" s="67" customFormat="1" ht="13.8">
      <c r="A49" s="72"/>
      <c r="B49" s="148" t="s">
        <v>124</v>
      </c>
      <c r="C49" s="29">
        <v>128.26930791498</v>
      </c>
      <c r="D49" s="30">
        <v>139.02425885480002</v>
      </c>
      <c r="E49" s="68">
        <v>178.45238521014002</v>
      </c>
      <c r="F49" s="29">
        <v>58.734855836640001</v>
      </c>
      <c r="G49" s="31">
        <v>73.068153675700003</v>
      </c>
      <c r="H49" s="29">
        <f t="shared" si="9"/>
        <v>36.112014441136765</v>
      </c>
      <c r="I49" s="31">
        <f t="shared" si="9"/>
        <v>42.4943202060009</v>
      </c>
      <c r="J49" s="60">
        <f t="shared" si="10"/>
        <v>24.403393240506773</v>
      </c>
      <c r="K49" s="61"/>
      <c r="L49" s="146"/>
    </row>
    <row r="50" spans="1:12" s="67" customFormat="1" ht="13.8">
      <c r="A50" s="72"/>
      <c r="B50" s="148" t="s">
        <v>123</v>
      </c>
      <c r="C50" s="29">
        <v>-53.447576662279999</v>
      </c>
      <c r="D50" s="30">
        <v>-50.216250269029999</v>
      </c>
      <c r="E50" s="68">
        <v>-68.40529544156</v>
      </c>
      <c r="F50" s="29">
        <v>-16.465768549109999</v>
      </c>
      <c r="G50" s="31">
        <v>-29.343368884869999</v>
      </c>
      <c r="H50" s="29" t="s">
        <v>26</v>
      </c>
      <c r="I50" s="31" t="s">
        <v>26</v>
      </c>
      <c r="J50" s="60">
        <f t="shared" si="10"/>
        <v>78.208316224972407</v>
      </c>
      <c r="K50" s="61"/>
      <c r="L50" s="146"/>
    </row>
    <row r="51" spans="1:12" s="67" customFormat="1" ht="13.8">
      <c r="A51" s="72"/>
      <c r="B51" s="148" t="s">
        <v>122</v>
      </c>
      <c r="C51" s="29">
        <v>35.309490539949998</v>
      </c>
      <c r="D51" s="30">
        <v>44.940844349229998</v>
      </c>
      <c r="E51" s="68">
        <v>63.110597479109991</v>
      </c>
      <c r="F51" s="29">
        <v>17.66404362298</v>
      </c>
      <c r="G51" s="31">
        <v>26.15148897273</v>
      </c>
      <c r="H51" s="29">
        <f t="shared" si="9"/>
        <v>10.860402895617534</v>
      </c>
      <c r="I51" s="31">
        <f t="shared" si="9"/>
        <v>15.208947952936541</v>
      </c>
      <c r="J51" s="60">
        <f t="shared" si="10"/>
        <v>48.049277565801958</v>
      </c>
      <c r="K51" s="61"/>
      <c r="L51" s="146"/>
    </row>
    <row r="52" spans="1:12" s="67" customFormat="1" ht="13.8">
      <c r="A52" s="72"/>
      <c r="B52" s="147" t="s">
        <v>121</v>
      </c>
      <c r="C52" s="29">
        <v>72.853174209049996</v>
      </c>
      <c r="D52" s="30">
        <v>68.355242477339999</v>
      </c>
      <c r="E52" s="68">
        <v>119.96032475810999</v>
      </c>
      <c r="F52" s="29">
        <v>35.738492114050004</v>
      </c>
      <c r="G52" s="31">
        <v>15.157329882869998</v>
      </c>
      <c r="H52" s="29">
        <f t="shared" si="9"/>
        <v>21.97313545667938</v>
      </c>
      <c r="I52" s="31">
        <f t="shared" si="9"/>
        <v>8.8150637057204015</v>
      </c>
      <c r="J52" s="60">
        <f t="shared" si="10"/>
        <v>-57.588222148546826</v>
      </c>
      <c r="K52" s="61"/>
      <c r="L52" s="146"/>
    </row>
    <row r="53" spans="1:12" s="67" customFormat="1" ht="13.8">
      <c r="A53" s="72"/>
      <c r="B53" s="147" t="s">
        <v>120</v>
      </c>
      <c r="C53" s="29">
        <v>3.5966758527999332</v>
      </c>
      <c r="D53" s="30">
        <v>8.5507397200500179</v>
      </c>
      <c r="E53" s="68">
        <f>E45-E46-E52</f>
        <v>5.2707876037798798</v>
      </c>
      <c r="F53" s="29">
        <f t="shared" ref="F53:G53" si="11">F45-F46-F52</f>
        <v>1.5919173413999772</v>
      </c>
      <c r="G53" s="31">
        <f t="shared" si="11"/>
        <v>1.8194918347199867</v>
      </c>
      <c r="H53" s="29">
        <f t="shared" si="9"/>
        <v>0.97876024726479793</v>
      </c>
      <c r="I53" s="31">
        <f t="shared" si="9"/>
        <v>1.0581637108275332</v>
      </c>
      <c r="J53" s="60">
        <f t="shared" si="10"/>
        <v>14.295622479988438</v>
      </c>
      <c r="K53" s="29"/>
      <c r="L53" s="146"/>
    </row>
    <row r="54" spans="1:12" s="67" customFormat="1" ht="13.8">
      <c r="A54" s="72"/>
      <c r="B54" s="147"/>
      <c r="C54" s="29"/>
      <c r="D54" s="30"/>
      <c r="E54" s="31"/>
      <c r="F54" s="141"/>
      <c r="G54" s="68"/>
      <c r="H54" s="141"/>
      <c r="I54" s="68"/>
      <c r="J54" s="69"/>
      <c r="L54" s="146"/>
    </row>
    <row r="55" spans="1:12" s="67" customFormat="1" ht="13.8">
      <c r="A55" s="72"/>
      <c r="B55" s="244" t="s">
        <v>119</v>
      </c>
      <c r="C55" s="228">
        <v>403.45607339062002</v>
      </c>
      <c r="D55" s="229">
        <v>430.21778452593009</v>
      </c>
      <c r="E55" s="235">
        <v>576.84833144915001</v>
      </c>
      <c r="F55" s="245">
        <v>153.30552191596001</v>
      </c>
      <c r="G55" s="246">
        <v>193.67265876206997</v>
      </c>
      <c r="H55" s="247" t="s">
        <v>98</v>
      </c>
      <c r="I55" s="248" t="s">
        <v>98</v>
      </c>
      <c r="J55" s="249">
        <f>G55/F55*100-100</f>
        <v>26.33116951145351</v>
      </c>
      <c r="K55" s="61"/>
      <c r="L55" s="146"/>
    </row>
    <row r="56" spans="1:12" s="67" customFormat="1" ht="13.8">
      <c r="A56" s="72"/>
      <c r="B56" s="148"/>
      <c r="C56" s="29"/>
      <c r="D56" s="30"/>
      <c r="E56" s="31"/>
      <c r="F56" s="210"/>
      <c r="G56" s="211"/>
      <c r="H56" s="141"/>
      <c r="I56" s="68"/>
      <c r="J56" s="69"/>
      <c r="L56" s="146"/>
    </row>
    <row r="57" spans="1:12" s="67" customFormat="1" ht="13.8">
      <c r="A57" s="72"/>
      <c r="B57" s="244" t="s">
        <v>105</v>
      </c>
      <c r="C57" s="228">
        <v>0.47749704163000012</v>
      </c>
      <c r="D57" s="229">
        <v>4.9192643647099992</v>
      </c>
      <c r="E57" s="235">
        <v>2.95092370875</v>
      </c>
      <c r="F57" s="245">
        <v>1.1403030333699999</v>
      </c>
      <c r="G57" s="246">
        <v>0.46608758499000047</v>
      </c>
      <c r="H57" s="247" t="s">
        <v>98</v>
      </c>
      <c r="I57" s="248" t="s">
        <v>98</v>
      </c>
      <c r="J57" s="250" t="s">
        <v>98</v>
      </c>
      <c r="L57" s="146"/>
    </row>
    <row r="58" spans="1:12" s="67" customFormat="1" ht="13.8">
      <c r="A58" s="72"/>
      <c r="B58" s="149"/>
      <c r="C58" s="135"/>
      <c r="D58" s="136"/>
      <c r="E58" s="137"/>
      <c r="F58" s="210"/>
      <c r="G58" s="211"/>
      <c r="H58" s="76"/>
      <c r="I58" s="70"/>
      <c r="J58" s="71"/>
      <c r="L58" s="146"/>
    </row>
    <row r="59" spans="1:12" s="72" customFormat="1" ht="13.8">
      <c r="B59" s="244" t="s">
        <v>104</v>
      </c>
      <c r="C59" s="242">
        <v>-64.70666876453005</v>
      </c>
      <c r="D59" s="243">
        <v>-78.052805225690079</v>
      </c>
      <c r="E59" s="235">
        <f>E45-E55-E57</f>
        <v>-45.150603626310044</v>
      </c>
      <c r="F59" s="245">
        <f t="shared" ref="F59:G59" si="12">F45-F55-F57</f>
        <v>8.200476414939974</v>
      </c>
      <c r="G59" s="246">
        <f t="shared" si="12"/>
        <v>-22.19069935752001</v>
      </c>
      <c r="H59" s="247" t="s">
        <v>98</v>
      </c>
      <c r="I59" s="248" t="s">
        <v>98</v>
      </c>
      <c r="J59" s="250" t="s">
        <v>98</v>
      </c>
      <c r="L59" s="146"/>
    </row>
    <row r="60" spans="1:12" s="72" customFormat="1" ht="13.8">
      <c r="B60" s="148" t="s">
        <v>103</v>
      </c>
      <c r="C60" s="139">
        <v>160.87581306484998</v>
      </c>
      <c r="D60" s="140">
        <v>227.62117760865002</v>
      </c>
      <c r="E60" s="68">
        <v>514.0944599050199</v>
      </c>
      <c r="F60" s="68">
        <v>115.14162289340001</v>
      </c>
      <c r="G60" s="68">
        <v>83.634601181790003</v>
      </c>
      <c r="H60" s="141" t="s">
        <v>98</v>
      </c>
      <c r="I60" s="68" t="s">
        <v>26</v>
      </c>
      <c r="J60" s="73">
        <f>G60/F60*100-100</f>
        <v>-27.363711679467755</v>
      </c>
      <c r="K60" s="61"/>
      <c r="L60" s="146"/>
    </row>
    <row r="61" spans="1:12" s="72" customFormat="1" ht="13.8">
      <c r="B61" s="148" t="s">
        <v>102</v>
      </c>
      <c r="C61" s="139">
        <v>-79.837000011010005</v>
      </c>
      <c r="D61" s="140">
        <v>-120.81978430644999</v>
      </c>
      <c r="E61" s="68">
        <v>-416.58556779214001</v>
      </c>
      <c r="F61" s="68">
        <v>-56.501503523540002</v>
      </c>
      <c r="G61" s="68">
        <v>-32.474462470169996</v>
      </c>
      <c r="H61" s="141" t="s">
        <v>98</v>
      </c>
      <c r="I61" s="68" t="s">
        <v>26</v>
      </c>
      <c r="J61" s="73">
        <f t="shared" ref="J61:J63" si="13">G61/F61*100-100</f>
        <v>-42.524604753853524</v>
      </c>
      <c r="K61" s="61"/>
      <c r="L61" s="146"/>
    </row>
    <row r="62" spans="1:12" s="72" customFormat="1" ht="13.8">
      <c r="B62" s="142" t="s">
        <v>155</v>
      </c>
      <c r="C62" s="29" t="s">
        <v>156</v>
      </c>
      <c r="D62" s="30" t="s">
        <v>156</v>
      </c>
      <c r="E62" s="68">
        <v>19.99839315809</v>
      </c>
      <c r="F62" s="141">
        <v>0</v>
      </c>
      <c r="G62" s="68">
        <v>-8.2722978542500005</v>
      </c>
      <c r="H62" s="141" t="s">
        <v>98</v>
      </c>
      <c r="I62" s="68" t="s">
        <v>26</v>
      </c>
      <c r="J62" s="73" t="s">
        <v>156</v>
      </c>
      <c r="L62" s="146"/>
    </row>
    <row r="63" spans="1:12" ht="13.8">
      <c r="B63" s="148" t="s">
        <v>101</v>
      </c>
      <c r="C63" s="139">
        <v>1.4799686751300001</v>
      </c>
      <c r="D63" s="140">
        <v>0.46692072691999997</v>
      </c>
      <c r="E63" s="68">
        <v>0.15148868875999999</v>
      </c>
      <c r="F63" s="68">
        <v>0.11356384085</v>
      </c>
      <c r="G63" s="68">
        <v>2.9101772079999998E-2</v>
      </c>
      <c r="H63" s="141" t="s">
        <v>98</v>
      </c>
      <c r="I63" s="68" t="s">
        <v>98</v>
      </c>
      <c r="J63" s="73">
        <f t="shared" si="13"/>
        <v>-74.374086098022289</v>
      </c>
      <c r="K63" s="61"/>
      <c r="L63" s="146"/>
    </row>
    <row r="64" spans="1:12" ht="13.8">
      <c r="B64" s="150" t="s">
        <v>100</v>
      </c>
      <c r="C64" s="151">
        <v>-17.812112964440004</v>
      </c>
      <c r="D64" s="152">
        <v>-124.24776773235001</v>
      </c>
      <c r="E64" s="74">
        <v>-72.508170333420011</v>
      </c>
      <c r="F64" s="68">
        <v>-66.954159625649993</v>
      </c>
      <c r="G64" s="68">
        <v>-20.726243271929999</v>
      </c>
      <c r="H64" s="153" t="s">
        <v>98</v>
      </c>
      <c r="I64" s="74" t="s">
        <v>98</v>
      </c>
      <c r="J64" s="75" t="s">
        <v>98</v>
      </c>
    </row>
    <row r="65" spans="2:9" ht="13.8">
      <c r="B65" s="154"/>
      <c r="C65" s="155"/>
      <c r="D65" s="155"/>
      <c r="E65" s="155"/>
      <c r="F65" s="76"/>
      <c r="G65" s="76"/>
      <c r="H65" s="76"/>
      <c r="I65" s="76"/>
    </row>
    <row r="66" spans="2:9" ht="12">
      <c r="B66" s="156"/>
    </row>
    <row r="67" spans="2:9" ht="12">
      <c r="B67" s="156"/>
    </row>
    <row r="68" spans="2:9" ht="12">
      <c r="B68" s="156"/>
    </row>
    <row r="69" spans="2:9" ht="12">
      <c r="B69" s="156"/>
    </row>
    <row r="70" spans="2:9" ht="12">
      <c r="B70" s="156"/>
    </row>
    <row r="71" spans="2:9" ht="12">
      <c r="B71" s="156"/>
    </row>
    <row r="72" spans="2:9" ht="12">
      <c r="B72" s="156"/>
    </row>
    <row r="73" spans="2:9" ht="12">
      <c r="B73" s="156"/>
    </row>
    <row r="74" spans="2:9" ht="12">
      <c r="B74" s="156"/>
    </row>
    <row r="75" spans="2:9" ht="12">
      <c r="B75" s="156"/>
    </row>
    <row r="76" spans="2:9" ht="12">
      <c r="B76" s="156"/>
    </row>
    <row r="77" spans="2:9" ht="12">
      <c r="B77" s="156"/>
    </row>
    <row r="78" spans="2:9" ht="12">
      <c r="B78" s="156"/>
    </row>
    <row r="79" spans="2:9" ht="12">
      <c r="B79" s="156"/>
    </row>
    <row r="80" spans="2:9" ht="12">
      <c r="B80" s="156"/>
    </row>
    <row r="81" spans="2:2" ht="12">
      <c r="B81" s="156"/>
    </row>
    <row r="82" spans="2:2" ht="12">
      <c r="B82" s="156"/>
    </row>
    <row r="83" spans="2:2" ht="12">
      <c r="B83" s="156"/>
    </row>
    <row r="84" spans="2:2" ht="12">
      <c r="B84" s="156"/>
    </row>
    <row r="85" spans="2:2" ht="12">
      <c r="B85" s="156"/>
    </row>
    <row r="86" spans="2:2" ht="12">
      <c r="B86" s="156"/>
    </row>
    <row r="87" spans="2:2" ht="12">
      <c r="B87" s="156"/>
    </row>
    <row r="88" spans="2:2" ht="12">
      <c r="B88" s="156"/>
    </row>
    <row r="89" spans="2:2" ht="12">
      <c r="B89" s="156"/>
    </row>
    <row r="90" spans="2:2" ht="12">
      <c r="B90" s="156"/>
    </row>
    <row r="91" spans="2:2" ht="12">
      <c r="B91" s="156"/>
    </row>
    <row r="92" spans="2:2" ht="12">
      <c r="B92" s="156"/>
    </row>
    <row r="93" spans="2:2" ht="12">
      <c r="B93" s="156"/>
    </row>
    <row r="94" spans="2:2" ht="12">
      <c r="B94" s="156"/>
    </row>
    <row r="95" spans="2:2" ht="12">
      <c r="B95" s="156"/>
    </row>
    <row r="96" spans="2:2" ht="12">
      <c r="B96" s="156"/>
    </row>
    <row r="97" spans="2:2" ht="12">
      <c r="B97" s="156"/>
    </row>
    <row r="98" spans="2:2" ht="12">
      <c r="B98" s="156"/>
    </row>
    <row r="99" spans="2:2" ht="12">
      <c r="B99" s="156"/>
    </row>
    <row r="100" spans="2:2" ht="12">
      <c r="B100" s="156"/>
    </row>
    <row r="101" spans="2:2" ht="12">
      <c r="B101" s="156"/>
    </row>
    <row r="102" spans="2:2" ht="12">
      <c r="B102" s="156"/>
    </row>
    <row r="103" spans="2:2" ht="12">
      <c r="B103" s="156"/>
    </row>
    <row r="104" spans="2:2" ht="12">
      <c r="B104" s="156"/>
    </row>
    <row r="105" spans="2:2" ht="12">
      <c r="B105" s="156"/>
    </row>
    <row r="106" spans="2:2" ht="12">
      <c r="B106" s="156"/>
    </row>
    <row r="107" spans="2:2" ht="12">
      <c r="B107" s="156"/>
    </row>
    <row r="108" spans="2:2" ht="12">
      <c r="B108" s="156"/>
    </row>
    <row r="109" spans="2:2" ht="12">
      <c r="B109" s="156"/>
    </row>
    <row r="110" spans="2:2" ht="12">
      <c r="B110" s="156"/>
    </row>
    <row r="111" spans="2:2" ht="12">
      <c r="B111" s="156"/>
    </row>
    <row r="112" spans="2:2" ht="12">
      <c r="B112" s="156"/>
    </row>
    <row r="113" spans="2:2" ht="12">
      <c r="B113" s="156"/>
    </row>
    <row r="114" spans="2:2" ht="12">
      <c r="B114" s="156"/>
    </row>
    <row r="115" spans="2:2" ht="12">
      <c r="B115" s="156"/>
    </row>
    <row r="116" spans="2:2" ht="12">
      <c r="B116" s="156"/>
    </row>
    <row r="117" spans="2:2" ht="12">
      <c r="B117" s="156"/>
    </row>
    <row r="118" spans="2:2" ht="12">
      <c r="B118" s="156"/>
    </row>
    <row r="119" spans="2:2" ht="12">
      <c r="B119" s="156"/>
    </row>
    <row r="120" spans="2:2" ht="12">
      <c r="B120" s="156"/>
    </row>
    <row r="121" spans="2:2" ht="12">
      <c r="B121" s="156"/>
    </row>
    <row r="122" spans="2:2" ht="12">
      <c r="B122" s="156"/>
    </row>
    <row r="123" spans="2:2" ht="12">
      <c r="B123" s="156"/>
    </row>
    <row r="124" spans="2:2" ht="12">
      <c r="B124" s="156"/>
    </row>
    <row r="125" spans="2:2" ht="12">
      <c r="B125" s="156"/>
    </row>
    <row r="126" spans="2:2" ht="12">
      <c r="B126" s="156"/>
    </row>
    <row r="127" spans="2:2" ht="12">
      <c r="B127" s="156"/>
    </row>
    <row r="128" spans="2:2" ht="12">
      <c r="B128" s="156"/>
    </row>
    <row r="129" spans="2:2" ht="12">
      <c r="B129" s="156"/>
    </row>
    <row r="130" spans="2:2" ht="12">
      <c r="B130" s="156"/>
    </row>
    <row r="131" spans="2:2" ht="12">
      <c r="B131" s="156"/>
    </row>
    <row r="132" spans="2:2" ht="12">
      <c r="B132" s="156"/>
    </row>
    <row r="133" spans="2:2" ht="12">
      <c r="B133" s="156"/>
    </row>
    <row r="134" spans="2:2" ht="12">
      <c r="B134" s="156"/>
    </row>
    <row r="135" spans="2:2" ht="12">
      <c r="B135" s="156"/>
    </row>
    <row r="136" spans="2:2" ht="12">
      <c r="B136" s="156"/>
    </row>
    <row r="137" spans="2:2" ht="12">
      <c r="B137" s="156"/>
    </row>
    <row r="138" spans="2:2" ht="12">
      <c r="B138" s="156"/>
    </row>
    <row r="139" spans="2:2" ht="12">
      <c r="B139" s="156"/>
    </row>
    <row r="140" spans="2:2" ht="12">
      <c r="B140" s="156"/>
    </row>
    <row r="141" spans="2:2" ht="12">
      <c r="B141" s="156"/>
    </row>
    <row r="142" spans="2:2" ht="12">
      <c r="B142" s="156"/>
    </row>
    <row r="143" spans="2:2" ht="12">
      <c r="B143" s="156"/>
    </row>
    <row r="144" spans="2:2" ht="12">
      <c r="B144" s="156"/>
    </row>
    <row r="145" spans="2:2" ht="12">
      <c r="B145" s="156"/>
    </row>
    <row r="146" spans="2:2" ht="12">
      <c r="B146" s="156"/>
    </row>
    <row r="147" spans="2:2" ht="12">
      <c r="B147" s="156"/>
    </row>
    <row r="148" spans="2:2" ht="12">
      <c r="B148" s="156"/>
    </row>
    <row r="149" spans="2:2" ht="12">
      <c r="B149" s="156"/>
    </row>
    <row r="150" spans="2:2" ht="12">
      <c r="B150" s="156"/>
    </row>
    <row r="151" spans="2:2" ht="12">
      <c r="B151" s="156"/>
    </row>
    <row r="152" spans="2:2" ht="12">
      <c r="B152" s="156"/>
    </row>
    <row r="153" spans="2:2" ht="12">
      <c r="B153" s="156"/>
    </row>
    <row r="154" spans="2:2" ht="12">
      <c r="B154" s="156"/>
    </row>
    <row r="155" spans="2:2" ht="12">
      <c r="B155" s="156"/>
    </row>
    <row r="156" spans="2:2" ht="12">
      <c r="B156" s="156"/>
    </row>
    <row r="157" spans="2:2" ht="12">
      <c r="B157" s="156"/>
    </row>
    <row r="158" spans="2:2" ht="12">
      <c r="B158" s="156"/>
    </row>
    <row r="159" spans="2:2" ht="12">
      <c r="B159" s="156"/>
    </row>
    <row r="160" spans="2:2" ht="12">
      <c r="B160" s="156"/>
    </row>
    <row r="161" spans="2:2" ht="12">
      <c r="B161" s="156"/>
    </row>
    <row r="162" spans="2:2" ht="12">
      <c r="B162" s="156"/>
    </row>
    <row r="163" spans="2:2" ht="12">
      <c r="B163" s="156"/>
    </row>
    <row r="164" spans="2:2" ht="12">
      <c r="B164" s="156"/>
    </row>
    <row r="165" spans="2:2" ht="12">
      <c r="B165" s="156"/>
    </row>
    <row r="166" spans="2:2" ht="12">
      <c r="B166" s="156"/>
    </row>
    <row r="167" spans="2:2" ht="12">
      <c r="B167" s="156"/>
    </row>
    <row r="168" spans="2:2" ht="12">
      <c r="B168" s="156"/>
    </row>
    <row r="169" spans="2:2" ht="12">
      <c r="B169" s="156"/>
    </row>
    <row r="170" spans="2:2" ht="12">
      <c r="B170" s="156"/>
    </row>
    <row r="171" spans="2:2" ht="12">
      <c r="B171" s="156"/>
    </row>
    <row r="172" spans="2:2" ht="12">
      <c r="B172" s="156"/>
    </row>
    <row r="173" spans="2:2" ht="12">
      <c r="B173" s="156"/>
    </row>
    <row r="174" spans="2:2" ht="12">
      <c r="B174" s="156"/>
    </row>
    <row r="175" spans="2:2" ht="12">
      <c r="B175" s="156"/>
    </row>
    <row r="176" spans="2:2" ht="12">
      <c r="B176" s="156"/>
    </row>
    <row r="177" spans="2:2" ht="12">
      <c r="B177" s="156"/>
    </row>
    <row r="178" spans="2:2" ht="12">
      <c r="B178" s="156"/>
    </row>
    <row r="179" spans="2:2" ht="12">
      <c r="B179" s="156"/>
    </row>
    <row r="180" spans="2:2" ht="12">
      <c r="B180" s="156"/>
    </row>
    <row r="181" spans="2:2" ht="12">
      <c r="B181" s="156"/>
    </row>
    <row r="182" spans="2:2" ht="12">
      <c r="B182" s="156"/>
    </row>
    <row r="183" spans="2:2" ht="12">
      <c r="B183" s="156"/>
    </row>
    <row r="184" spans="2:2" ht="12">
      <c r="B184" s="156"/>
    </row>
    <row r="185" spans="2:2" ht="12">
      <c r="B185" s="156"/>
    </row>
    <row r="186" spans="2:2" ht="12">
      <c r="B186" s="156"/>
    </row>
    <row r="187" spans="2:2" ht="12">
      <c r="B187" s="156"/>
    </row>
    <row r="188" spans="2:2" ht="12">
      <c r="B188" s="156"/>
    </row>
    <row r="189" spans="2:2" ht="12">
      <c r="B189" s="156"/>
    </row>
    <row r="190" spans="2:2" ht="12">
      <c r="B190" s="156"/>
    </row>
    <row r="191" spans="2:2" ht="12">
      <c r="B191" s="156"/>
    </row>
    <row r="192" spans="2:2" ht="12">
      <c r="B192" s="156"/>
    </row>
    <row r="193" spans="2:2" ht="12">
      <c r="B193" s="156"/>
    </row>
    <row r="194" spans="2:2" ht="12">
      <c r="B194" s="156"/>
    </row>
    <row r="195" spans="2:2" ht="12">
      <c r="B195" s="156"/>
    </row>
    <row r="196" spans="2:2" ht="12">
      <c r="B196" s="156"/>
    </row>
    <row r="197" spans="2:2" ht="12">
      <c r="B197" s="156"/>
    </row>
    <row r="198" spans="2:2" ht="12">
      <c r="B198" s="156"/>
    </row>
    <row r="199" spans="2:2" ht="12">
      <c r="B199" s="156"/>
    </row>
    <row r="200" spans="2:2" ht="12">
      <c r="B200" s="156"/>
    </row>
    <row r="201" spans="2:2" ht="12">
      <c r="B201" s="156"/>
    </row>
    <row r="202" spans="2:2" ht="12">
      <c r="B202" s="156"/>
    </row>
    <row r="203" spans="2:2" ht="12">
      <c r="B203" s="156"/>
    </row>
    <row r="204" spans="2:2" ht="12">
      <c r="B204" s="156"/>
    </row>
    <row r="205" spans="2:2" ht="12">
      <c r="B205" s="156"/>
    </row>
    <row r="206" spans="2:2" ht="12">
      <c r="B206" s="156"/>
    </row>
    <row r="207" spans="2:2" ht="12">
      <c r="B207" s="156"/>
    </row>
    <row r="208" spans="2:2" ht="12">
      <c r="B208" s="156"/>
    </row>
    <row r="209" spans="2:2" ht="12">
      <c r="B209" s="156"/>
    </row>
    <row r="210" spans="2:2" ht="12">
      <c r="B210" s="156"/>
    </row>
    <row r="211" spans="2:2" ht="12">
      <c r="B211" s="156"/>
    </row>
    <row r="212" spans="2:2" ht="12">
      <c r="B212" s="156"/>
    </row>
    <row r="213" spans="2:2" ht="12">
      <c r="B213" s="156"/>
    </row>
    <row r="214" spans="2:2" ht="12">
      <c r="B214" s="156"/>
    </row>
    <row r="215" spans="2:2" ht="12">
      <c r="B215" s="156"/>
    </row>
    <row r="216" spans="2:2" ht="12">
      <c r="B216" s="156"/>
    </row>
    <row r="217" spans="2:2" ht="12">
      <c r="B217" s="156"/>
    </row>
    <row r="218" spans="2:2" ht="12">
      <c r="B218" s="156"/>
    </row>
    <row r="219" spans="2:2" ht="12">
      <c r="B219" s="156"/>
    </row>
    <row r="220" spans="2:2" ht="12">
      <c r="B220" s="156"/>
    </row>
    <row r="221" spans="2:2" ht="12">
      <c r="B221" s="156"/>
    </row>
    <row r="222" spans="2:2" ht="12">
      <c r="B222" s="156"/>
    </row>
    <row r="223" spans="2:2" ht="12">
      <c r="B223" s="156"/>
    </row>
    <row r="224" spans="2:2" ht="12">
      <c r="B224" s="156"/>
    </row>
    <row r="225" spans="2:2" ht="12">
      <c r="B225" s="156"/>
    </row>
    <row r="226" spans="2:2" ht="12">
      <c r="B226" s="156"/>
    </row>
    <row r="227" spans="2:2" ht="12">
      <c r="B227" s="156"/>
    </row>
    <row r="228" spans="2:2" ht="12">
      <c r="B228" s="156"/>
    </row>
    <row r="229" spans="2:2" ht="12">
      <c r="B229" s="156"/>
    </row>
    <row r="230" spans="2:2" ht="12">
      <c r="B230" s="156"/>
    </row>
    <row r="231" spans="2:2" ht="12">
      <c r="B231" s="156"/>
    </row>
    <row r="232" spans="2:2" ht="12">
      <c r="B232" s="156"/>
    </row>
    <row r="233" spans="2:2" ht="12">
      <c r="B233" s="156"/>
    </row>
    <row r="234" spans="2:2" ht="12">
      <c r="B234" s="156"/>
    </row>
    <row r="235" spans="2:2" ht="12">
      <c r="B235" s="156"/>
    </row>
    <row r="236" spans="2:2" ht="12">
      <c r="B236" s="156"/>
    </row>
    <row r="237" spans="2:2" ht="12">
      <c r="B237" s="156"/>
    </row>
    <row r="238" spans="2:2" ht="12">
      <c r="B238" s="156"/>
    </row>
    <row r="239" spans="2:2" ht="12">
      <c r="B239" s="156"/>
    </row>
    <row r="240" spans="2:2" ht="12">
      <c r="B240" s="156"/>
    </row>
    <row r="241" spans="2:2" ht="12">
      <c r="B241" s="156"/>
    </row>
    <row r="242" spans="2:2" ht="12">
      <c r="B242" s="156"/>
    </row>
    <row r="243" spans="2:2" ht="12">
      <c r="B243" s="156"/>
    </row>
    <row r="244" spans="2:2" ht="12">
      <c r="B244" s="156"/>
    </row>
    <row r="245" spans="2:2" ht="12">
      <c r="B245" s="156"/>
    </row>
    <row r="246" spans="2:2" ht="12">
      <c r="B246" s="156"/>
    </row>
    <row r="247" spans="2:2" ht="12">
      <c r="B247" s="156"/>
    </row>
    <row r="248" spans="2:2" ht="12">
      <c r="B248" s="156"/>
    </row>
    <row r="249" spans="2:2" ht="12">
      <c r="B249" s="156"/>
    </row>
    <row r="250" spans="2:2" ht="12">
      <c r="B250" s="156"/>
    </row>
    <row r="251" spans="2:2" ht="12">
      <c r="B251" s="156"/>
    </row>
    <row r="252" spans="2:2" ht="12">
      <c r="B252" s="156"/>
    </row>
    <row r="253" spans="2:2" ht="12">
      <c r="B253" s="156"/>
    </row>
    <row r="254" spans="2:2" ht="12">
      <c r="B254" s="156"/>
    </row>
    <row r="255" spans="2:2" ht="12">
      <c r="B255" s="156"/>
    </row>
    <row r="256" spans="2:2" ht="12">
      <c r="B256" s="156"/>
    </row>
    <row r="257" spans="2:2" ht="12">
      <c r="B257" s="156"/>
    </row>
    <row r="258" spans="2:2" ht="12">
      <c r="B258" s="156"/>
    </row>
    <row r="259" spans="2:2" ht="12">
      <c r="B259" s="156"/>
    </row>
    <row r="260" spans="2:2" ht="12">
      <c r="B260" s="156"/>
    </row>
    <row r="261" spans="2:2" ht="12">
      <c r="B261" s="156"/>
    </row>
    <row r="262" spans="2:2" ht="12">
      <c r="B262" s="156"/>
    </row>
    <row r="263" spans="2:2" ht="12">
      <c r="B263" s="156"/>
    </row>
    <row r="264" spans="2:2" ht="12">
      <c r="B264" s="156"/>
    </row>
    <row r="265" spans="2:2" ht="12">
      <c r="B265" s="156"/>
    </row>
    <row r="266" spans="2:2" ht="12">
      <c r="B266" s="156"/>
    </row>
    <row r="267" spans="2:2" ht="12">
      <c r="B267" s="156"/>
    </row>
    <row r="268" spans="2:2" ht="12">
      <c r="B268" s="156"/>
    </row>
    <row r="269" spans="2:2" ht="12">
      <c r="B269" s="156"/>
    </row>
    <row r="270" spans="2:2" ht="12">
      <c r="B270" s="156"/>
    </row>
  </sheetData>
  <mergeCells count="22">
    <mergeCell ref="F44:G44"/>
    <mergeCell ref="C44:E44"/>
    <mergeCell ref="B42:B44"/>
    <mergeCell ref="C42:C43"/>
    <mergeCell ref="D42:D43"/>
    <mergeCell ref="E42:E43"/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</mergeCells>
  <pageMargins left="0.7" right="0.7" top="0.75" bottom="0.75" header="0.3" footer="0.3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view="pageLayout" zoomScale="80" zoomScaleNormal="100" zoomScalePageLayoutView="80" workbookViewId="0">
      <selection activeCell="R4" sqref="R4:U46"/>
    </sheetView>
  </sheetViews>
  <sheetFormatPr defaultColWidth="9.21875" defaultRowHeight="13.8"/>
  <cols>
    <col min="1" max="1" width="82.44140625" style="33" customWidth="1"/>
    <col min="2" max="17" width="11.5546875" style="33" customWidth="1"/>
    <col min="18" max="18" width="13.77734375" style="33" customWidth="1"/>
    <col min="19" max="19" width="18.21875" style="33" customWidth="1"/>
    <col min="20" max="20" width="13.44140625" style="33" customWidth="1"/>
    <col min="21" max="21" width="13.77734375" style="33" customWidth="1"/>
    <col min="22" max="16384" width="9.21875" style="33"/>
  </cols>
  <sheetData>
    <row r="1" spans="1:22" ht="15.6">
      <c r="A1" s="449" t="s">
        <v>92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50"/>
      <c r="U1" s="450"/>
    </row>
    <row r="2" spans="1:22" ht="27.75" customHeight="1">
      <c r="A2" s="451" t="s">
        <v>65</v>
      </c>
      <c r="B2" s="445" t="s">
        <v>159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53" t="s">
        <v>199</v>
      </c>
      <c r="O2" s="454"/>
      <c r="P2" s="454"/>
      <c r="Q2" s="448"/>
      <c r="R2" s="447" t="s">
        <v>66</v>
      </c>
      <c r="S2" s="448"/>
      <c r="T2" s="447" t="s">
        <v>95</v>
      </c>
      <c r="U2" s="448"/>
    </row>
    <row r="3" spans="1:22" ht="69.75" customHeight="1">
      <c r="A3" s="452"/>
      <c r="B3" s="251" t="s">
        <v>91</v>
      </c>
      <c r="C3" s="252" t="s">
        <v>90</v>
      </c>
      <c r="D3" s="252" t="s">
        <v>130</v>
      </c>
      <c r="E3" s="252" t="s">
        <v>136</v>
      </c>
      <c r="F3" s="252" t="s">
        <v>208</v>
      </c>
      <c r="G3" s="252" t="s">
        <v>141</v>
      </c>
      <c r="H3" s="252" t="s">
        <v>144</v>
      </c>
      <c r="I3" s="252" t="s">
        <v>145</v>
      </c>
      <c r="J3" s="252" t="s">
        <v>148</v>
      </c>
      <c r="K3" s="252" t="s">
        <v>150</v>
      </c>
      <c r="L3" s="252" t="s">
        <v>154</v>
      </c>
      <c r="M3" s="252" t="s">
        <v>157</v>
      </c>
      <c r="N3" s="253" t="s">
        <v>91</v>
      </c>
      <c r="O3" s="254" t="s">
        <v>90</v>
      </c>
      <c r="P3" s="253" t="s">
        <v>130</v>
      </c>
      <c r="Q3" s="254" t="s">
        <v>136</v>
      </c>
      <c r="R3" s="255" t="s">
        <v>67</v>
      </c>
      <c r="S3" s="256" t="s">
        <v>68</v>
      </c>
      <c r="T3" s="255" t="s">
        <v>67</v>
      </c>
      <c r="U3" s="256" t="s">
        <v>68</v>
      </c>
    </row>
    <row r="4" spans="1:22">
      <c r="A4" s="14" t="s">
        <v>69</v>
      </c>
      <c r="B4" s="15">
        <v>326731.86610556999</v>
      </c>
      <c r="C4" s="15">
        <v>331607.83463517</v>
      </c>
      <c r="D4" s="15">
        <v>331991.32964554999</v>
      </c>
      <c r="E4" s="16">
        <v>330359.08956698998</v>
      </c>
      <c r="F4" s="15">
        <v>329619.79473000998</v>
      </c>
      <c r="G4" s="16">
        <v>330379.08319171</v>
      </c>
      <c r="H4" s="15">
        <v>332327.08399999997</v>
      </c>
      <c r="I4" s="15">
        <v>328775.57400000002</v>
      </c>
      <c r="J4" s="15">
        <v>321206.65899999999</v>
      </c>
      <c r="K4" s="15">
        <v>318358.82900000003</v>
      </c>
      <c r="L4" s="15">
        <v>321227.51199999999</v>
      </c>
      <c r="M4" s="15">
        <v>335999.64216584002</v>
      </c>
      <c r="N4" s="16">
        <v>335079.49607619003</v>
      </c>
      <c r="O4" s="202">
        <v>328509.50259743998</v>
      </c>
      <c r="P4" s="202">
        <v>327219.86727566004</v>
      </c>
      <c r="Q4" s="178">
        <v>335870.64175814</v>
      </c>
      <c r="R4" s="77">
        <v>8650.7744824799593</v>
      </c>
      <c r="S4" s="78">
        <v>5511.5521911500255</v>
      </c>
      <c r="T4" s="79">
        <v>2.6437192076703253</v>
      </c>
      <c r="U4" s="80">
        <v>1.6683519131785118</v>
      </c>
    </row>
    <row r="5" spans="1:22">
      <c r="A5" s="17" t="s">
        <v>70</v>
      </c>
      <c r="B5" s="18">
        <v>936216.31157585001</v>
      </c>
      <c r="C5" s="18">
        <v>1136132.6618111399</v>
      </c>
      <c r="D5" s="18">
        <v>1024941.90434101</v>
      </c>
      <c r="E5" s="19">
        <v>980233.19119716994</v>
      </c>
      <c r="F5" s="18">
        <v>963833.80929580994</v>
      </c>
      <c r="G5" s="19">
        <v>975119.04025687999</v>
      </c>
      <c r="H5" s="18">
        <v>968356.04</v>
      </c>
      <c r="I5" s="18">
        <v>948322.39399999997</v>
      </c>
      <c r="J5" s="18">
        <v>936372.98400000005</v>
      </c>
      <c r="K5" s="18">
        <v>959640.21200000006</v>
      </c>
      <c r="L5" s="18">
        <v>970186.13199999998</v>
      </c>
      <c r="M5" s="18">
        <v>994061.99078157998</v>
      </c>
      <c r="N5" s="19">
        <v>995015.36995302013</v>
      </c>
      <c r="O5" s="203">
        <v>1015507.69195701</v>
      </c>
      <c r="P5" s="203">
        <v>1007106.9228277199</v>
      </c>
      <c r="Q5" s="179">
        <v>1016038.87796925</v>
      </c>
      <c r="R5" s="81">
        <v>8931.955141530023</v>
      </c>
      <c r="S5" s="82">
        <v>35805.686772080022</v>
      </c>
      <c r="T5" s="83">
        <v>0.88689243803936613</v>
      </c>
      <c r="U5" s="84">
        <v>3.652772329444387</v>
      </c>
      <c r="V5" s="124"/>
    </row>
    <row r="6" spans="1:22">
      <c r="A6" s="20" t="s">
        <v>231</v>
      </c>
      <c r="B6" s="21">
        <v>274365.5933904</v>
      </c>
      <c r="C6" s="21">
        <v>283871.68865257001</v>
      </c>
      <c r="D6" s="21">
        <v>284826.18851854</v>
      </c>
      <c r="E6" s="22">
        <v>285980.09082436998</v>
      </c>
      <c r="F6" s="21">
        <v>283413.86372422997</v>
      </c>
      <c r="G6" s="22">
        <v>286124.86082846002</v>
      </c>
      <c r="H6" s="21">
        <v>284071.20799999998</v>
      </c>
      <c r="I6" s="21">
        <v>276317.07900000003</v>
      </c>
      <c r="J6" s="21">
        <v>271132.25300000003</v>
      </c>
      <c r="K6" s="21">
        <v>274927.228</v>
      </c>
      <c r="L6" s="21">
        <v>272974.609</v>
      </c>
      <c r="M6" s="21">
        <v>282672.84793054999</v>
      </c>
      <c r="N6" s="22">
        <v>271791.76245266001</v>
      </c>
      <c r="O6" s="204">
        <v>269287.59192969999</v>
      </c>
      <c r="P6" s="204">
        <v>269636.84576032002</v>
      </c>
      <c r="Q6" s="180">
        <v>279080.96805198002</v>
      </c>
      <c r="R6" s="85">
        <v>9444.1222916599945</v>
      </c>
      <c r="S6" s="86">
        <v>-6899.1227723899647</v>
      </c>
      <c r="T6" s="87">
        <v>3.5025340342598632</v>
      </c>
      <c r="U6" s="88">
        <v>-2.4124486262321443</v>
      </c>
    </row>
    <row r="7" spans="1:22">
      <c r="A7" s="14" t="s">
        <v>71</v>
      </c>
      <c r="B7" s="18">
        <v>33868.088535789997</v>
      </c>
      <c r="C7" s="18">
        <v>27467.888952910002</v>
      </c>
      <c r="D7" s="18">
        <v>26660.883682560001</v>
      </c>
      <c r="E7" s="19">
        <v>23206.356147229999</v>
      </c>
      <c r="F7" s="18">
        <v>25631.316840290001</v>
      </c>
      <c r="G7" s="19">
        <v>22372.78282955</v>
      </c>
      <c r="H7" s="18">
        <v>27787.65</v>
      </c>
      <c r="I7" s="18">
        <v>30817.271000000001</v>
      </c>
      <c r="J7" s="18">
        <v>30892.080999999998</v>
      </c>
      <c r="K7" s="18">
        <v>22375.439999999999</v>
      </c>
      <c r="L7" s="18">
        <v>26936.923999999999</v>
      </c>
      <c r="M7" s="18">
        <v>27698.463308189999</v>
      </c>
      <c r="N7" s="19">
        <v>43162.474600210007</v>
      </c>
      <c r="O7" s="203">
        <v>39409.56494728996</v>
      </c>
      <c r="P7" s="203">
        <v>39411.043085510035</v>
      </c>
      <c r="Q7" s="179">
        <v>34982.757728009994</v>
      </c>
      <c r="R7" s="81">
        <v>-4428.2853575000408</v>
      </c>
      <c r="S7" s="82">
        <v>11776.401580779995</v>
      </c>
      <c r="T7" s="83">
        <v>-11.236153653411307</v>
      </c>
      <c r="U7" s="84">
        <v>50.746448542226965</v>
      </c>
    </row>
    <row r="8" spans="1:22">
      <c r="A8" s="17" t="s">
        <v>232</v>
      </c>
      <c r="B8" s="18">
        <v>659660.34442040999</v>
      </c>
      <c r="C8" s="18">
        <v>850212.90796940005</v>
      </c>
      <c r="D8" s="18">
        <v>738490.93163262994</v>
      </c>
      <c r="E8" s="19">
        <v>692844.53982605995</v>
      </c>
      <c r="F8" s="18">
        <v>679072.38108619</v>
      </c>
      <c r="G8" s="19">
        <v>687712.19542641006</v>
      </c>
      <c r="H8" s="18">
        <v>683092.60806191992</v>
      </c>
      <c r="I8" s="18">
        <v>670947.92721322004</v>
      </c>
      <c r="J8" s="18">
        <v>664214.97941496992</v>
      </c>
      <c r="K8" s="18">
        <v>683660.71846855001</v>
      </c>
      <c r="L8" s="18">
        <v>696238.48984922993</v>
      </c>
      <c r="M8" s="18">
        <v>710726.1130960501</v>
      </c>
      <c r="N8" s="19">
        <v>722518.53110416001</v>
      </c>
      <c r="O8" s="203">
        <v>745505.17682035</v>
      </c>
      <c r="P8" s="203">
        <v>736764.37106050004</v>
      </c>
      <c r="Q8" s="179">
        <v>736255.06164574996</v>
      </c>
      <c r="R8" s="81">
        <v>-509.30941475008149</v>
      </c>
      <c r="S8" s="82">
        <v>43410.52181969001</v>
      </c>
      <c r="T8" s="83">
        <v>-6.9127856171569135E-2</v>
      </c>
      <c r="U8" s="84">
        <v>6.2655501089159626</v>
      </c>
    </row>
    <row r="9" spans="1:22">
      <c r="A9" s="23" t="s">
        <v>72</v>
      </c>
      <c r="B9" s="21">
        <v>357840.61760555999</v>
      </c>
      <c r="C9" s="21">
        <v>351515.75025722996</v>
      </c>
      <c r="D9" s="21">
        <v>345310.75653803995</v>
      </c>
      <c r="E9" s="22">
        <v>347096.04811768001</v>
      </c>
      <c r="F9" s="21">
        <v>345675.95321814006</v>
      </c>
      <c r="G9" s="22">
        <v>358442.79965733999</v>
      </c>
      <c r="H9" s="21">
        <v>355359.95007790998</v>
      </c>
      <c r="I9" s="21">
        <v>355125.10502605001</v>
      </c>
      <c r="J9" s="21">
        <v>355000.00398657005</v>
      </c>
      <c r="K9" s="21">
        <v>361593.03669758997</v>
      </c>
      <c r="L9" s="21">
        <v>363974.57612783008</v>
      </c>
      <c r="M9" s="21">
        <v>391476.18242120009</v>
      </c>
      <c r="N9" s="22">
        <v>386239.53540969</v>
      </c>
      <c r="O9" s="204">
        <v>385209.48221938004</v>
      </c>
      <c r="P9" s="204">
        <v>380425.01757899002</v>
      </c>
      <c r="Q9" s="180">
        <v>388197.60098944011</v>
      </c>
      <c r="R9" s="85">
        <v>7772.5834104500827</v>
      </c>
      <c r="S9" s="86">
        <v>41101.552871760097</v>
      </c>
      <c r="T9" s="87">
        <v>2.043131511148899</v>
      </c>
      <c r="U9" s="88">
        <v>11.841550226415997</v>
      </c>
    </row>
    <row r="10" spans="1:22">
      <c r="A10" s="23" t="s">
        <v>73</v>
      </c>
      <c r="B10" s="21">
        <v>301819.72681485</v>
      </c>
      <c r="C10" s="21">
        <v>498697.15771216998</v>
      </c>
      <c r="D10" s="21">
        <v>393180.17509459</v>
      </c>
      <c r="E10" s="22">
        <v>345748.49170838</v>
      </c>
      <c r="F10" s="21">
        <v>333396.42786805</v>
      </c>
      <c r="G10" s="22">
        <v>329269.39576906996</v>
      </c>
      <c r="H10" s="21">
        <v>327732.65798401006</v>
      </c>
      <c r="I10" s="21">
        <v>315822.82218717004</v>
      </c>
      <c r="J10" s="21">
        <v>309214.97542840004</v>
      </c>
      <c r="K10" s="21">
        <v>322067.68177096004</v>
      </c>
      <c r="L10" s="21">
        <v>332263.91372140008</v>
      </c>
      <c r="M10" s="21">
        <v>319249.93067485018</v>
      </c>
      <c r="N10" s="22">
        <v>336278.99569446989</v>
      </c>
      <c r="O10" s="204">
        <v>360295.69460097002</v>
      </c>
      <c r="P10" s="204">
        <v>356339.35348150996</v>
      </c>
      <c r="Q10" s="180">
        <v>348057.46065630985</v>
      </c>
      <c r="R10" s="85">
        <v>-8281.892825200106</v>
      </c>
      <c r="S10" s="86">
        <v>2308.968947929854</v>
      </c>
      <c r="T10" s="87">
        <v>-2.3241589075930769</v>
      </c>
      <c r="U10" s="88">
        <v>0.66781750414035557</v>
      </c>
    </row>
    <row r="11" spans="1:22">
      <c r="A11" s="23" t="s">
        <v>74</v>
      </c>
      <c r="B11" s="21">
        <v>18679.486641967163</v>
      </c>
      <c r="C11" s="21">
        <v>17962.576169831416</v>
      </c>
      <c r="D11" s="21">
        <v>16772.019988998247</v>
      </c>
      <c r="E11" s="22">
        <v>16427.578825562916</v>
      </c>
      <c r="F11" s="21">
        <v>15839.644254504192</v>
      </c>
      <c r="G11" s="22">
        <v>15668.0364792772</v>
      </c>
      <c r="H11" s="21">
        <v>15164.541458719152</v>
      </c>
      <c r="I11" s="21">
        <v>14907.540616556909</v>
      </c>
      <c r="J11" s="21">
        <v>14363.690322890528</v>
      </c>
      <c r="K11" s="21">
        <v>14061.643935365835</v>
      </c>
      <c r="L11" s="21">
        <v>13911.186902645786</v>
      </c>
      <c r="M11" s="21">
        <v>13301.710768073661</v>
      </c>
      <c r="N11" s="22">
        <v>13369.993804192056</v>
      </c>
      <c r="O11" s="204">
        <v>13317.458198777655</v>
      </c>
      <c r="P11" s="204">
        <v>13591.372048389474</v>
      </c>
      <c r="Q11" s="180">
        <v>13819.191778093029</v>
      </c>
      <c r="R11" s="85">
        <v>227.81972970355491</v>
      </c>
      <c r="S11" s="86">
        <v>-2608.387047469887</v>
      </c>
      <c r="T11" s="87">
        <v>1.676208471760221</v>
      </c>
      <c r="U11" s="88">
        <v>-15.878097893592102</v>
      </c>
    </row>
    <row r="12" spans="1:22">
      <c r="A12" s="20" t="s">
        <v>209</v>
      </c>
      <c r="B12" s="21"/>
      <c r="C12" s="21"/>
      <c r="D12" s="21"/>
      <c r="E12" s="22"/>
      <c r="F12" s="21"/>
      <c r="G12" s="22"/>
      <c r="H12" s="21"/>
      <c r="I12" s="21"/>
      <c r="J12" s="21"/>
      <c r="K12" s="21"/>
      <c r="L12" s="21"/>
      <c r="M12" s="21"/>
      <c r="N12" s="22"/>
      <c r="O12" s="204"/>
      <c r="P12" s="204"/>
      <c r="Q12" s="180"/>
      <c r="R12" s="85"/>
      <c r="S12" s="86"/>
      <c r="T12" s="87"/>
      <c r="U12" s="88"/>
    </row>
    <row r="13" spans="1:22">
      <c r="A13" s="23" t="s">
        <v>210</v>
      </c>
      <c r="B13" s="21">
        <v>216940.39162762999</v>
      </c>
      <c r="C13" s="21">
        <v>276891.81056389003</v>
      </c>
      <c r="D13" s="21">
        <v>246459.2252396</v>
      </c>
      <c r="E13" s="22">
        <v>231329.52875325998</v>
      </c>
      <c r="F13" s="21">
        <v>231882.91404358999</v>
      </c>
      <c r="G13" s="22">
        <v>240037.79178309001</v>
      </c>
      <c r="H13" s="21">
        <v>243235.07591858</v>
      </c>
      <c r="I13" s="21">
        <v>237764.66415164003</v>
      </c>
      <c r="J13" s="21">
        <v>247677.82984768</v>
      </c>
      <c r="K13" s="21">
        <v>250266.77045243001</v>
      </c>
      <c r="L13" s="21">
        <v>255562.4179381</v>
      </c>
      <c r="M13" s="21">
        <v>265447.56507448002</v>
      </c>
      <c r="N13" s="22">
        <v>273812.59953176999</v>
      </c>
      <c r="O13" s="204">
        <v>281817.83501232002</v>
      </c>
      <c r="P13" s="204">
        <v>278618.69514153001</v>
      </c>
      <c r="Q13" s="180">
        <v>285303.53397802997</v>
      </c>
      <c r="R13" s="85">
        <v>6684.8388364999555</v>
      </c>
      <c r="S13" s="86">
        <v>53974.005224769993</v>
      </c>
      <c r="T13" s="87">
        <v>2.3992786388954412</v>
      </c>
      <c r="U13" s="88">
        <v>23.33208627349066</v>
      </c>
    </row>
    <row r="14" spans="1:22">
      <c r="A14" s="23" t="s">
        <v>72</v>
      </c>
      <c r="B14" s="21">
        <v>136600.34013940001</v>
      </c>
      <c r="C14" s="21">
        <v>138600.66982375999</v>
      </c>
      <c r="D14" s="21">
        <v>137853.64334774</v>
      </c>
      <c r="E14" s="22">
        <v>136386.61036742001</v>
      </c>
      <c r="F14" s="21">
        <v>137964.08452504</v>
      </c>
      <c r="G14" s="22">
        <v>145978.72998242002</v>
      </c>
      <c r="H14" s="21">
        <v>148591.38227212999</v>
      </c>
      <c r="I14" s="21">
        <v>149037.41439093999</v>
      </c>
      <c r="J14" s="21">
        <v>153684.58603588989</v>
      </c>
      <c r="K14" s="21">
        <v>155864.2443720201</v>
      </c>
      <c r="L14" s="21">
        <v>155896.78392743983</v>
      </c>
      <c r="M14" s="21">
        <v>169079.92680220996</v>
      </c>
      <c r="N14" s="22">
        <v>171818.41022808995</v>
      </c>
      <c r="O14" s="204">
        <v>171815.98721479037</v>
      </c>
      <c r="P14" s="204">
        <v>164140.24281934986</v>
      </c>
      <c r="Q14" s="180">
        <v>169423.63493245977</v>
      </c>
      <c r="R14" s="85">
        <v>5283.392113109905</v>
      </c>
      <c r="S14" s="86">
        <v>33037.024565039756</v>
      </c>
      <c r="T14" s="87">
        <v>3.2188280109495926</v>
      </c>
      <c r="U14" s="88">
        <v>24.223070341024933</v>
      </c>
    </row>
    <row r="15" spans="1:22">
      <c r="A15" s="23" t="s">
        <v>73</v>
      </c>
      <c r="B15" s="21">
        <v>80340.051488229888</v>
      </c>
      <c r="C15" s="21">
        <v>138291.14074013007</v>
      </c>
      <c r="D15" s="21">
        <v>108605.58189186</v>
      </c>
      <c r="E15" s="22">
        <v>94942.918385839977</v>
      </c>
      <c r="F15" s="21">
        <v>93918.829518549988</v>
      </c>
      <c r="G15" s="22">
        <v>94059.061800669995</v>
      </c>
      <c r="H15" s="21">
        <v>94643.693646449989</v>
      </c>
      <c r="I15" s="21">
        <v>88727.249760700011</v>
      </c>
      <c r="J15" s="21">
        <v>93993.243811789973</v>
      </c>
      <c r="K15" s="21">
        <v>94402.526080410025</v>
      </c>
      <c r="L15" s="21">
        <v>99665.634010659938</v>
      </c>
      <c r="M15" s="21">
        <v>96367.638272269949</v>
      </c>
      <c r="N15" s="22">
        <v>101994.18930367994</v>
      </c>
      <c r="O15" s="204">
        <v>110001.84779753003</v>
      </c>
      <c r="P15" s="204">
        <v>114478.45232218002</v>
      </c>
      <c r="Q15" s="180">
        <v>115879.89904556994</v>
      </c>
      <c r="R15" s="85">
        <v>1401.4467233899195</v>
      </c>
      <c r="S15" s="86">
        <v>20936.980659729961</v>
      </c>
      <c r="T15" s="87">
        <v>1.2242013190794987</v>
      </c>
      <c r="U15" s="88">
        <v>22.052177261545559</v>
      </c>
    </row>
    <row r="16" spans="1:22">
      <c r="A16" s="20" t="s">
        <v>74</v>
      </c>
      <c r="B16" s="21">
        <v>4972.2095186639308</v>
      </c>
      <c r="C16" s="21">
        <v>4981.109498504853</v>
      </c>
      <c r="D16" s="21">
        <v>4632.8251162939305</v>
      </c>
      <c r="E16" s="22">
        <v>4511.0313222360492</v>
      </c>
      <c r="F16" s="21">
        <v>4462.0779469239851</v>
      </c>
      <c r="G16" s="22">
        <v>4475.7296925738774</v>
      </c>
      <c r="H16" s="21">
        <v>4379.2651758798156</v>
      </c>
      <c r="I16" s="21">
        <v>4188.1238044891306</v>
      </c>
      <c r="J16" s="21">
        <v>4366.1851910180731</v>
      </c>
      <c r="K16" s="21">
        <v>4121.6638100492137</v>
      </c>
      <c r="L16" s="21">
        <v>4172.7891752202731</v>
      </c>
      <c r="M16" s="21">
        <v>4015.2066720591538</v>
      </c>
      <c r="N16" s="22">
        <v>4055.1497313640216</v>
      </c>
      <c r="O16" s="204">
        <v>4065.9520271380011</v>
      </c>
      <c r="P16" s="204">
        <v>4366.3974293967494</v>
      </c>
      <c r="Q16" s="180">
        <v>4600.8683311002587</v>
      </c>
      <c r="R16" s="85">
        <v>234.4709017035093</v>
      </c>
      <c r="S16" s="86">
        <v>89.837008864209565</v>
      </c>
      <c r="T16" s="87">
        <v>5.3698937280636683</v>
      </c>
      <c r="U16" s="88">
        <v>1.9914960115967162</v>
      </c>
    </row>
    <row r="17" spans="1:21">
      <c r="A17" s="23" t="s">
        <v>211</v>
      </c>
      <c r="B17" s="21">
        <v>410376.58803545003</v>
      </c>
      <c r="C17" s="21">
        <v>536222.97101635998</v>
      </c>
      <c r="D17" s="21">
        <v>455240.14519513998</v>
      </c>
      <c r="E17" s="22">
        <v>427472.23432669998</v>
      </c>
      <c r="F17" s="21">
        <v>412281.57122873003</v>
      </c>
      <c r="G17" s="22">
        <v>411167.14658429998</v>
      </c>
      <c r="H17" s="21">
        <v>403887.21152046998</v>
      </c>
      <c r="I17" s="21">
        <v>397033.59114749002</v>
      </c>
      <c r="J17" s="21">
        <v>382118.18605366</v>
      </c>
      <c r="K17" s="21">
        <v>399534.38061346998</v>
      </c>
      <c r="L17" s="21">
        <v>405080.00204862992</v>
      </c>
      <c r="M17" s="21">
        <v>410895.48524955002</v>
      </c>
      <c r="N17" s="22">
        <v>414018.13332984998</v>
      </c>
      <c r="O17" s="204">
        <v>429165.72573353001</v>
      </c>
      <c r="P17" s="204">
        <v>423704.56580997002</v>
      </c>
      <c r="Q17" s="180">
        <v>419349.85728502</v>
      </c>
      <c r="R17" s="85">
        <v>-4354.7085249500233</v>
      </c>
      <c r="S17" s="86">
        <v>-8122.3770416799816</v>
      </c>
      <c r="T17" s="87">
        <v>-1.0277700257077416</v>
      </c>
      <c r="U17" s="88">
        <v>-1.9000946469595381</v>
      </c>
    </row>
    <row r="18" spans="1:21">
      <c r="A18" s="23" t="s">
        <v>72</v>
      </c>
      <c r="B18" s="21">
        <v>196136.92152367</v>
      </c>
      <c r="C18" s="21">
        <v>188544.88948506999</v>
      </c>
      <c r="D18" s="21">
        <v>181551.27971674001</v>
      </c>
      <c r="E18" s="22">
        <v>186474.08205731001</v>
      </c>
      <c r="F18" s="21">
        <v>183131.94891775001</v>
      </c>
      <c r="G18" s="22">
        <v>186261.81290393</v>
      </c>
      <c r="H18" s="21">
        <v>181663.12178412999</v>
      </c>
      <c r="I18" s="21">
        <v>180848.39651990001</v>
      </c>
      <c r="J18" s="21">
        <v>177449.43758177001</v>
      </c>
      <c r="K18" s="21">
        <v>182882.35218801</v>
      </c>
      <c r="L18" s="21">
        <v>184074.05624432</v>
      </c>
      <c r="M18" s="21">
        <v>198876.49731333001</v>
      </c>
      <c r="N18" s="22">
        <v>190883.90399076999</v>
      </c>
      <c r="O18" s="204">
        <v>190389.27050881</v>
      </c>
      <c r="P18" s="204">
        <v>193164.98697924986</v>
      </c>
      <c r="Q18" s="180">
        <v>197228.63912055042</v>
      </c>
      <c r="R18" s="85">
        <v>4063.6521413005539</v>
      </c>
      <c r="S18" s="86">
        <v>10754.557063240412</v>
      </c>
      <c r="T18" s="87">
        <v>2.1037208682840092</v>
      </c>
      <c r="U18" s="88">
        <v>5.7673200181970419</v>
      </c>
    </row>
    <row r="19" spans="1:21">
      <c r="A19" s="23" t="s">
        <v>73</v>
      </c>
      <c r="B19" s="21">
        <v>214239.66651178</v>
      </c>
      <c r="C19" s="21">
        <v>347678.08153129002</v>
      </c>
      <c r="D19" s="21">
        <v>273688.86547839997</v>
      </c>
      <c r="E19" s="22">
        <v>240998.15226939</v>
      </c>
      <c r="F19" s="21">
        <v>229149.62231097999</v>
      </c>
      <c r="G19" s="22">
        <v>224905.33368037001</v>
      </c>
      <c r="H19" s="21">
        <v>222224.08973634001</v>
      </c>
      <c r="I19" s="21">
        <v>216185.19462759001</v>
      </c>
      <c r="J19" s="21">
        <v>204668.74847189002</v>
      </c>
      <c r="K19" s="21">
        <v>216652.02842546001</v>
      </c>
      <c r="L19" s="21">
        <v>221005.94580430997</v>
      </c>
      <c r="M19" s="21">
        <v>212018.98793622002</v>
      </c>
      <c r="N19" s="22">
        <v>223134.22933907999</v>
      </c>
      <c r="O19" s="204">
        <v>238776.45522471989</v>
      </c>
      <c r="P19" s="204">
        <v>230539.57883072004</v>
      </c>
      <c r="Q19" s="180">
        <v>222121.21816447005</v>
      </c>
      <c r="R19" s="85">
        <v>-8418.3606662499951</v>
      </c>
      <c r="S19" s="86">
        <v>-18876.934104919957</v>
      </c>
      <c r="T19" s="87">
        <v>-3.65159019936937</v>
      </c>
      <c r="U19" s="88">
        <v>-7.8328127942736803</v>
      </c>
    </row>
    <row r="20" spans="1:21">
      <c r="A20" s="23" t="s">
        <v>74</v>
      </c>
      <c r="B20" s="21">
        <v>13259.196246112948</v>
      </c>
      <c r="C20" s="21">
        <v>12523.019081835544</v>
      </c>
      <c r="D20" s="21">
        <v>11674.838695683609</v>
      </c>
      <c r="E20" s="22">
        <v>11450.566634892606</v>
      </c>
      <c r="F20" s="21">
        <v>10886.884786589388</v>
      </c>
      <c r="G20" s="22">
        <v>10701.951100731663</v>
      </c>
      <c r="H20" s="21">
        <v>10282.546886423723</v>
      </c>
      <c r="I20" s="21">
        <v>10204.422680065523</v>
      </c>
      <c r="J20" s="21">
        <v>9507.2967205125697</v>
      </c>
      <c r="K20" s="21">
        <v>9459.1412116913289</v>
      </c>
      <c r="L20" s="21">
        <v>9253.0512394363141</v>
      </c>
      <c r="M20" s="21">
        <v>8833.8789891222605</v>
      </c>
      <c r="N20" s="22">
        <v>8871.512351241774</v>
      </c>
      <c r="O20" s="204">
        <v>8825.7936715820815</v>
      </c>
      <c r="P20" s="204">
        <v>8793.1606687665953</v>
      </c>
      <c r="Q20" s="180">
        <v>8819.0487456020164</v>
      </c>
      <c r="R20" s="85">
        <v>25.888076835421089</v>
      </c>
      <c r="S20" s="86">
        <v>-2631.5178892905897</v>
      </c>
      <c r="T20" s="87">
        <v>0.29441150697240293</v>
      </c>
      <c r="U20" s="88">
        <v>-22.981551683841804</v>
      </c>
    </row>
    <row r="21" spans="1:21" s="125" customFormat="1">
      <c r="A21" s="42" t="s">
        <v>223</v>
      </c>
      <c r="B21" s="18">
        <v>1019538.45936688</v>
      </c>
      <c r="C21" s="18">
        <v>1332094.44362021</v>
      </c>
      <c r="D21" s="18">
        <v>1180623.48326668</v>
      </c>
      <c r="E21" s="19">
        <v>1102932.25072805</v>
      </c>
      <c r="F21" s="18">
        <v>1042986.5517107301</v>
      </c>
      <c r="G21" s="19">
        <v>1038977.26832891</v>
      </c>
      <c r="H21" s="18">
        <v>1046244.4469444801</v>
      </c>
      <c r="I21" s="18">
        <v>1034927.01517254</v>
      </c>
      <c r="J21" s="18">
        <v>986751.42296196998</v>
      </c>
      <c r="K21" s="18">
        <v>1015212.2249917699</v>
      </c>
      <c r="L21" s="18">
        <v>1038714.7530952001</v>
      </c>
      <c r="M21" s="18">
        <v>981627.42925634002</v>
      </c>
      <c r="N21" s="19">
        <v>1004998.90552825</v>
      </c>
      <c r="O21" s="203">
        <v>1045122.49844876</v>
      </c>
      <c r="P21" s="203">
        <v>1017519.90765192</v>
      </c>
      <c r="Q21" s="179">
        <v>989945.71882448997</v>
      </c>
      <c r="R21" s="81">
        <v>-27574.188827430014</v>
      </c>
      <c r="S21" s="82">
        <v>-112986.53190356004</v>
      </c>
      <c r="T21" s="83">
        <v>-2.7099409672545427</v>
      </c>
      <c r="U21" s="84">
        <v>-10.244195128846512</v>
      </c>
    </row>
    <row r="22" spans="1:21">
      <c r="A22" s="23" t="s">
        <v>72</v>
      </c>
      <c r="B22" s="21">
        <v>544434.65975552984</v>
      </c>
      <c r="C22" s="21">
        <v>535380.32603658992</v>
      </c>
      <c r="D22" s="21">
        <v>520645.0034012</v>
      </c>
      <c r="E22" s="22">
        <v>517836.83507360006</v>
      </c>
      <c r="F22" s="21">
        <v>494558.83435497008</v>
      </c>
      <c r="G22" s="22">
        <v>492584.98617848003</v>
      </c>
      <c r="H22" s="21">
        <v>488693.3034036099</v>
      </c>
      <c r="I22" s="21">
        <v>493498.37649764004</v>
      </c>
      <c r="J22" s="21">
        <v>464794.47791477002</v>
      </c>
      <c r="K22" s="21">
        <v>465021.70136010001</v>
      </c>
      <c r="L22" s="21">
        <v>464813.01403013995</v>
      </c>
      <c r="M22" s="21">
        <v>433825.70732552995</v>
      </c>
      <c r="N22" s="22">
        <v>432437.95077347005</v>
      </c>
      <c r="O22" s="204">
        <v>435907.05655573</v>
      </c>
      <c r="P22" s="204">
        <v>433211.14718765998</v>
      </c>
      <c r="Q22" s="180">
        <v>428722.28694117005</v>
      </c>
      <c r="R22" s="85">
        <v>-4488.8602464899304</v>
      </c>
      <c r="S22" s="86">
        <v>-89114.548132430005</v>
      </c>
      <c r="T22" s="87">
        <v>-1.0361829965897518</v>
      </c>
      <c r="U22" s="88">
        <v>-17.209001387428181</v>
      </c>
    </row>
    <row r="23" spans="1:21">
      <c r="A23" s="23" t="s">
        <v>73</v>
      </c>
      <c r="B23" s="21">
        <v>475103.79961135006</v>
      </c>
      <c r="C23" s="21">
        <v>796714.11758362001</v>
      </c>
      <c r="D23" s="21">
        <v>659978.47986547987</v>
      </c>
      <c r="E23" s="22">
        <v>585095.41565444996</v>
      </c>
      <c r="F23" s="21">
        <v>548427.71735575993</v>
      </c>
      <c r="G23" s="22">
        <v>546392.28215043002</v>
      </c>
      <c r="H23" s="21">
        <v>557551.14354086993</v>
      </c>
      <c r="I23" s="21">
        <v>541428.63867489994</v>
      </c>
      <c r="J23" s="21">
        <v>521956.94504720008</v>
      </c>
      <c r="K23" s="21">
        <v>550190.52363167005</v>
      </c>
      <c r="L23" s="21">
        <v>573901.73906506004</v>
      </c>
      <c r="M23" s="21">
        <v>547801.72193081002</v>
      </c>
      <c r="N23" s="22">
        <v>572560.95475478016</v>
      </c>
      <c r="O23" s="204">
        <v>609215.44189302984</v>
      </c>
      <c r="P23" s="204">
        <v>584308.76046426001</v>
      </c>
      <c r="Q23" s="180">
        <v>561223.43188331998</v>
      </c>
      <c r="R23" s="85">
        <v>-23085.328580940026</v>
      </c>
      <c r="S23" s="86">
        <v>-23871.983771129977</v>
      </c>
      <c r="T23" s="87">
        <v>-3.9508783956272886</v>
      </c>
      <c r="U23" s="88">
        <v>-4.0800155209605116</v>
      </c>
    </row>
    <row r="24" spans="1:21">
      <c r="A24" s="23" t="s">
        <v>74</v>
      </c>
      <c r="B24" s="21">
        <v>29403.95968164202</v>
      </c>
      <c r="C24" s="21">
        <v>28696.85098733932</v>
      </c>
      <c r="D24" s="21">
        <v>28152.925701173819</v>
      </c>
      <c r="E24" s="22">
        <v>27799.690502325957</v>
      </c>
      <c r="F24" s="21">
        <v>26055.767897018592</v>
      </c>
      <c r="G24" s="22">
        <v>25999.665680233949</v>
      </c>
      <c r="H24" s="21">
        <v>25798.489181979268</v>
      </c>
      <c r="I24" s="21">
        <v>25556.637630290534</v>
      </c>
      <c r="J24" s="21">
        <v>24246.005259457375</v>
      </c>
      <c r="K24" s="21">
        <v>24021.606878963205</v>
      </c>
      <c r="L24" s="21">
        <v>24028.051275474096</v>
      </c>
      <c r="M24" s="21">
        <v>22824.437417960511</v>
      </c>
      <c r="N24" s="22">
        <v>22764.241940786753</v>
      </c>
      <c r="O24" s="204">
        <v>22518.17410820218</v>
      </c>
      <c r="P24" s="204">
        <v>22286.502113820337</v>
      </c>
      <c r="Q24" s="180">
        <v>22282.683499818631</v>
      </c>
      <c r="R24" s="85">
        <v>-3.8186140017060097</v>
      </c>
      <c r="S24" s="86">
        <v>-5517.0070025073255</v>
      </c>
      <c r="T24" s="87">
        <v>-1.7134200702306757E-2</v>
      </c>
      <c r="U24" s="88">
        <v>-19.845569870807466</v>
      </c>
    </row>
    <row r="25" spans="1:21">
      <c r="A25" s="23" t="s">
        <v>209</v>
      </c>
      <c r="B25" s="21"/>
      <c r="C25" s="21"/>
      <c r="D25" s="21"/>
      <c r="E25" s="22"/>
      <c r="F25" s="21"/>
      <c r="G25" s="22"/>
      <c r="H25" s="21"/>
      <c r="I25" s="21"/>
      <c r="J25" s="21"/>
      <c r="K25" s="21"/>
      <c r="L25" s="21"/>
      <c r="M25" s="21"/>
      <c r="N25" s="22"/>
      <c r="O25" s="204"/>
      <c r="P25" s="204"/>
      <c r="Q25" s="180"/>
      <c r="R25" s="85"/>
      <c r="S25" s="86"/>
      <c r="T25" s="87"/>
      <c r="U25" s="88"/>
    </row>
    <row r="26" spans="1:21">
      <c r="A26" s="23" t="s">
        <v>212</v>
      </c>
      <c r="B26" s="21">
        <v>778154.08546475996</v>
      </c>
      <c r="C26" s="21">
        <v>1017550.66037137</v>
      </c>
      <c r="D26" s="21">
        <v>900508.71092692006</v>
      </c>
      <c r="E26" s="22">
        <v>841940.10239265999</v>
      </c>
      <c r="F26" s="21">
        <v>812316.84233601007</v>
      </c>
      <c r="G26" s="22">
        <v>811459.42346132</v>
      </c>
      <c r="H26" s="21">
        <v>821709.46116627997</v>
      </c>
      <c r="I26" s="21">
        <v>813482.57033860008</v>
      </c>
      <c r="J26" s="21">
        <v>791846.17255016998</v>
      </c>
      <c r="K26" s="21">
        <v>817375.28602588992</v>
      </c>
      <c r="L26" s="21">
        <v>836026.13112698006</v>
      </c>
      <c r="M26" s="21">
        <v>787795.15709314006</v>
      </c>
      <c r="N26" s="22">
        <v>808208.21965617</v>
      </c>
      <c r="O26" s="204">
        <v>841972.82575249008</v>
      </c>
      <c r="P26" s="204">
        <v>821723.26090934</v>
      </c>
      <c r="Q26" s="180">
        <v>802015.63475668</v>
      </c>
      <c r="R26" s="85">
        <v>-19707.626152659999</v>
      </c>
      <c r="S26" s="86">
        <v>-39924.467635979992</v>
      </c>
      <c r="T26" s="87">
        <v>-2.3983288644952139</v>
      </c>
      <c r="U26" s="88">
        <v>-4.7419605649524188</v>
      </c>
    </row>
    <row r="27" spans="1:21">
      <c r="A27" s="23" t="s">
        <v>72</v>
      </c>
      <c r="B27" s="21">
        <v>411106.00523335004</v>
      </c>
      <c r="C27" s="21">
        <v>403278.44158870995</v>
      </c>
      <c r="D27" s="21">
        <v>390574.26554314001</v>
      </c>
      <c r="E27" s="22">
        <v>389739.58106373</v>
      </c>
      <c r="F27" s="21">
        <v>370956.62926329998</v>
      </c>
      <c r="G27" s="22">
        <v>370436.99355931004</v>
      </c>
      <c r="H27" s="21">
        <v>369784.78991237999</v>
      </c>
      <c r="I27" s="21">
        <v>374798.71693524998</v>
      </c>
      <c r="J27" s="21">
        <v>363955.23142803996</v>
      </c>
      <c r="K27" s="21">
        <v>365737.44979296002</v>
      </c>
      <c r="L27" s="21">
        <v>365676.43233394995</v>
      </c>
      <c r="M27" s="21">
        <v>338621.02937339002</v>
      </c>
      <c r="N27" s="22">
        <v>338257.35469120002</v>
      </c>
      <c r="O27" s="204">
        <v>341574.32453218004</v>
      </c>
      <c r="P27" s="204">
        <v>338733.31442313001</v>
      </c>
      <c r="Q27" s="180">
        <v>336294.57058962004</v>
      </c>
      <c r="R27" s="85">
        <v>-2438.7438335099723</v>
      </c>
      <c r="S27" s="86">
        <v>-53445.010474109964</v>
      </c>
      <c r="T27" s="87">
        <v>-0.71995984146502323</v>
      </c>
      <c r="U27" s="88">
        <v>-13.713005573680926</v>
      </c>
    </row>
    <row r="28" spans="1:21">
      <c r="A28" s="23" t="s">
        <v>73</v>
      </c>
      <c r="B28" s="21">
        <v>367048.08023141004</v>
      </c>
      <c r="C28" s="21">
        <v>614272.21878266009</v>
      </c>
      <c r="D28" s="21">
        <v>509934.44538378005</v>
      </c>
      <c r="E28" s="22">
        <v>452200.52132892999</v>
      </c>
      <c r="F28" s="21">
        <v>441360.21307271003</v>
      </c>
      <c r="G28" s="22">
        <v>441022.42990201002</v>
      </c>
      <c r="H28" s="21">
        <v>451924.67125389999</v>
      </c>
      <c r="I28" s="21">
        <v>438683.85340335005</v>
      </c>
      <c r="J28" s="21">
        <v>427890.94112212997</v>
      </c>
      <c r="K28" s="21">
        <v>451637.83623292996</v>
      </c>
      <c r="L28" s="21">
        <v>470349.69879302999</v>
      </c>
      <c r="M28" s="21">
        <v>449174.12771974999</v>
      </c>
      <c r="N28" s="22">
        <v>469950.86496496998</v>
      </c>
      <c r="O28" s="204">
        <v>500398.50122031005</v>
      </c>
      <c r="P28" s="204">
        <v>482989.94648621004</v>
      </c>
      <c r="Q28" s="180">
        <v>465721.06416706002</v>
      </c>
      <c r="R28" s="85">
        <v>-17268.882319150027</v>
      </c>
      <c r="S28" s="86">
        <v>13520.54283813003</v>
      </c>
      <c r="T28" s="87">
        <v>-3.5754123755126765</v>
      </c>
      <c r="U28" s="88">
        <v>2.9899441067418042</v>
      </c>
    </row>
    <row r="29" spans="1:21">
      <c r="A29" s="23" t="s">
        <v>74</v>
      </c>
      <c r="B29" s="21">
        <v>22716.439988855549</v>
      </c>
      <c r="C29" s="21">
        <v>22125.475046848485</v>
      </c>
      <c r="D29" s="21">
        <v>21752.446468080263</v>
      </c>
      <c r="E29" s="22">
        <v>21485.443573119697</v>
      </c>
      <c r="F29" s="21">
        <v>20968.997202125862</v>
      </c>
      <c r="G29" s="22">
        <v>20985.720533621647</v>
      </c>
      <c r="H29" s="21">
        <v>20911.039063376331</v>
      </c>
      <c r="I29" s="21">
        <v>20706.854929446596</v>
      </c>
      <c r="J29" s="21">
        <v>19876.440207119307</v>
      </c>
      <c r="K29" s="21">
        <v>19718.744848677205</v>
      </c>
      <c r="L29" s="21">
        <v>19692.546494830403</v>
      </c>
      <c r="M29" s="21">
        <v>18715.068532043297</v>
      </c>
      <c r="N29" s="22">
        <v>18684.604846878559</v>
      </c>
      <c r="O29" s="204">
        <v>18496.01930467955</v>
      </c>
      <c r="P29" s="204">
        <v>18422.035046618636</v>
      </c>
      <c r="Q29" s="180">
        <v>18490.879892895919</v>
      </c>
      <c r="R29" s="85">
        <v>68.844846277283068</v>
      </c>
      <c r="S29" s="86">
        <v>-2994.5636802237786</v>
      </c>
      <c r="T29" s="87">
        <v>0.37370923517985322</v>
      </c>
      <c r="U29" s="88">
        <v>-13.93763954666618</v>
      </c>
    </row>
    <row r="30" spans="1:21">
      <c r="A30" s="23" t="s">
        <v>213</v>
      </c>
      <c r="B30" s="21">
        <v>211841.6593193</v>
      </c>
      <c r="C30" s="21">
        <v>281189.56427849998</v>
      </c>
      <c r="D30" s="21">
        <v>249381.13861657999</v>
      </c>
      <c r="E30" s="22">
        <v>233481.34146975001</v>
      </c>
      <c r="F30" s="21">
        <v>204156.69154251</v>
      </c>
      <c r="G30" s="22">
        <v>203277.46851703001</v>
      </c>
      <c r="H30" s="21">
        <v>203322.46218857</v>
      </c>
      <c r="I30" s="21">
        <v>200333.83497376999</v>
      </c>
      <c r="J30" s="21">
        <v>173520.12698736999</v>
      </c>
      <c r="K30" s="21">
        <v>177547.67318851</v>
      </c>
      <c r="L30" s="21">
        <v>182527.15290583001</v>
      </c>
      <c r="M30" s="21">
        <v>174868.68097669</v>
      </c>
      <c r="N30" s="22">
        <v>178440.11103090999</v>
      </c>
      <c r="O30" s="204">
        <v>184457.79975616999</v>
      </c>
      <c r="P30" s="204">
        <v>176878.30547326</v>
      </c>
      <c r="Q30" s="180">
        <v>170598.16983368999</v>
      </c>
      <c r="R30" s="85">
        <v>-6280.1356395700132</v>
      </c>
      <c r="S30" s="86">
        <v>-62883.171636060026</v>
      </c>
      <c r="T30" s="87">
        <v>-3.5505403688523174</v>
      </c>
      <c r="U30" s="88">
        <v>-26.93284664214044</v>
      </c>
    </row>
    <row r="31" spans="1:21">
      <c r="A31" s="23" t="s">
        <v>75</v>
      </c>
      <c r="B31" s="21">
        <v>109426.94380738</v>
      </c>
      <c r="C31" s="21">
        <v>108491.38470135999</v>
      </c>
      <c r="D31" s="21">
        <v>107471.18982604</v>
      </c>
      <c r="E31" s="22">
        <v>107283.62114473</v>
      </c>
      <c r="F31" s="21">
        <v>103196.34308040999</v>
      </c>
      <c r="G31" s="22">
        <v>102735.25714977001</v>
      </c>
      <c r="H31" s="21">
        <v>101221.19511813999</v>
      </c>
      <c r="I31" s="21">
        <v>101043.46197887999</v>
      </c>
      <c r="J31" s="21">
        <v>82677.837224650008</v>
      </c>
      <c r="K31" s="21">
        <v>82296.419658960003</v>
      </c>
      <c r="L31" s="21">
        <v>82452.835950669993</v>
      </c>
      <c r="M31" s="21">
        <v>80051.165590529999</v>
      </c>
      <c r="N31" s="22">
        <v>79814.796657600004</v>
      </c>
      <c r="O31" s="204">
        <v>80000.269801990013</v>
      </c>
      <c r="P31" s="204">
        <v>79691.291599260003</v>
      </c>
      <c r="Q31" s="180">
        <v>78576.680803419993</v>
      </c>
      <c r="R31" s="85">
        <v>-1114.6107958400098</v>
      </c>
      <c r="S31" s="86">
        <v>-28706.940341310008</v>
      </c>
      <c r="T31" s="87">
        <v>-1.3986607237400528</v>
      </c>
      <c r="U31" s="88">
        <v>-26.757989742519193</v>
      </c>
    </row>
    <row r="32" spans="1:21" s="126" customFormat="1">
      <c r="A32" s="23" t="s">
        <v>73</v>
      </c>
      <c r="B32" s="21">
        <v>102414.71551191999</v>
      </c>
      <c r="C32" s="21">
        <v>172698.17957713999</v>
      </c>
      <c r="D32" s="21">
        <v>141909.94879054002</v>
      </c>
      <c r="E32" s="22">
        <v>126197.72032502001</v>
      </c>
      <c r="F32" s="21">
        <v>100960.3484621</v>
      </c>
      <c r="G32" s="22">
        <v>100542.21136725998</v>
      </c>
      <c r="H32" s="21">
        <v>102101.26707043001</v>
      </c>
      <c r="I32" s="21">
        <v>99290.372994889985</v>
      </c>
      <c r="J32" s="21">
        <v>90842.289762720029</v>
      </c>
      <c r="K32" s="21">
        <v>95251.253529549984</v>
      </c>
      <c r="L32" s="21">
        <v>100074.31695515999</v>
      </c>
      <c r="M32" s="21">
        <v>94817.515386160012</v>
      </c>
      <c r="N32" s="22">
        <v>98625.314373309986</v>
      </c>
      <c r="O32" s="204">
        <v>104457.52995417999</v>
      </c>
      <c r="P32" s="204">
        <v>97187.013874000026</v>
      </c>
      <c r="Q32" s="180">
        <v>92021.489030270008</v>
      </c>
      <c r="R32" s="85">
        <v>-5165.5248437300179</v>
      </c>
      <c r="S32" s="86">
        <v>-34176.231294750003</v>
      </c>
      <c r="T32" s="87">
        <v>-5.3150360709991133</v>
      </c>
      <c r="U32" s="88">
        <v>-27.081496564858476</v>
      </c>
    </row>
    <row r="33" spans="1:21" s="126" customFormat="1">
      <c r="A33" s="23" t="s">
        <v>74</v>
      </c>
      <c r="B33" s="21">
        <v>6338.4005099154165</v>
      </c>
      <c r="C33" s="21">
        <v>6220.4168543427395</v>
      </c>
      <c r="D33" s="21">
        <v>6053.5007828918488</v>
      </c>
      <c r="E33" s="22">
        <v>5996.0435055033468</v>
      </c>
      <c r="F33" s="21">
        <v>4796.6200888131807</v>
      </c>
      <c r="G33" s="22">
        <v>4784.2254872488957</v>
      </c>
      <c r="H33" s="21">
        <v>4724.3350937361702</v>
      </c>
      <c r="I33" s="21">
        <v>4686.7267476230481</v>
      </c>
      <c r="J33" s="21">
        <v>4219.8167037874846</v>
      </c>
      <c r="K33" s="21">
        <v>4158.7196957014248</v>
      </c>
      <c r="L33" s="21">
        <v>4189.8998652172331</v>
      </c>
      <c r="M33" s="21">
        <v>3950.6200134421269</v>
      </c>
      <c r="N33" s="22">
        <v>3921.207863085494</v>
      </c>
      <c r="O33" s="204">
        <v>3861.0197389480868</v>
      </c>
      <c r="P33" s="204">
        <v>3706.8733804672638</v>
      </c>
      <c r="Q33" s="180">
        <v>3653.5996160435457</v>
      </c>
      <c r="R33" s="85">
        <v>-53.273764423718148</v>
      </c>
      <c r="S33" s="86">
        <v>-2342.4438894598011</v>
      </c>
      <c r="T33" s="87">
        <v>-1.4371616981695423</v>
      </c>
      <c r="U33" s="88">
        <v>-39.066492551460584</v>
      </c>
    </row>
    <row r="34" spans="1:21" s="125" customFormat="1">
      <c r="A34" s="14" t="s">
        <v>221</v>
      </c>
      <c r="B34" s="18">
        <v>19132</v>
      </c>
      <c r="C34" s="18">
        <v>18115</v>
      </c>
      <c r="D34" s="18">
        <v>14124</v>
      </c>
      <c r="E34" s="19">
        <v>23239</v>
      </c>
      <c r="F34" s="18">
        <v>26063</v>
      </c>
      <c r="G34" s="19">
        <v>39224</v>
      </c>
      <c r="H34" s="18">
        <v>40333</v>
      </c>
      <c r="I34" s="18">
        <v>37785</v>
      </c>
      <c r="J34" s="18">
        <v>47240</v>
      </c>
      <c r="K34" s="18">
        <v>63982</v>
      </c>
      <c r="L34" s="18">
        <v>61357</v>
      </c>
      <c r="M34" s="18">
        <v>89265</v>
      </c>
      <c r="N34" s="19">
        <v>75881</v>
      </c>
      <c r="O34" s="203">
        <v>69429</v>
      </c>
      <c r="P34" s="203">
        <v>63048</v>
      </c>
      <c r="Q34" s="179">
        <v>62590</v>
      </c>
      <c r="R34" s="81">
        <v>-458</v>
      </c>
      <c r="S34" s="82">
        <v>39351</v>
      </c>
      <c r="T34" s="83">
        <v>-0.72643065600812573</v>
      </c>
      <c r="U34" s="84">
        <v>169.33172683850427</v>
      </c>
    </row>
    <row r="35" spans="1:21" s="125" customFormat="1">
      <c r="A35" s="14" t="s">
        <v>220</v>
      </c>
      <c r="B35" s="18">
        <v>120401.55392388</v>
      </c>
      <c r="C35" s="18">
        <v>129266.95615627</v>
      </c>
      <c r="D35" s="18">
        <v>130260.45308631001</v>
      </c>
      <c r="E35" s="19">
        <v>136619.22240919</v>
      </c>
      <c r="F35" s="18">
        <v>131916.28375164999</v>
      </c>
      <c r="G35" s="19">
        <v>128368.91855559</v>
      </c>
      <c r="H35" s="18">
        <v>128187.095552</v>
      </c>
      <c r="I35" s="18">
        <v>128133.89461455001</v>
      </c>
      <c r="J35" s="18">
        <v>124876.55137419001</v>
      </c>
      <c r="K35" s="18">
        <v>124671.75384712001</v>
      </c>
      <c r="L35" s="18">
        <v>121432.43281391001</v>
      </c>
      <c r="M35" s="18">
        <v>109090.99209227</v>
      </c>
      <c r="N35" s="19">
        <v>105540.21082157</v>
      </c>
      <c r="O35" s="203">
        <v>101238.96977253999</v>
      </c>
      <c r="P35" s="203">
        <v>100600.07236547999</v>
      </c>
      <c r="Q35" s="179">
        <v>95146.421524810008</v>
      </c>
      <c r="R35" s="89">
        <v>-5453.6508406699868</v>
      </c>
      <c r="S35" s="90">
        <v>-41472.800884379991</v>
      </c>
      <c r="T35" s="83">
        <v>-5.4211201964715077</v>
      </c>
      <c r="U35" s="91">
        <v>-30.356490216409128</v>
      </c>
    </row>
    <row r="36" spans="1:21" s="125" customFormat="1">
      <c r="A36" s="14" t="s">
        <v>76</v>
      </c>
      <c r="B36" s="92"/>
      <c r="C36" s="92"/>
      <c r="D36" s="92"/>
      <c r="E36" s="93"/>
      <c r="F36" s="92"/>
      <c r="G36" s="93"/>
      <c r="H36" s="92"/>
      <c r="I36" s="92"/>
      <c r="J36" s="92"/>
      <c r="K36" s="92"/>
      <c r="L36" s="92"/>
      <c r="M36" s="92"/>
      <c r="N36" s="93"/>
      <c r="O36" s="205"/>
      <c r="P36" s="205"/>
      <c r="Q36" s="181"/>
      <c r="R36" s="94"/>
      <c r="S36" s="95"/>
      <c r="T36" s="83"/>
      <c r="U36" s="91"/>
    </row>
    <row r="37" spans="1:21">
      <c r="A37" s="23" t="s">
        <v>77</v>
      </c>
      <c r="B37" s="21">
        <v>45.753807905496352</v>
      </c>
      <c r="C37" s="21">
        <v>58.655561805481149</v>
      </c>
      <c r="D37" s="21">
        <v>53.241029544582354</v>
      </c>
      <c r="E37" s="22">
        <v>49.902751892247124</v>
      </c>
      <c r="F37" s="21">
        <v>49.095860346252877</v>
      </c>
      <c r="G37" s="22">
        <v>47.878952555859399</v>
      </c>
      <c r="H37" s="21">
        <v>47.977778432394082</v>
      </c>
      <c r="I37" s="21">
        <v>47.071137621505002</v>
      </c>
      <c r="J37" s="21">
        <v>46.553448056945619</v>
      </c>
      <c r="K37" s="21">
        <v>47.109285800771936</v>
      </c>
      <c r="L37" s="21">
        <v>47.722715501315022</v>
      </c>
      <c r="M37" s="21">
        <v>44.918840716874797</v>
      </c>
      <c r="N37" s="22">
        <v>46.542611880219184</v>
      </c>
      <c r="O37" s="204">
        <v>48.329066759491219</v>
      </c>
      <c r="P37" s="204">
        <v>48.36544321064202</v>
      </c>
      <c r="Q37" s="180">
        <v>47.274032979589634</v>
      </c>
      <c r="R37" s="96">
        <v>-1.0914102310523859</v>
      </c>
      <c r="S37" s="97">
        <v>-2.6287189126574901</v>
      </c>
      <c r="T37" s="87">
        <v>-2.2565909843915932</v>
      </c>
      <c r="U37" s="88">
        <v>-5.2676832699197984</v>
      </c>
    </row>
    <row r="38" spans="1:21">
      <c r="A38" s="23" t="s">
        <v>78</v>
      </c>
      <c r="B38" s="21">
        <v>46.599889905711187</v>
      </c>
      <c r="C38" s="21">
        <v>59.809131507102741</v>
      </c>
      <c r="D38" s="21">
        <v>55.900843005373581</v>
      </c>
      <c r="E38" s="22">
        <v>53.049080328209286</v>
      </c>
      <c r="F38" s="21">
        <v>52.582434208400521</v>
      </c>
      <c r="G38" s="22">
        <v>52.589435669679943</v>
      </c>
      <c r="H38" s="21">
        <v>53.290714724381893</v>
      </c>
      <c r="I38" s="21">
        <v>52.315634893793408</v>
      </c>
      <c r="J38" s="21">
        <v>52.89649783127971</v>
      </c>
      <c r="K38" s="21">
        <v>54.19463143641029</v>
      </c>
      <c r="L38" s="21">
        <v>55.251139675731643</v>
      </c>
      <c r="M38" s="21">
        <v>55.805461991400641</v>
      </c>
      <c r="N38" s="22">
        <v>56.971301322346143</v>
      </c>
      <c r="O38" s="204">
        <v>58.291295307226441</v>
      </c>
      <c r="P38" s="204">
        <v>57.424798873236817</v>
      </c>
      <c r="Q38" s="180">
        <v>56.692343954953827</v>
      </c>
      <c r="R38" s="96">
        <v>-0.73245491828298981</v>
      </c>
      <c r="S38" s="97">
        <v>3.6432636267445417</v>
      </c>
      <c r="T38" s="87">
        <v>-1.275502801324313</v>
      </c>
      <c r="U38" s="88">
        <v>6.8677225018870081</v>
      </c>
    </row>
    <row r="39" spans="1:21" s="125" customFormat="1">
      <c r="A39" s="14" t="s">
        <v>222</v>
      </c>
      <c r="B39" s="18">
        <v>6419.66</v>
      </c>
      <c r="C39" s="18">
        <v>5625.31</v>
      </c>
      <c r="D39" s="18">
        <v>9969.9141772020394</v>
      </c>
      <c r="E39" s="19">
        <v>9630.98</v>
      </c>
      <c r="F39" s="18">
        <v>9918.09</v>
      </c>
      <c r="G39" s="19">
        <v>10263.700000000001</v>
      </c>
      <c r="H39" s="18">
        <v>10375.392600000001</v>
      </c>
      <c r="I39" s="18">
        <v>12616.67</v>
      </c>
      <c r="J39" s="18">
        <v>12773.86</v>
      </c>
      <c r="K39" s="18">
        <v>12962.03</v>
      </c>
      <c r="L39" s="18">
        <v>13147.96</v>
      </c>
      <c r="M39" s="18">
        <v>13300.0342</v>
      </c>
      <c r="N39" s="19">
        <v>13441.594899999998</v>
      </c>
      <c r="O39" s="203">
        <v>13489.495800000001</v>
      </c>
      <c r="P39" s="203">
        <v>12721.5144</v>
      </c>
      <c r="Q39" s="179">
        <v>13240.9501</v>
      </c>
      <c r="R39" s="98">
        <v>519.4357</v>
      </c>
      <c r="S39" s="99">
        <v>3609.9701000000005</v>
      </c>
      <c r="T39" s="83">
        <v>4.0831278703736817</v>
      </c>
      <c r="U39" s="84">
        <v>37.482894783293098</v>
      </c>
    </row>
    <row r="40" spans="1:21" s="125" customFormat="1">
      <c r="A40" s="14" t="s">
        <v>233</v>
      </c>
      <c r="B40" s="18">
        <v>-518.19147611999995</v>
      </c>
      <c r="C40" s="18">
        <v>-506.59718056723398</v>
      </c>
      <c r="D40" s="18">
        <v>208.86635366000007</v>
      </c>
      <c r="E40" s="19">
        <v>-81.471481229999995</v>
      </c>
      <c r="F40" s="18">
        <v>68.648181609999995</v>
      </c>
      <c r="G40" s="19">
        <v>209.23360579000001</v>
      </c>
      <c r="H40" s="18">
        <v>88.853966620000008</v>
      </c>
      <c r="I40" s="18">
        <v>9.1570510300000016</v>
      </c>
      <c r="J40" s="18">
        <v>152.24849999999998</v>
      </c>
      <c r="K40" s="18">
        <v>253.99561</v>
      </c>
      <c r="L40" s="18">
        <v>-133.61461</v>
      </c>
      <c r="M40" s="18">
        <v>91.390999999999991</v>
      </c>
      <c r="N40" s="19">
        <v>-74.300000000000011</v>
      </c>
      <c r="O40" s="203">
        <v>-158.80000000000001</v>
      </c>
      <c r="P40" s="203">
        <v>-2.097000000000012</v>
      </c>
      <c r="Q40" s="179">
        <v>675.81700000000001</v>
      </c>
      <c r="R40" s="98"/>
      <c r="S40" s="99"/>
      <c r="T40" s="83"/>
      <c r="U40" s="84"/>
    </row>
    <row r="41" spans="1:21">
      <c r="A41" s="127" t="s">
        <v>80</v>
      </c>
      <c r="B41" s="21">
        <v>0</v>
      </c>
      <c r="C41" s="21">
        <v>144.71043867</v>
      </c>
      <c r="D41" s="21">
        <v>581.36289913000007</v>
      </c>
      <c r="E41" s="22">
        <v>158.17691273</v>
      </c>
      <c r="F41" s="21">
        <v>168.64818160999999</v>
      </c>
      <c r="G41" s="22">
        <v>239.23360579000001</v>
      </c>
      <c r="H41" s="21">
        <v>163.20296662000001</v>
      </c>
      <c r="I41" s="21">
        <v>9.1570510300000016</v>
      </c>
      <c r="J41" s="21">
        <v>152.24849999999998</v>
      </c>
      <c r="K41" s="21">
        <v>300.476</v>
      </c>
      <c r="L41" s="21">
        <v>9.5</v>
      </c>
      <c r="M41" s="21">
        <v>119.991</v>
      </c>
      <c r="N41" s="22">
        <v>43.5</v>
      </c>
      <c r="O41" s="204">
        <v>22.200000000000003</v>
      </c>
      <c r="P41" s="204">
        <v>129.1</v>
      </c>
      <c r="Q41" s="180">
        <v>675.81700000000001</v>
      </c>
      <c r="R41" s="96">
        <v>546.71699999999998</v>
      </c>
      <c r="S41" s="97">
        <v>517.64008726999998</v>
      </c>
      <c r="T41" s="87">
        <v>423.48334624322234</v>
      </c>
      <c r="U41" s="88">
        <v>327.25388195784649</v>
      </c>
    </row>
    <row r="42" spans="1:21">
      <c r="A42" s="23" t="s">
        <v>79</v>
      </c>
      <c r="B42" s="21">
        <v>518.19147611999995</v>
      </c>
      <c r="C42" s="21">
        <v>651.30761923723401</v>
      </c>
      <c r="D42" s="21">
        <v>372.49654547</v>
      </c>
      <c r="E42" s="22">
        <v>239.64839395999999</v>
      </c>
      <c r="F42" s="21">
        <v>100</v>
      </c>
      <c r="G42" s="22">
        <v>30</v>
      </c>
      <c r="H42" s="21">
        <v>74.349000000000004</v>
      </c>
      <c r="I42" s="21">
        <v>0</v>
      </c>
      <c r="J42" s="21">
        <v>0</v>
      </c>
      <c r="K42" s="21">
        <v>46.48039</v>
      </c>
      <c r="L42" s="21">
        <v>143.11461</v>
      </c>
      <c r="M42" s="21">
        <v>28.6</v>
      </c>
      <c r="N42" s="22">
        <v>117.80000000000001</v>
      </c>
      <c r="O42" s="204">
        <v>181</v>
      </c>
      <c r="P42" s="204">
        <v>131.197</v>
      </c>
      <c r="Q42" s="180">
        <v>0</v>
      </c>
      <c r="R42" s="96">
        <v>-131.197</v>
      </c>
      <c r="S42" s="97">
        <v>-239.64839395999999</v>
      </c>
      <c r="T42" s="87">
        <v>-100</v>
      </c>
      <c r="U42" s="88">
        <v>-100</v>
      </c>
    </row>
    <row r="43" spans="1:21">
      <c r="A43" s="23" t="s">
        <v>133</v>
      </c>
      <c r="B43" s="21">
        <v>464.22147611999998</v>
      </c>
      <c r="C43" s="21">
        <v>560.41761923723402</v>
      </c>
      <c r="D43" s="21">
        <v>281.26900000000001</v>
      </c>
      <c r="E43" s="22">
        <v>140</v>
      </c>
      <c r="F43" s="21">
        <v>100</v>
      </c>
      <c r="G43" s="22">
        <v>30</v>
      </c>
      <c r="H43" s="21">
        <v>74.349000000000004</v>
      </c>
      <c r="I43" s="21">
        <v>0</v>
      </c>
      <c r="J43" s="21">
        <v>0</v>
      </c>
      <c r="K43" s="21">
        <v>8.9803899999999999</v>
      </c>
      <c r="L43" s="21">
        <v>12.720610000000001</v>
      </c>
      <c r="M43" s="21">
        <v>0</v>
      </c>
      <c r="N43" s="22">
        <v>0</v>
      </c>
      <c r="O43" s="204">
        <v>0</v>
      </c>
      <c r="P43" s="204">
        <v>0</v>
      </c>
      <c r="Q43" s="180">
        <v>0</v>
      </c>
      <c r="R43" s="96">
        <v>0</v>
      </c>
      <c r="S43" s="97">
        <v>-140</v>
      </c>
      <c r="T43" s="87"/>
      <c r="U43" s="88">
        <v>-100</v>
      </c>
    </row>
    <row r="44" spans="1:21" s="125" customFormat="1">
      <c r="A44" s="14" t="s">
        <v>214</v>
      </c>
      <c r="B44" s="18"/>
      <c r="C44" s="18"/>
      <c r="D44" s="18"/>
      <c r="E44" s="19"/>
      <c r="F44" s="18"/>
      <c r="G44" s="19"/>
      <c r="H44" s="18"/>
      <c r="I44" s="18"/>
      <c r="J44" s="18"/>
      <c r="K44" s="18"/>
      <c r="L44" s="18"/>
      <c r="M44" s="18"/>
      <c r="N44" s="19"/>
      <c r="O44" s="203"/>
      <c r="P44" s="203"/>
      <c r="Q44" s="179"/>
      <c r="R44" s="98"/>
      <c r="S44" s="99"/>
      <c r="T44" s="83"/>
      <c r="U44" s="84"/>
    </row>
    <row r="45" spans="1:21">
      <c r="A45" s="23" t="s">
        <v>79</v>
      </c>
      <c r="B45" s="21">
        <v>109.04206496747599</v>
      </c>
      <c r="C45" s="21">
        <v>67.905564181356951</v>
      </c>
      <c r="D45" s="21">
        <v>39.893146578831086</v>
      </c>
      <c r="E45" s="22">
        <v>32.560720363958566</v>
      </c>
      <c r="F45" s="21">
        <v>30.046594805229777</v>
      </c>
      <c r="G45" s="22">
        <v>44.344685941495015</v>
      </c>
      <c r="H45" s="21">
        <v>72.332670480008801</v>
      </c>
      <c r="I45" s="21">
        <v>49.070429454282007</v>
      </c>
      <c r="J45" s="21">
        <v>47.642436427353985</v>
      </c>
      <c r="K45" s="21">
        <v>68.708903917047579</v>
      </c>
      <c r="L45" s="21">
        <v>62.925363386669204</v>
      </c>
      <c r="M45" s="21">
        <v>59.63219719750586</v>
      </c>
      <c r="N45" s="22">
        <v>39.469949837537598</v>
      </c>
      <c r="O45" s="204">
        <v>39.318895442413321</v>
      </c>
      <c r="P45" s="204">
        <v>39.827665892892014</v>
      </c>
      <c r="Q45" s="180">
        <v>40.692983646239213</v>
      </c>
      <c r="R45" s="100">
        <v>0.86531775334719896</v>
      </c>
      <c r="S45" s="209">
        <v>8.1322632822806469</v>
      </c>
      <c r="T45" s="101">
        <v>2.1726549471271728</v>
      </c>
      <c r="U45" s="102">
        <v>24.97568601486546</v>
      </c>
    </row>
    <row r="46" spans="1:21">
      <c r="A46" s="23" t="s">
        <v>80</v>
      </c>
      <c r="B46" s="21">
        <v>89.599948450273658</v>
      </c>
      <c r="C46" s="21">
        <v>194.2764973996542</v>
      </c>
      <c r="D46" s="21">
        <v>169.09652967145018</v>
      </c>
      <c r="E46" s="22">
        <v>237.96270128889014</v>
      </c>
      <c r="F46" s="21">
        <v>207.28033282521514</v>
      </c>
      <c r="G46" s="22">
        <v>223.60610567841127</v>
      </c>
      <c r="H46" s="21">
        <v>207.8769407454549</v>
      </c>
      <c r="I46" s="21">
        <v>201.22839658964583</v>
      </c>
      <c r="J46" s="21">
        <v>214.46114224971322</v>
      </c>
      <c r="K46" s="21">
        <v>173.35208745979935</v>
      </c>
      <c r="L46" s="21">
        <v>133.05574894671832</v>
      </c>
      <c r="M46" s="21">
        <v>180.28724239337214</v>
      </c>
      <c r="N46" s="22">
        <v>154.23490321373583</v>
      </c>
      <c r="O46" s="204">
        <v>185.91006884541036</v>
      </c>
      <c r="P46" s="204">
        <v>299.59133037743919</v>
      </c>
      <c r="Q46" s="180">
        <v>384.45437754205119</v>
      </c>
      <c r="R46" s="103">
        <v>84.863047164611999</v>
      </c>
      <c r="S46" s="104">
        <v>146.49167625316105</v>
      </c>
      <c r="T46" s="101">
        <v>28.326269340870969</v>
      </c>
      <c r="U46" s="102">
        <v>61.560772112482475</v>
      </c>
    </row>
    <row r="47" spans="1:21" s="125" customFormat="1">
      <c r="A47" s="14" t="s">
        <v>81</v>
      </c>
      <c r="B47" s="105">
        <v>14</v>
      </c>
      <c r="C47" s="105">
        <v>19.5</v>
      </c>
      <c r="D47" s="105">
        <v>30</v>
      </c>
      <c r="E47" s="106">
        <v>30</v>
      </c>
      <c r="F47" s="105">
        <v>30</v>
      </c>
      <c r="G47" s="106">
        <v>30</v>
      </c>
      <c r="H47" s="105">
        <v>30</v>
      </c>
      <c r="I47" s="105">
        <v>27</v>
      </c>
      <c r="J47" s="105">
        <v>22</v>
      </c>
      <c r="K47" s="105">
        <v>22</v>
      </c>
      <c r="L47" s="105">
        <v>22</v>
      </c>
      <c r="M47" s="105">
        <v>22</v>
      </c>
      <c r="N47" s="106">
        <v>22</v>
      </c>
      <c r="O47" s="206">
        <v>22</v>
      </c>
      <c r="P47" s="206">
        <v>22</v>
      </c>
      <c r="Q47" s="182">
        <v>19</v>
      </c>
      <c r="R47" s="107"/>
      <c r="S47" s="108"/>
      <c r="T47" s="109"/>
      <c r="U47" s="110"/>
    </row>
    <row r="48" spans="1:21" s="125" customFormat="1" ht="27.75" customHeight="1">
      <c r="A48" s="42" t="s">
        <v>218</v>
      </c>
      <c r="B48" s="105">
        <v>14.3131</v>
      </c>
      <c r="C48" s="105">
        <v>14.637700000000001</v>
      </c>
      <c r="D48" s="105">
        <v>15.5352</v>
      </c>
      <c r="E48" s="106">
        <v>18.002700000000001</v>
      </c>
      <c r="F48" s="105">
        <v>17.862400000000001</v>
      </c>
      <c r="G48" s="106">
        <v>17.260899999999999</v>
      </c>
      <c r="H48" s="105">
        <v>17.056899999999999</v>
      </c>
      <c r="I48" s="105">
        <v>16.933199999999999</v>
      </c>
      <c r="J48" s="105">
        <v>17.3992</v>
      </c>
      <c r="K48" s="105">
        <v>16.8598</v>
      </c>
      <c r="L48" s="105">
        <v>16.539899999999999</v>
      </c>
      <c r="M48" s="105">
        <v>17.2563</v>
      </c>
      <c r="N48" s="106">
        <v>16.322500000000002</v>
      </c>
      <c r="O48" s="206">
        <v>15.8919</v>
      </c>
      <c r="P48" s="206">
        <v>16.12404090834368</v>
      </c>
      <c r="Q48" s="182">
        <v>16.200945390543513</v>
      </c>
      <c r="R48" s="107"/>
      <c r="S48" s="108"/>
      <c r="T48" s="109"/>
      <c r="U48" s="110"/>
    </row>
    <row r="49" spans="1:21">
      <c r="A49" s="128" t="s">
        <v>215</v>
      </c>
      <c r="B49" s="111">
        <v>17.1935</v>
      </c>
      <c r="C49" s="111">
        <v>18.839300000000001</v>
      </c>
      <c r="D49" s="111">
        <v>23.636299999999999</v>
      </c>
      <c r="E49" s="112">
        <v>23.806100000000001</v>
      </c>
      <c r="F49" s="111">
        <v>23.339500000000001</v>
      </c>
      <c r="G49" s="112">
        <v>22.011700000000001</v>
      </c>
      <c r="H49" s="111">
        <v>21.1554</v>
      </c>
      <c r="I49" s="111">
        <v>21.2301</v>
      </c>
      <c r="J49" s="111">
        <v>21.047899999999998</v>
      </c>
      <c r="K49" s="111">
        <v>20.883700000000001</v>
      </c>
      <c r="L49" s="111">
        <v>20.748799999999999</v>
      </c>
      <c r="M49" s="111">
        <v>20.364100000000001</v>
      </c>
      <c r="N49" s="112">
        <v>20.0364</v>
      </c>
      <c r="O49" s="207">
        <v>19.808499999999999</v>
      </c>
      <c r="P49" s="207">
        <v>20.256219040926869</v>
      </c>
      <c r="Q49" s="183">
        <v>20.882999424970034</v>
      </c>
      <c r="R49" s="113"/>
      <c r="S49" s="114"/>
      <c r="T49" s="115"/>
      <c r="U49" s="116"/>
    </row>
    <row r="50" spans="1:21">
      <c r="A50" s="128" t="s">
        <v>216</v>
      </c>
      <c r="B50" s="111">
        <v>8.4972999999999992</v>
      </c>
      <c r="C50" s="111">
        <v>8.7666000000000004</v>
      </c>
      <c r="D50" s="111">
        <v>7.3112000000000004</v>
      </c>
      <c r="E50" s="112">
        <v>8.9770000000000003</v>
      </c>
      <c r="F50" s="111">
        <v>9.7573000000000008</v>
      </c>
      <c r="G50" s="112">
        <v>9.2906999999999993</v>
      </c>
      <c r="H50" s="111">
        <v>8.5298999999999996</v>
      </c>
      <c r="I50" s="111">
        <v>8.5542999999999996</v>
      </c>
      <c r="J50" s="111">
        <v>10.4269</v>
      </c>
      <c r="K50" s="111">
        <v>8.8102999999999998</v>
      </c>
      <c r="L50" s="111">
        <v>9.3998000000000008</v>
      </c>
      <c r="M50" s="111">
        <v>9.0372000000000003</v>
      </c>
      <c r="N50" s="112">
        <v>8.9239999999999995</v>
      </c>
      <c r="O50" s="207">
        <v>8.7373999999999992</v>
      </c>
      <c r="P50" s="207">
        <v>8.9263614365128117</v>
      </c>
      <c r="Q50" s="183">
        <v>9.0884223665487252</v>
      </c>
      <c r="R50" s="113"/>
      <c r="S50" s="114"/>
      <c r="T50" s="115"/>
      <c r="U50" s="116"/>
    </row>
    <row r="51" spans="1:21">
      <c r="A51" s="129" t="s">
        <v>209</v>
      </c>
      <c r="B51" s="111"/>
      <c r="C51" s="111"/>
      <c r="D51" s="111"/>
      <c r="E51" s="112"/>
      <c r="F51" s="111"/>
      <c r="G51" s="112"/>
      <c r="H51" s="111"/>
      <c r="I51" s="111"/>
      <c r="J51" s="111"/>
      <c r="K51" s="111"/>
      <c r="L51" s="111"/>
      <c r="M51" s="111"/>
      <c r="N51" s="112"/>
      <c r="O51" s="207"/>
      <c r="P51" s="207"/>
      <c r="Q51" s="183"/>
      <c r="R51" s="113"/>
      <c r="S51" s="114"/>
      <c r="T51" s="115"/>
      <c r="U51" s="116"/>
    </row>
    <row r="52" spans="1:21">
      <c r="A52" s="129" t="s">
        <v>234</v>
      </c>
      <c r="B52" s="111">
        <v>13.702299999999999</v>
      </c>
      <c r="C52" s="111">
        <v>14.2239</v>
      </c>
      <c r="D52" s="111">
        <v>15.238099999999999</v>
      </c>
      <c r="E52" s="112">
        <v>17.754799999999999</v>
      </c>
      <c r="F52" s="111">
        <v>17.560199999999998</v>
      </c>
      <c r="G52" s="112">
        <v>16.789899999999999</v>
      </c>
      <c r="H52" s="111">
        <v>16.674900000000001</v>
      </c>
      <c r="I52" s="111">
        <v>16.4709</v>
      </c>
      <c r="J52" s="111">
        <v>16.990300000000001</v>
      </c>
      <c r="K52" s="111">
        <v>16.327500000000001</v>
      </c>
      <c r="L52" s="111">
        <v>16.02</v>
      </c>
      <c r="M52" s="111">
        <v>16.783799999999999</v>
      </c>
      <c r="N52" s="112">
        <v>15.769299999999999</v>
      </c>
      <c r="O52" s="207">
        <v>15.348800000000001</v>
      </c>
      <c r="P52" s="207">
        <v>15.530583108647088</v>
      </c>
      <c r="Q52" s="183">
        <v>15.719205658149608</v>
      </c>
      <c r="R52" s="113"/>
      <c r="S52" s="114"/>
      <c r="T52" s="115"/>
      <c r="U52" s="116"/>
    </row>
    <row r="53" spans="1:21">
      <c r="A53" s="128" t="s">
        <v>215</v>
      </c>
      <c r="B53" s="111">
        <v>16.5077</v>
      </c>
      <c r="C53" s="111">
        <v>18.424900000000001</v>
      </c>
      <c r="D53" s="111">
        <v>23.705200000000001</v>
      </c>
      <c r="E53" s="112">
        <v>23.725000000000001</v>
      </c>
      <c r="F53" s="111">
        <v>23.1755</v>
      </c>
      <c r="G53" s="112">
        <v>21.622800000000002</v>
      </c>
      <c r="H53" s="111">
        <v>20.839300000000001</v>
      </c>
      <c r="I53" s="111">
        <v>20.8188</v>
      </c>
      <c r="J53" s="111">
        <v>20.680099999999999</v>
      </c>
      <c r="K53" s="111">
        <v>20.3521</v>
      </c>
      <c r="L53" s="111">
        <v>20.197700000000001</v>
      </c>
      <c r="M53" s="111">
        <v>19.9359</v>
      </c>
      <c r="N53" s="112">
        <v>19.421800000000001</v>
      </c>
      <c r="O53" s="207">
        <v>19.1965</v>
      </c>
      <c r="P53" s="207">
        <v>19.613925128030807</v>
      </c>
      <c r="Q53" s="183">
        <v>20.338320326753234</v>
      </c>
      <c r="R53" s="113"/>
      <c r="S53" s="114"/>
      <c r="T53" s="115"/>
      <c r="U53" s="116"/>
    </row>
    <row r="54" spans="1:21">
      <c r="A54" s="128" t="s">
        <v>216</v>
      </c>
      <c r="B54" s="111">
        <v>8.4745000000000008</v>
      </c>
      <c r="C54" s="111">
        <v>8.7544000000000004</v>
      </c>
      <c r="D54" s="111">
        <v>7.3007999999999997</v>
      </c>
      <c r="E54" s="112">
        <v>8.9382000000000001</v>
      </c>
      <c r="F54" s="111">
        <v>9.7407000000000004</v>
      </c>
      <c r="G54" s="112">
        <v>9.2942999999999998</v>
      </c>
      <c r="H54" s="111">
        <v>8.5239999999999991</v>
      </c>
      <c r="I54" s="111">
        <v>8.5505999999999993</v>
      </c>
      <c r="J54" s="111">
        <v>10.430300000000001</v>
      </c>
      <c r="K54" s="111">
        <v>8.8104999999999993</v>
      </c>
      <c r="L54" s="111">
        <v>9.4074000000000009</v>
      </c>
      <c r="M54" s="111">
        <v>9.0070999999999994</v>
      </c>
      <c r="N54" s="112">
        <v>8.9186999999999994</v>
      </c>
      <c r="O54" s="207">
        <v>8.7515000000000001</v>
      </c>
      <c r="P54" s="207">
        <v>8.8921366588537154</v>
      </c>
      <c r="Q54" s="183">
        <v>9.0633373200728151</v>
      </c>
      <c r="R54" s="113"/>
      <c r="S54" s="114"/>
      <c r="T54" s="115"/>
      <c r="U54" s="116"/>
    </row>
    <row r="55" spans="1:21">
      <c r="A55" s="129" t="s">
        <v>235</v>
      </c>
      <c r="B55" s="111">
        <v>26.976400000000002</v>
      </c>
      <c r="C55" s="111">
        <v>25.055499999999999</v>
      </c>
      <c r="D55" s="111">
        <v>24.541399999999999</v>
      </c>
      <c r="E55" s="112">
        <v>25.613399999999999</v>
      </c>
      <c r="F55" s="111">
        <v>26.9329</v>
      </c>
      <c r="G55" s="112">
        <v>26.895399999999999</v>
      </c>
      <c r="H55" s="111">
        <v>27.6525</v>
      </c>
      <c r="I55" s="111">
        <v>28.005800000000001</v>
      </c>
      <c r="J55" s="111">
        <v>28.2195</v>
      </c>
      <c r="K55" s="111">
        <v>29.082699999999999</v>
      </c>
      <c r="L55" s="111">
        <v>29.273399999999999</v>
      </c>
      <c r="M55" s="111">
        <v>25.914000000000001</v>
      </c>
      <c r="N55" s="112">
        <v>30.533100000000001</v>
      </c>
      <c r="O55" s="207">
        <v>28.472100000000001</v>
      </c>
      <c r="P55" s="207">
        <v>29.517953234156607</v>
      </c>
      <c r="Q55" s="183">
        <v>28.939929884042833</v>
      </c>
      <c r="R55" s="113"/>
      <c r="S55" s="114"/>
      <c r="T55" s="115"/>
      <c r="U55" s="116"/>
    </row>
    <row r="56" spans="1:21">
      <c r="A56" s="128" t="s">
        <v>215</v>
      </c>
      <c r="B56" s="111">
        <v>27.600200000000001</v>
      </c>
      <c r="C56" s="111">
        <v>25.277699999999999</v>
      </c>
      <c r="D56" s="111">
        <v>24.716000000000001</v>
      </c>
      <c r="E56" s="112">
        <v>25.725300000000001</v>
      </c>
      <c r="F56" s="111">
        <v>27.358499999999999</v>
      </c>
      <c r="G56" s="112">
        <v>27.067799999999998</v>
      </c>
      <c r="H56" s="111">
        <v>27.861599999999999</v>
      </c>
      <c r="I56" s="111">
        <v>28.1038</v>
      </c>
      <c r="J56" s="111">
        <v>28.347899999999999</v>
      </c>
      <c r="K56" s="111">
        <v>29.3797</v>
      </c>
      <c r="L56" s="111">
        <v>29.450399999999998</v>
      </c>
      <c r="M56" s="111">
        <v>26.062899999999999</v>
      </c>
      <c r="N56" s="112">
        <v>30.777100000000001</v>
      </c>
      <c r="O56" s="207">
        <v>28.655000000000001</v>
      </c>
      <c r="P56" s="207">
        <v>29.738837700346785</v>
      </c>
      <c r="Q56" s="183">
        <v>29.103395997378083</v>
      </c>
      <c r="R56" s="113"/>
      <c r="S56" s="114"/>
      <c r="T56" s="115"/>
      <c r="U56" s="116"/>
    </row>
    <row r="57" spans="1:21">
      <c r="A57" s="128" t="s">
        <v>216</v>
      </c>
      <c r="B57" s="111">
        <v>11.315099999999999</v>
      </c>
      <c r="C57" s="111">
        <v>10.3765</v>
      </c>
      <c r="D57" s="111">
        <v>11.9482</v>
      </c>
      <c r="E57" s="112">
        <v>10.8367</v>
      </c>
      <c r="F57" s="111">
        <v>13.3454</v>
      </c>
      <c r="G57" s="112">
        <v>9.3661999999999992</v>
      </c>
      <c r="H57" s="111">
        <v>12.505699999999999</v>
      </c>
      <c r="I57" s="111">
        <v>13.2415</v>
      </c>
      <c r="J57" s="111">
        <v>7.8226000000000004</v>
      </c>
      <c r="K57" s="111">
        <v>8.5983000000000001</v>
      </c>
      <c r="L57" s="111">
        <v>7.3395000000000001</v>
      </c>
      <c r="M57" s="111">
        <v>8.4047000000000001</v>
      </c>
      <c r="N57" s="112">
        <v>10.283899999999999</v>
      </c>
      <c r="O57" s="207">
        <v>7.2031999999999998</v>
      </c>
      <c r="P57" s="207">
        <v>8.0954424117510939</v>
      </c>
      <c r="Q57" s="183">
        <v>7.0462513132314806</v>
      </c>
      <c r="R57" s="113"/>
      <c r="S57" s="114"/>
      <c r="T57" s="115"/>
      <c r="U57" s="116"/>
    </row>
    <row r="58" spans="1:21" s="125" customFormat="1" ht="27.6">
      <c r="A58" s="42" t="s">
        <v>219</v>
      </c>
      <c r="B58" s="105">
        <v>8.4026999999999994</v>
      </c>
      <c r="C58" s="105">
        <v>8.5449999999999999</v>
      </c>
      <c r="D58" s="105">
        <v>10.8269</v>
      </c>
      <c r="E58" s="106">
        <v>13.401899999999999</v>
      </c>
      <c r="F58" s="105">
        <v>13.938700000000001</v>
      </c>
      <c r="G58" s="106">
        <v>13.514799999999999</v>
      </c>
      <c r="H58" s="105">
        <v>13.151400000000001</v>
      </c>
      <c r="I58" s="105">
        <v>12.178800000000001</v>
      </c>
      <c r="J58" s="105">
        <v>12.145799999999999</v>
      </c>
      <c r="K58" s="105">
        <v>11.752000000000001</v>
      </c>
      <c r="L58" s="105">
        <v>11.411099999999999</v>
      </c>
      <c r="M58" s="105">
        <v>10.501300000000001</v>
      </c>
      <c r="N58" s="106">
        <v>10.045999999999999</v>
      </c>
      <c r="O58" s="206">
        <v>10.469099999999999</v>
      </c>
      <c r="P58" s="206">
        <v>11.692636781580733</v>
      </c>
      <c r="Q58" s="182">
        <v>12.302656458261916</v>
      </c>
      <c r="R58" s="107"/>
      <c r="S58" s="108"/>
      <c r="T58" s="109"/>
      <c r="U58" s="110"/>
    </row>
    <row r="59" spans="1:21">
      <c r="A59" s="130" t="s">
        <v>215</v>
      </c>
      <c r="B59" s="111">
        <v>8.7179000000000002</v>
      </c>
      <c r="C59" s="111">
        <v>9.4303000000000008</v>
      </c>
      <c r="D59" s="111">
        <v>12.620799999999999</v>
      </c>
      <c r="E59" s="112">
        <v>15.4801</v>
      </c>
      <c r="F59" s="111">
        <v>15.5832</v>
      </c>
      <c r="G59" s="112">
        <v>15.264099999999999</v>
      </c>
      <c r="H59" s="111">
        <v>14.6775</v>
      </c>
      <c r="I59" s="111">
        <v>13.634499999999999</v>
      </c>
      <c r="J59" s="111">
        <v>13.5565</v>
      </c>
      <c r="K59" s="111">
        <v>13.0946</v>
      </c>
      <c r="L59" s="111">
        <v>12.5046</v>
      </c>
      <c r="M59" s="111">
        <v>11.5617</v>
      </c>
      <c r="N59" s="112">
        <v>10.894</v>
      </c>
      <c r="O59" s="207">
        <v>11.3438</v>
      </c>
      <c r="P59" s="207">
        <v>12.907397541087063</v>
      </c>
      <c r="Q59" s="183">
        <v>13.698696374424241</v>
      </c>
      <c r="R59" s="113"/>
      <c r="S59" s="114"/>
      <c r="T59" s="115"/>
      <c r="U59" s="116"/>
    </row>
    <row r="60" spans="1:21">
      <c r="A60" s="131" t="s">
        <v>216</v>
      </c>
      <c r="B60" s="111">
        <v>7.3773</v>
      </c>
      <c r="C60" s="111">
        <v>6.7805999999999997</v>
      </c>
      <c r="D60" s="111">
        <v>6.5464000000000002</v>
      </c>
      <c r="E60" s="112">
        <v>7.4484000000000004</v>
      </c>
      <c r="F60" s="111">
        <v>7.9005000000000001</v>
      </c>
      <c r="G60" s="112">
        <v>7.2252000000000001</v>
      </c>
      <c r="H60" s="111">
        <v>6.6275000000000004</v>
      </c>
      <c r="I60" s="111">
        <v>6.1558000000000002</v>
      </c>
      <c r="J60" s="111">
        <v>6.3834</v>
      </c>
      <c r="K60" s="111">
        <v>6.0445000000000002</v>
      </c>
      <c r="L60" s="111">
        <v>6.1891999999999996</v>
      </c>
      <c r="M60" s="111">
        <v>5.8379000000000003</v>
      </c>
      <c r="N60" s="112">
        <v>5.5801999999999996</v>
      </c>
      <c r="O60" s="207">
        <v>5.4414999999999996</v>
      </c>
      <c r="P60" s="207">
        <v>5.4135978618378573</v>
      </c>
      <c r="Q60" s="183">
        <v>4.891976016539977</v>
      </c>
      <c r="R60" s="113"/>
      <c r="S60" s="114"/>
      <c r="T60" s="115"/>
      <c r="U60" s="116"/>
    </row>
    <row r="61" spans="1:21">
      <c r="A61" s="129" t="s">
        <v>209</v>
      </c>
      <c r="B61" s="111"/>
      <c r="C61" s="111"/>
      <c r="D61" s="111"/>
      <c r="E61" s="112"/>
      <c r="F61" s="111"/>
      <c r="G61" s="112"/>
      <c r="H61" s="111"/>
      <c r="I61" s="111"/>
      <c r="J61" s="111"/>
      <c r="K61" s="111"/>
      <c r="L61" s="111"/>
      <c r="M61" s="111"/>
      <c r="N61" s="112"/>
      <c r="O61" s="207"/>
      <c r="P61" s="207"/>
      <c r="Q61" s="183"/>
      <c r="R61" s="113"/>
      <c r="S61" s="114"/>
      <c r="T61" s="115"/>
      <c r="U61" s="116"/>
    </row>
    <row r="62" spans="1:21">
      <c r="A62" s="129" t="s">
        <v>234</v>
      </c>
      <c r="B62" s="111">
        <v>6.0303000000000004</v>
      </c>
      <c r="C62" s="111">
        <v>6.9762000000000004</v>
      </c>
      <c r="D62" s="111">
        <v>10.036</v>
      </c>
      <c r="E62" s="112">
        <v>12.9002</v>
      </c>
      <c r="F62" s="111">
        <v>13.789099999999999</v>
      </c>
      <c r="G62" s="112">
        <v>13.5656</v>
      </c>
      <c r="H62" s="111">
        <v>13.252000000000001</v>
      </c>
      <c r="I62" s="111">
        <v>12.122999999999999</v>
      </c>
      <c r="J62" s="111">
        <v>12.2712</v>
      </c>
      <c r="K62" s="111">
        <v>11.8207</v>
      </c>
      <c r="L62" s="111">
        <v>11.3507</v>
      </c>
      <c r="M62" s="111">
        <v>10.2547</v>
      </c>
      <c r="N62" s="112">
        <v>9.7041000000000004</v>
      </c>
      <c r="O62" s="207">
        <v>10.163399999999999</v>
      </c>
      <c r="P62" s="207">
        <v>11.54048580427701</v>
      </c>
      <c r="Q62" s="183">
        <v>12.246040011314168</v>
      </c>
      <c r="R62" s="113"/>
      <c r="S62" s="114"/>
      <c r="T62" s="115"/>
      <c r="U62" s="116"/>
    </row>
    <row r="63" spans="1:21">
      <c r="A63" s="130" t="s">
        <v>215</v>
      </c>
      <c r="B63" s="111">
        <v>6.0698999999999996</v>
      </c>
      <c r="C63" s="111">
        <v>7.3208000000000002</v>
      </c>
      <c r="D63" s="111">
        <v>11.1668</v>
      </c>
      <c r="E63" s="112">
        <v>14.0806</v>
      </c>
      <c r="F63" s="111">
        <v>14.541</v>
      </c>
      <c r="G63" s="112">
        <v>14.2666</v>
      </c>
      <c r="H63" s="111">
        <v>13.952400000000001</v>
      </c>
      <c r="I63" s="111">
        <v>12.805199999999999</v>
      </c>
      <c r="J63" s="111">
        <v>12.7096</v>
      </c>
      <c r="K63" s="111">
        <v>12.269</v>
      </c>
      <c r="L63" s="111">
        <v>11.669600000000001</v>
      </c>
      <c r="M63" s="111">
        <v>10.6616</v>
      </c>
      <c r="N63" s="112">
        <v>9.9990000000000006</v>
      </c>
      <c r="O63" s="207">
        <v>10.5587</v>
      </c>
      <c r="P63" s="207">
        <v>12.206016770343028</v>
      </c>
      <c r="Q63" s="183">
        <v>13.127982207724195</v>
      </c>
      <c r="R63" s="113"/>
      <c r="S63" s="114"/>
      <c r="T63" s="115"/>
      <c r="U63" s="116"/>
    </row>
    <row r="64" spans="1:21">
      <c r="A64" s="130" t="s">
        <v>216</v>
      </c>
      <c r="B64" s="111">
        <v>5.6573000000000002</v>
      </c>
      <c r="C64" s="111">
        <v>5.3757999999999999</v>
      </c>
      <c r="D64" s="111">
        <v>4.5392999999999999</v>
      </c>
      <c r="E64" s="112">
        <v>4.1124999999999998</v>
      </c>
      <c r="F64" s="111">
        <v>5.1531000000000002</v>
      </c>
      <c r="G64" s="112">
        <v>4.8023999999999996</v>
      </c>
      <c r="H64" s="111">
        <v>4.5479000000000003</v>
      </c>
      <c r="I64" s="111">
        <v>3.6808000000000001</v>
      </c>
      <c r="J64" s="111">
        <v>4.4843000000000002</v>
      </c>
      <c r="K64" s="111">
        <v>4.1623000000000001</v>
      </c>
      <c r="L64" s="111">
        <v>5.1444999999999999</v>
      </c>
      <c r="M64" s="111">
        <v>4.3422000000000001</v>
      </c>
      <c r="N64" s="112">
        <v>3.9933999999999998</v>
      </c>
      <c r="O64" s="207">
        <v>3.3614000000000002</v>
      </c>
      <c r="P64" s="207">
        <v>3.7860466535692621</v>
      </c>
      <c r="Q64" s="183">
        <v>3.3052615236589502</v>
      </c>
      <c r="R64" s="113"/>
      <c r="S64" s="114"/>
      <c r="T64" s="115"/>
      <c r="U64" s="116"/>
    </row>
    <row r="65" spans="1:21">
      <c r="A65" s="129" t="s">
        <v>235</v>
      </c>
      <c r="B65" s="111">
        <v>12.5425</v>
      </c>
      <c r="C65" s="111">
        <v>10.9223</v>
      </c>
      <c r="D65" s="111">
        <v>12.0143</v>
      </c>
      <c r="E65" s="112">
        <v>13.945600000000001</v>
      </c>
      <c r="F65" s="111">
        <v>14.126099999999999</v>
      </c>
      <c r="G65" s="112">
        <v>13.1341</v>
      </c>
      <c r="H65" s="111">
        <v>12.501200000000001</v>
      </c>
      <c r="I65" s="111">
        <v>12.0288</v>
      </c>
      <c r="J65" s="111">
        <v>11.499599999999999</v>
      </c>
      <c r="K65" s="111">
        <v>11.713800000000001</v>
      </c>
      <c r="L65" s="111">
        <v>11.342599999999999</v>
      </c>
      <c r="M65" s="111">
        <v>11.269600000000001</v>
      </c>
      <c r="N65" s="112">
        <v>10.516299999999999</v>
      </c>
      <c r="O65" s="207">
        <v>11.0814</v>
      </c>
      <c r="P65" s="207">
        <v>11.685080028698961</v>
      </c>
      <c r="Q65" s="183">
        <v>11.961784834474601</v>
      </c>
      <c r="R65" s="113"/>
      <c r="S65" s="114"/>
      <c r="T65" s="115"/>
      <c r="U65" s="116"/>
    </row>
    <row r="66" spans="1:21">
      <c r="A66" s="130" t="s">
        <v>215</v>
      </c>
      <c r="B66" s="111">
        <v>17.241499999999998</v>
      </c>
      <c r="C66" s="111">
        <v>16.5655</v>
      </c>
      <c r="D66" s="111">
        <v>17.665400000000002</v>
      </c>
      <c r="E66" s="112">
        <v>19.8902</v>
      </c>
      <c r="F66" s="111">
        <v>19.338000000000001</v>
      </c>
      <c r="G66" s="112">
        <v>18.644200000000001</v>
      </c>
      <c r="H66" s="111">
        <v>17.806999999999999</v>
      </c>
      <c r="I66" s="111">
        <v>17.39</v>
      </c>
      <c r="J66" s="111">
        <v>17.523900000000001</v>
      </c>
      <c r="K66" s="111">
        <v>17.085100000000001</v>
      </c>
      <c r="L66" s="111">
        <v>16.8188</v>
      </c>
      <c r="M66" s="111">
        <v>16.6995</v>
      </c>
      <c r="N66" s="112">
        <v>15.6126</v>
      </c>
      <c r="O66" s="207">
        <v>17.229299999999999</v>
      </c>
      <c r="P66" s="207">
        <v>17.279491344452413</v>
      </c>
      <c r="Q66" s="183">
        <v>17.023541984778682</v>
      </c>
      <c r="R66" s="113"/>
      <c r="S66" s="114"/>
      <c r="T66" s="115"/>
      <c r="U66" s="116"/>
    </row>
    <row r="67" spans="1:21">
      <c r="A67" s="130" t="s">
        <v>216</v>
      </c>
      <c r="B67" s="111">
        <v>8.0576000000000008</v>
      </c>
      <c r="C67" s="111">
        <v>7.5208000000000004</v>
      </c>
      <c r="D67" s="111">
        <v>7.8662000000000001</v>
      </c>
      <c r="E67" s="112">
        <v>8.9253999999999998</v>
      </c>
      <c r="F67" s="111">
        <v>8.9116</v>
      </c>
      <c r="G67" s="112">
        <v>7.9626999999999999</v>
      </c>
      <c r="H67" s="111">
        <v>7.4682000000000004</v>
      </c>
      <c r="I67" s="111">
        <v>7.1317000000000004</v>
      </c>
      <c r="J67" s="111">
        <v>6.8193000000000001</v>
      </c>
      <c r="K67" s="111">
        <v>6.7378</v>
      </c>
      <c r="L67" s="111">
        <v>6.5016999999999996</v>
      </c>
      <c r="M67" s="111">
        <v>6.4715999999999996</v>
      </c>
      <c r="N67" s="112">
        <v>6.0003000000000002</v>
      </c>
      <c r="O67" s="207">
        <v>6.3033999999999999</v>
      </c>
      <c r="P67" s="207">
        <v>6.4660802877565375</v>
      </c>
      <c r="Q67" s="183">
        <v>6.2061617548090835</v>
      </c>
      <c r="R67" s="113"/>
      <c r="S67" s="114"/>
      <c r="T67" s="115"/>
      <c r="U67" s="116"/>
    </row>
    <row r="68" spans="1:21" s="125" customFormat="1">
      <c r="A68" s="42" t="s">
        <v>217</v>
      </c>
      <c r="B68" s="105">
        <v>17.362500000000001</v>
      </c>
      <c r="C68" s="105">
        <v>22.532599999999999</v>
      </c>
      <c r="D68" s="105">
        <v>26.273</v>
      </c>
      <c r="E68" s="106">
        <v>27.032399999999999</v>
      </c>
      <c r="F68" s="105">
        <v>24.728300000000001</v>
      </c>
      <c r="G68" s="106">
        <v>23.3614</v>
      </c>
      <c r="H68" s="105">
        <v>21.749700000000001</v>
      </c>
      <c r="I68" s="105">
        <v>19.935300000000002</v>
      </c>
      <c r="J68" s="105">
        <v>21.0837</v>
      </c>
      <c r="K68" s="105">
        <v>19.654399999999999</v>
      </c>
      <c r="L68" s="105">
        <v>19.5593</v>
      </c>
      <c r="M68" s="105">
        <v>19.3215</v>
      </c>
      <c r="N68" s="106">
        <v>18.9695</v>
      </c>
      <c r="O68" s="206">
        <v>19.5565</v>
      </c>
      <c r="P68" s="206">
        <v>20.598585054616109</v>
      </c>
      <c r="Q68" s="182">
        <v>20.958289518079717</v>
      </c>
      <c r="R68" s="107"/>
      <c r="S68" s="108"/>
      <c r="T68" s="109"/>
      <c r="U68" s="110"/>
    </row>
    <row r="69" spans="1:21">
      <c r="A69" s="184" t="s">
        <v>236</v>
      </c>
      <c r="B69" s="185">
        <v>16.985499999999998</v>
      </c>
      <c r="C69" s="185">
        <v>22.4604</v>
      </c>
      <c r="D69" s="185">
        <v>26.026900000000001</v>
      </c>
      <c r="E69" s="186">
        <v>26.785599999999999</v>
      </c>
      <c r="F69" s="185">
        <v>23.654299999999999</v>
      </c>
      <c r="G69" s="186">
        <v>22.2072</v>
      </c>
      <c r="H69" s="185">
        <v>20.545999999999999</v>
      </c>
      <c r="I69" s="185">
        <v>19.0534</v>
      </c>
      <c r="J69" s="185">
        <v>19.401800000000001</v>
      </c>
      <c r="K69" s="185">
        <v>18.661100000000001</v>
      </c>
      <c r="L69" s="185">
        <v>19.1006</v>
      </c>
      <c r="M69" s="185">
        <v>18.830500000000001</v>
      </c>
      <c r="N69" s="186">
        <v>18.7486</v>
      </c>
      <c r="O69" s="208">
        <v>19.106200000000001</v>
      </c>
      <c r="P69" s="208">
        <v>20.484928086418449</v>
      </c>
      <c r="Q69" s="187">
        <v>21.132473704304122</v>
      </c>
      <c r="R69" s="188"/>
      <c r="S69" s="189"/>
      <c r="T69" s="190"/>
      <c r="U69" s="191"/>
    </row>
    <row r="70" spans="1:21">
      <c r="A70" s="132" t="s">
        <v>82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>
      <c r="A71" s="132" t="s">
        <v>83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</sheetData>
  <mergeCells count="6">
    <mergeCell ref="B2:M2"/>
    <mergeCell ref="T2:U2"/>
    <mergeCell ref="A1:U1"/>
    <mergeCell ref="A2:A3"/>
    <mergeCell ref="R2:S2"/>
    <mergeCell ref="N2:Q2"/>
  </mergeCells>
  <pageMargins left="0.7" right="0.7" top="0.75" bottom="0.75" header="0.3" footer="0.3"/>
  <pageSetup paperSize="9" scale="37" orientation="landscape" horizontalDpi="4294967295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view="pageLayout" topLeftCell="A4" zoomScaleNormal="115" zoomScaleSheetLayoutView="100" workbookViewId="0">
      <selection activeCell="L5" sqref="L5"/>
    </sheetView>
  </sheetViews>
  <sheetFormatPr defaultRowHeight="13.2"/>
  <cols>
    <col min="1" max="1" width="44.44140625" style="3" customWidth="1"/>
    <col min="2" max="4" width="10.44140625" style="3" customWidth="1"/>
    <col min="5" max="5" width="11" style="3" customWidth="1"/>
    <col min="6" max="9" width="10.44140625" style="3" customWidth="1"/>
    <col min="10" max="10" width="9.21875" style="3" customWidth="1"/>
    <col min="11" max="254" width="9.21875" style="3"/>
    <col min="255" max="255" width="44.44140625" style="3" customWidth="1"/>
    <col min="256" max="256" width="0" style="3" hidden="1" customWidth="1"/>
    <col min="257" max="259" width="10.44140625" style="3" customWidth="1"/>
    <col min="260" max="260" width="11" style="3" customWidth="1"/>
    <col min="261" max="265" width="10.44140625" style="3" customWidth="1"/>
    <col min="266" max="510" width="9.21875" style="3"/>
    <col min="511" max="511" width="44.44140625" style="3" customWidth="1"/>
    <col min="512" max="512" width="0" style="3" hidden="1" customWidth="1"/>
    <col min="513" max="515" width="10.44140625" style="3" customWidth="1"/>
    <col min="516" max="516" width="11" style="3" customWidth="1"/>
    <col min="517" max="521" width="10.44140625" style="3" customWidth="1"/>
    <col min="522" max="766" width="9.21875" style="3"/>
    <col min="767" max="767" width="44.44140625" style="3" customWidth="1"/>
    <col min="768" max="768" width="0" style="3" hidden="1" customWidth="1"/>
    <col min="769" max="771" width="10.44140625" style="3" customWidth="1"/>
    <col min="772" max="772" width="11" style="3" customWidth="1"/>
    <col min="773" max="777" width="10.44140625" style="3" customWidth="1"/>
    <col min="778" max="1022" width="9.21875" style="3"/>
    <col min="1023" max="1023" width="44.44140625" style="3" customWidth="1"/>
    <col min="1024" max="1024" width="0" style="3" hidden="1" customWidth="1"/>
    <col min="1025" max="1027" width="10.44140625" style="3" customWidth="1"/>
    <col min="1028" max="1028" width="11" style="3" customWidth="1"/>
    <col min="1029" max="1033" width="10.44140625" style="3" customWidth="1"/>
    <col min="1034" max="1278" width="9.21875" style="3"/>
    <col min="1279" max="1279" width="44.44140625" style="3" customWidth="1"/>
    <col min="1280" max="1280" width="0" style="3" hidden="1" customWidth="1"/>
    <col min="1281" max="1283" width="10.44140625" style="3" customWidth="1"/>
    <col min="1284" max="1284" width="11" style="3" customWidth="1"/>
    <col min="1285" max="1289" width="10.44140625" style="3" customWidth="1"/>
    <col min="1290" max="1534" width="9.21875" style="3"/>
    <col min="1535" max="1535" width="44.44140625" style="3" customWidth="1"/>
    <col min="1536" max="1536" width="0" style="3" hidden="1" customWidth="1"/>
    <col min="1537" max="1539" width="10.44140625" style="3" customWidth="1"/>
    <col min="1540" max="1540" width="11" style="3" customWidth="1"/>
    <col min="1541" max="1545" width="10.44140625" style="3" customWidth="1"/>
    <col min="1546" max="1790" width="9.21875" style="3"/>
    <col min="1791" max="1791" width="44.44140625" style="3" customWidth="1"/>
    <col min="1792" max="1792" width="0" style="3" hidden="1" customWidth="1"/>
    <col min="1793" max="1795" width="10.44140625" style="3" customWidth="1"/>
    <col min="1796" max="1796" width="11" style="3" customWidth="1"/>
    <col min="1797" max="1801" width="10.44140625" style="3" customWidth="1"/>
    <col min="1802" max="2046" width="9.21875" style="3"/>
    <col min="2047" max="2047" width="44.44140625" style="3" customWidth="1"/>
    <col min="2048" max="2048" width="0" style="3" hidden="1" customWidth="1"/>
    <col min="2049" max="2051" width="10.44140625" style="3" customWidth="1"/>
    <col min="2052" max="2052" width="11" style="3" customWidth="1"/>
    <col min="2053" max="2057" width="10.44140625" style="3" customWidth="1"/>
    <col min="2058" max="2302" width="9.21875" style="3"/>
    <col min="2303" max="2303" width="44.44140625" style="3" customWidth="1"/>
    <col min="2304" max="2304" width="0" style="3" hidden="1" customWidth="1"/>
    <col min="2305" max="2307" width="10.44140625" style="3" customWidth="1"/>
    <col min="2308" max="2308" width="11" style="3" customWidth="1"/>
    <col min="2309" max="2313" width="10.44140625" style="3" customWidth="1"/>
    <col min="2314" max="2558" width="9.21875" style="3"/>
    <col min="2559" max="2559" width="44.44140625" style="3" customWidth="1"/>
    <col min="2560" max="2560" width="0" style="3" hidden="1" customWidth="1"/>
    <col min="2561" max="2563" width="10.44140625" style="3" customWidth="1"/>
    <col min="2564" max="2564" width="11" style="3" customWidth="1"/>
    <col min="2565" max="2569" width="10.44140625" style="3" customWidth="1"/>
    <col min="2570" max="2814" width="9.21875" style="3"/>
    <col min="2815" max="2815" width="44.44140625" style="3" customWidth="1"/>
    <col min="2816" max="2816" width="0" style="3" hidden="1" customWidth="1"/>
    <col min="2817" max="2819" width="10.44140625" style="3" customWidth="1"/>
    <col min="2820" max="2820" width="11" style="3" customWidth="1"/>
    <col min="2821" max="2825" width="10.44140625" style="3" customWidth="1"/>
    <col min="2826" max="3070" width="9.21875" style="3"/>
    <col min="3071" max="3071" width="44.44140625" style="3" customWidth="1"/>
    <col min="3072" max="3072" width="0" style="3" hidden="1" customWidth="1"/>
    <col min="3073" max="3075" width="10.44140625" style="3" customWidth="1"/>
    <col min="3076" max="3076" width="11" style="3" customWidth="1"/>
    <col min="3077" max="3081" width="10.44140625" style="3" customWidth="1"/>
    <col min="3082" max="3326" width="9.21875" style="3"/>
    <col min="3327" max="3327" width="44.44140625" style="3" customWidth="1"/>
    <col min="3328" max="3328" width="0" style="3" hidden="1" customWidth="1"/>
    <col min="3329" max="3331" width="10.44140625" style="3" customWidth="1"/>
    <col min="3332" max="3332" width="11" style="3" customWidth="1"/>
    <col min="3333" max="3337" width="10.44140625" style="3" customWidth="1"/>
    <col min="3338" max="3582" width="9.21875" style="3"/>
    <col min="3583" max="3583" width="44.44140625" style="3" customWidth="1"/>
    <col min="3584" max="3584" width="0" style="3" hidden="1" customWidth="1"/>
    <col min="3585" max="3587" width="10.44140625" style="3" customWidth="1"/>
    <col min="3588" max="3588" width="11" style="3" customWidth="1"/>
    <col min="3589" max="3593" width="10.44140625" style="3" customWidth="1"/>
    <col min="3594" max="3838" width="9.21875" style="3"/>
    <col min="3839" max="3839" width="44.44140625" style="3" customWidth="1"/>
    <col min="3840" max="3840" width="0" style="3" hidden="1" customWidth="1"/>
    <col min="3841" max="3843" width="10.44140625" style="3" customWidth="1"/>
    <col min="3844" max="3844" width="11" style="3" customWidth="1"/>
    <col min="3845" max="3849" width="10.44140625" style="3" customWidth="1"/>
    <col min="3850" max="4094" width="9.21875" style="3"/>
    <col min="4095" max="4095" width="44.44140625" style="3" customWidth="1"/>
    <col min="4096" max="4096" width="0" style="3" hidden="1" customWidth="1"/>
    <col min="4097" max="4099" width="10.44140625" style="3" customWidth="1"/>
    <col min="4100" max="4100" width="11" style="3" customWidth="1"/>
    <col min="4101" max="4105" width="10.44140625" style="3" customWidth="1"/>
    <col min="4106" max="4350" width="9.21875" style="3"/>
    <col min="4351" max="4351" width="44.44140625" style="3" customWidth="1"/>
    <col min="4352" max="4352" width="0" style="3" hidden="1" customWidth="1"/>
    <col min="4353" max="4355" width="10.44140625" style="3" customWidth="1"/>
    <col min="4356" max="4356" width="11" style="3" customWidth="1"/>
    <col min="4357" max="4361" width="10.44140625" style="3" customWidth="1"/>
    <col min="4362" max="4606" width="9.21875" style="3"/>
    <col min="4607" max="4607" width="44.44140625" style="3" customWidth="1"/>
    <col min="4608" max="4608" width="0" style="3" hidden="1" customWidth="1"/>
    <col min="4609" max="4611" width="10.44140625" style="3" customWidth="1"/>
    <col min="4612" max="4612" width="11" style="3" customWidth="1"/>
    <col min="4613" max="4617" width="10.44140625" style="3" customWidth="1"/>
    <col min="4618" max="4862" width="9.21875" style="3"/>
    <col min="4863" max="4863" width="44.44140625" style="3" customWidth="1"/>
    <col min="4864" max="4864" width="0" style="3" hidden="1" customWidth="1"/>
    <col min="4865" max="4867" width="10.44140625" style="3" customWidth="1"/>
    <col min="4868" max="4868" width="11" style="3" customWidth="1"/>
    <col min="4869" max="4873" width="10.44140625" style="3" customWidth="1"/>
    <col min="4874" max="5118" width="9.21875" style="3"/>
    <col min="5119" max="5119" width="44.44140625" style="3" customWidth="1"/>
    <col min="5120" max="5120" width="0" style="3" hidden="1" customWidth="1"/>
    <col min="5121" max="5123" width="10.44140625" style="3" customWidth="1"/>
    <col min="5124" max="5124" width="11" style="3" customWidth="1"/>
    <col min="5125" max="5129" width="10.44140625" style="3" customWidth="1"/>
    <col min="5130" max="5374" width="9.21875" style="3"/>
    <col min="5375" max="5375" width="44.44140625" style="3" customWidth="1"/>
    <col min="5376" max="5376" width="0" style="3" hidden="1" customWidth="1"/>
    <col min="5377" max="5379" width="10.44140625" style="3" customWidth="1"/>
    <col min="5380" max="5380" width="11" style="3" customWidth="1"/>
    <col min="5381" max="5385" width="10.44140625" style="3" customWidth="1"/>
    <col min="5386" max="5630" width="9.21875" style="3"/>
    <col min="5631" max="5631" width="44.44140625" style="3" customWidth="1"/>
    <col min="5632" max="5632" width="0" style="3" hidden="1" customWidth="1"/>
    <col min="5633" max="5635" width="10.44140625" style="3" customWidth="1"/>
    <col min="5636" max="5636" width="11" style="3" customWidth="1"/>
    <col min="5637" max="5641" width="10.44140625" style="3" customWidth="1"/>
    <col min="5642" max="5886" width="9.21875" style="3"/>
    <col min="5887" max="5887" width="44.44140625" style="3" customWidth="1"/>
    <col min="5888" max="5888" width="0" style="3" hidden="1" customWidth="1"/>
    <col min="5889" max="5891" width="10.44140625" style="3" customWidth="1"/>
    <col min="5892" max="5892" width="11" style="3" customWidth="1"/>
    <col min="5893" max="5897" width="10.44140625" style="3" customWidth="1"/>
    <col min="5898" max="6142" width="9.21875" style="3"/>
    <col min="6143" max="6143" width="44.44140625" style="3" customWidth="1"/>
    <col min="6144" max="6144" width="0" style="3" hidden="1" customWidth="1"/>
    <col min="6145" max="6147" width="10.44140625" style="3" customWidth="1"/>
    <col min="6148" max="6148" width="11" style="3" customWidth="1"/>
    <col min="6149" max="6153" width="10.44140625" style="3" customWidth="1"/>
    <col min="6154" max="6398" width="9.21875" style="3"/>
    <col min="6399" max="6399" width="44.44140625" style="3" customWidth="1"/>
    <col min="6400" max="6400" width="0" style="3" hidden="1" customWidth="1"/>
    <col min="6401" max="6403" width="10.44140625" style="3" customWidth="1"/>
    <col min="6404" max="6404" width="11" style="3" customWidth="1"/>
    <col min="6405" max="6409" width="10.44140625" style="3" customWidth="1"/>
    <col min="6410" max="6654" width="9.21875" style="3"/>
    <col min="6655" max="6655" width="44.44140625" style="3" customWidth="1"/>
    <col min="6656" max="6656" width="0" style="3" hidden="1" customWidth="1"/>
    <col min="6657" max="6659" width="10.44140625" style="3" customWidth="1"/>
    <col min="6660" max="6660" width="11" style="3" customWidth="1"/>
    <col min="6661" max="6665" width="10.44140625" style="3" customWidth="1"/>
    <col min="6666" max="6910" width="9.21875" style="3"/>
    <col min="6911" max="6911" width="44.44140625" style="3" customWidth="1"/>
    <col min="6912" max="6912" width="0" style="3" hidden="1" customWidth="1"/>
    <col min="6913" max="6915" width="10.44140625" style="3" customWidth="1"/>
    <col min="6916" max="6916" width="11" style="3" customWidth="1"/>
    <col min="6917" max="6921" width="10.44140625" style="3" customWidth="1"/>
    <col min="6922" max="7166" width="9.21875" style="3"/>
    <col min="7167" max="7167" width="44.44140625" style="3" customWidth="1"/>
    <col min="7168" max="7168" width="0" style="3" hidden="1" customWidth="1"/>
    <col min="7169" max="7171" width="10.44140625" style="3" customWidth="1"/>
    <col min="7172" max="7172" width="11" style="3" customWidth="1"/>
    <col min="7173" max="7177" width="10.44140625" style="3" customWidth="1"/>
    <col min="7178" max="7422" width="9.21875" style="3"/>
    <col min="7423" max="7423" width="44.44140625" style="3" customWidth="1"/>
    <col min="7424" max="7424" width="0" style="3" hidden="1" customWidth="1"/>
    <col min="7425" max="7427" width="10.44140625" style="3" customWidth="1"/>
    <col min="7428" max="7428" width="11" style="3" customWidth="1"/>
    <col min="7429" max="7433" width="10.44140625" style="3" customWidth="1"/>
    <col min="7434" max="7678" width="9.21875" style="3"/>
    <col min="7679" max="7679" width="44.44140625" style="3" customWidth="1"/>
    <col min="7680" max="7680" width="0" style="3" hidden="1" customWidth="1"/>
    <col min="7681" max="7683" width="10.44140625" style="3" customWidth="1"/>
    <col min="7684" max="7684" width="11" style="3" customWidth="1"/>
    <col min="7685" max="7689" width="10.44140625" style="3" customWidth="1"/>
    <col min="7690" max="7934" width="9.21875" style="3"/>
    <col min="7935" max="7935" width="44.44140625" style="3" customWidth="1"/>
    <col min="7936" max="7936" width="0" style="3" hidden="1" customWidth="1"/>
    <col min="7937" max="7939" width="10.44140625" style="3" customWidth="1"/>
    <col min="7940" max="7940" width="11" style="3" customWidth="1"/>
    <col min="7941" max="7945" width="10.44140625" style="3" customWidth="1"/>
    <col min="7946" max="8190" width="9.21875" style="3"/>
    <col min="8191" max="8191" width="44.44140625" style="3" customWidth="1"/>
    <col min="8192" max="8192" width="0" style="3" hidden="1" customWidth="1"/>
    <col min="8193" max="8195" width="10.44140625" style="3" customWidth="1"/>
    <col min="8196" max="8196" width="11" style="3" customWidth="1"/>
    <col min="8197" max="8201" width="10.44140625" style="3" customWidth="1"/>
    <col min="8202" max="8446" width="9.21875" style="3"/>
    <col min="8447" max="8447" width="44.44140625" style="3" customWidth="1"/>
    <col min="8448" max="8448" width="0" style="3" hidden="1" customWidth="1"/>
    <col min="8449" max="8451" width="10.44140625" style="3" customWidth="1"/>
    <col min="8452" max="8452" width="11" style="3" customWidth="1"/>
    <col min="8453" max="8457" width="10.44140625" style="3" customWidth="1"/>
    <col min="8458" max="8702" width="9.21875" style="3"/>
    <col min="8703" max="8703" width="44.44140625" style="3" customWidth="1"/>
    <col min="8704" max="8704" width="0" style="3" hidden="1" customWidth="1"/>
    <col min="8705" max="8707" width="10.44140625" style="3" customWidth="1"/>
    <col min="8708" max="8708" width="11" style="3" customWidth="1"/>
    <col min="8709" max="8713" width="10.44140625" style="3" customWidth="1"/>
    <col min="8714" max="8958" width="9.21875" style="3"/>
    <col min="8959" max="8959" width="44.44140625" style="3" customWidth="1"/>
    <col min="8960" max="8960" width="0" style="3" hidden="1" customWidth="1"/>
    <col min="8961" max="8963" width="10.44140625" style="3" customWidth="1"/>
    <col min="8964" max="8964" width="11" style="3" customWidth="1"/>
    <col min="8965" max="8969" width="10.44140625" style="3" customWidth="1"/>
    <col min="8970" max="9214" width="9.21875" style="3"/>
    <col min="9215" max="9215" width="44.44140625" style="3" customWidth="1"/>
    <col min="9216" max="9216" width="0" style="3" hidden="1" customWidth="1"/>
    <col min="9217" max="9219" width="10.44140625" style="3" customWidth="1"/>
    <col min="9220" max="9220" width="11" style="3" customWidth="1"/>
    <col min="9221" max="9225" width="10.44140625" style="3" customWidth="1"/>
    <col min="9226" max="9470" width="9.21875" style="3"/>
    <col min="9471" max="9471" width="44.44140625" style="3" customWidth="1"/>
    <col min="9472" max="9472" width="0" style="3" hidden="1" customWidth="1"/>
    <col min="9473" max="9475" width="10.44140625" style="3" customWidth="1"/>
    <col min="9476" max="9476" width="11" style="3" customWidth="1"/>
    <col min="9477" max="9481" width="10.44140625" style="3" customWidth="1"/>
    <col min="9482" max="9726" width="9.21875" style="3"/>
    <col min="9727" max="9727" width="44.44140625" style="3" customWidth="1"/>
    <col min="9728" max="9728" width="0" style="3" hidden="1" customWidth="1"/>
    <col min="9729" max="9731" width="10.44140625" style="3" customWidth="1"/>
    <col min="9732" max="9732" width="11" style="3" customWidth="1"/>
    <col min="9733" max="9737" width="10.44140625" style="3" customWidth="1"/>
    <col min="9738" max="9982" width="9.21875" style="3"/>
    <col min="9983" max="9983" width="44.44140625" style="3" customWidth="1"/>
    <col min="9984" max="9984" width="0" style="3" hidden="1" customWidth="1"/>
    <col min="9985" max="9987" width="10.44140625" style="3" customWidth="1"/>
    <col min="9988" max="9988" width="11" style="3" customWidth="1"/>
    <col min="9989" max="9993" width="10.44140625" style="3" customWidth="1"/>
    <col min="9994" max="10238" width="9.21875" style="3"/>
    <col min="10239" max="10239" width="44.44140625" style="3" customWidth="1"/>
    <col min="10240" max="10240" width="0" style="3" hidden="1" customWidth="1"/>
    <col min="10241" max="10243" width="10.44140625" style="3" customWidth="1"/>
    <col min="10244" max="10244" width="11" style="3" customWidth="1"/>
    <col min="10245" max="10249" width="10.44140625" style="3" customWidth="1"/>
    <col min="10250" max="10494" width="9.21875" style="3"/>
    <col min="10495" max="10495" width="44.44140625" style="3" customWidth="1"/>
    <col min="10496" max="10496" width="0" style="3" hidden="1" customWidth="1"/>
    <col min="10497" max="10499" width="10.44140625" style="3" customWidth="1"/>
    <col min="10500" max="10500" width="11" style="3" customWidth="1"/>
    <col min="10501" max="10505" width="10.44140625" style="3" customWidth="1"/>
    <col min="10506" max="10750" width="9.21875" style="3"/>
    <col min="10751" max="10751" width="44.44140625" style="3" customWidth="1"/>
    <col min="10752" max="10752" width="0" style="3" hidden="1" customWidth="1"/>
    <col min="10753" max="10755" width="10.44140625" style="3" customWidth="1"/>
    <col min="10756" max="10756" width="11" style="3" customWidth="1"/>
    <col min="10757" max="10761" width="10.44140625" style="3" customWidth="1"/>
    <col min="10762" max="11006" width="9.21875" style="3"/>
    <col min="11007" max="11007" width="44.44140625" style="3" customWidth="1"/>
    <col min="11008" max="11008" width="0" style="3" hidden="1" customWidth="1"/>
    <col min="11009" max="11011" width="10.44140625" style="3" customWidth="1"/>
    <col min="11012" max="11012" width="11" style="3" customWidth="1"/>
    <col min="11013" max="11017" width="10.44140625" style="3" customWidth="1"/>
    <col min="11018" max="11262" width="9.21875" style="3"/>
    <col min="11263" max="11263" width="44.44140625" style="3" customWidth="1"/>
    <col min="11264" max="11264" width="0" style="3" hidden="1" customWidth="1"/>
    <col min="11265" max="11267" width="10.44140625" style="3" customWidth="1"/>
    <col min="11268" max="11268" width="11" style="3" customWidth="1"/>
    <col min="11269" max="11273" width="10.44140625" style="3" customWidth="1"/>
    <col min="11274" max="11518" width="9.21875" style="3"/>
    <col min="11519" max="11519" width="44.44140625" style="3" customWidth="1"/>
    <col min="11520" max="11520" width="0" style="3" hidden="1" customWidth="1"/>
    <col min="11521" max="11523" width="10.44140625" style="3" customWidth="1"/>
    <col min="11524" max="11524" width="11" style="3" customWidth="1"/>
    <col min="11525" max="11529" width="10.44140625" style="3" customWidth="1"/>
    <col min="11530" max="11774" width="9.21875" style="3"/>
    <col min="11775" max="11775" width="44.44140625" style="3" customWidth="1"/>
    <col min="11776" max="11776" width="0" style="3" hidden="1" customWidth="1"/>
    <col min="11777" max="11779" width="10.44140625" style="3" customWidth="1"/>
    <col min="11780" max="11780" width="11" style="3" customWidth="1"/>
    <col min="11781" max="11785" width="10.44140625" style="3" customWidth="1"/>
    <col min="11786" max="12030" width="9.21875" style="3"/>
    <col min="12031" max="12031" width="44.44140625" style="3" customWidth="1"/>
    <col min="12032" max="12032" width="0" style="3" hidden="1" customWidth="1"/>
    <col min="12033" max="12035" width="10.44140625" style="3" customWidth="1"/>
    <col min="12036" max="12036" width="11" style="3" customWidth="1"/>
    <col min="12037" max="12041" width="10.44140625" style="3" customWidth="1"/>
    <col min="12042" max="12286" width="9.21875" style="3"/>
    <col min="12287" max="12287" width="44.44140625" style="3" customWidth="1"/>
    <col min="12288" max="12288" width="0" style="3" hidden="1" customWidth="1"/>
    <col min="12289" max="12291" width="10.44140625" style="3" customWidth="1"/>
    <col min="12292" max="12292" width="11" style="3" customWidth="1"/>
    <col min="12293" max="12297" width="10.44140625" style="3" customWidth="1"/>
    <col min="12298" max="12542" width="9.21875" style="3"/>
    <col min="12543" max="12543" width="44.44140625" style="3" customWidth="1"/>
    <col min="12544" max="12544" width="0" style="3" hidden="1" customWidth="1"/>
    <col min="12545" max="12547" width="10.44140625" style="3" customWidth="1"/>
    <col min="12548" max="12548" width="11" style="3" customWidth="1"/>
    <col min="12549" max="12553" width="10.44140625" style="3" customWidth="1"/>
    <col min="12554" max="12798" width="9.21875" style="3"/>
    <col min="12799" max="12799" width="44.44140625" style="3" customWidth="1"/>
    <col min="12800" max="12800" width="0" style="3" hidden="1" customWidth="1"/>
    <col min="12801" max="12803" width="10.44140625" style="3" customWidth="1"/>
    <col min="12804" max="12804" width="11" style="3" customWidth="1"/>
    <col min="12805" max="12809" width="10.44140625" style="3" customWidth="1"/>
    <col min="12810" max="13054" width="9.21875" style="3"/>
    <col min="13055" max="13055" width="44.44140625" style="3" customWidth="1"/>
    <col min="13056" max="13056" width="0" style="3" hidden="1" customWidth="1"/>
    <col min="13057" max="13059" width="10.44140625" style="3" customWidth="1"/>
    <col min="13060" max="13060" width="11" style="3" customWidth="1"/>
    <col min="13061" max="13065" width="10.44140625" style="3" customWidth="1"/>
    <col min="13066" max="13310" width="9.21875" style="3"/>
    <col min="13311" max="13311" width="44.44140625" style="3" customWidth="1"/>
    <col min="13312" max="13312" width="0" style="3" hidden="1" customWidth="1"/>
    <col min="13313" max="13315" width="10.44140625" style="3" customWidth="1"/>
    <col min="13316" max="13316" width="11" style="3" customWidth="1"/>
    <col min="13317" max="13321" width="10.44140625" style="3" customWidth="1"/>
    <col min="13322" max="13566" width="9.21875" style="3"/>
    <col min="13567" max="13567" width="44.44140625" style="3" customWidth="1"/>
    <col min="13568" max="13568" width="0" style="3" hidden="1" customWidth="1"/>
    <col min="13569" max="13571" width="10.44140625" style="3" customWidth="1"/>
    <col min="13572" max="13572" width="11" style="3" customWidth="1"/>
    <col min="13573" max="13577" width="10.44140625" style="3" customWidth="1"/>
    <col min="13578" max="13822" width="9.21875" style="3"/>
    <col min="13823" max="13823" width="44.44140625" style="3" customWidth="1"/>
    <col min="13824" max="13824" width="0" style="3" hidden="1" customWidth="1"/>
    <col min="13825" max="13827" width="10.44140625" style="3" customWidth="1"/>
    <col min="13828" max="13828" width="11" style="3" customWidth="1"/>
    <col min="13829" max="13833" width="10.44140625" style="3" customWidth="1"/>
    <col min="13834" max="14078" width="9.21875" style="3"/>
    <col min="14079" max="14079" width="44.44140625" style="3" customWidth="1"/>
    <col min="14080" max="14080" width="0" style="3" hidden="1" customWidth="1"/>
    <col min="14081" max="14083" width="10.44140625" style="3" customWidth="1"/>
    <col min="14084" max="14084" width="11" style="3" customWidth="1"/>
    <col min="14085" max="14089" width="10.44140625" style="3" customWidth="1"/>
    <col min="14090" max="14334" width="9.21875" style="3"/>
    <col min="14335" max="14335" width="44.44140625" style="3" customWidth="1"/>
    <col min="14336" max="14336" width="0" style="3" hidden="1" customWidth="1"/>
    <col min="14337" max="14339" width="10.44140625" style="3" customWidth="1"/>
    <col min="14340" max="14340" width="11" style="3" customWidth="1"/>
    <col min="14341" max="14345" width="10.44140625" style="3" customWidth="1"/>
    <col min="14346" max="14590" width="9.21875" style="3"/>
    <col min="14591" max="14591" width="44.44140625" style="3" customWidth="1"/>
    <col min="14592" max="14592" width="0" style="3" hidden="1" customWidth="1"/>
    <col min="14593" max="14595" width="10.44140625" style="3" customWidth="1"/>
    <col min="14596" max="14596" width="11" style="3" customWidth="1"/>
    <col min="14597" max="14601" width="10.44140625" style="3" customWidth="1"/>
    <col min="14602" max="14846" width="9.21875" style="3"/>
    <col min="14847" max="14847" width="44.44140625" style="3" customWidth="1"/>
    <col min="14848" max="14848" width="0" style="3" hidden="1" customWidth="1"/>
    <col min="14849" max="14851" width="10.44140625" style="3" customWidth="1"/>
    <col min="14852" max="14852" width="11" style="3" customWidth="1"/>
    <col min="14853" max="14857" width="10.44140625" style="3" customWidth="1"/>
    <col min="14858" max="15102" width="9.21875" style="3"/>
    <col min="15103" max="15103" width="44.44140625" style="3" customWidth="1"/>
    <col min="15104" max="15104" width="0" style="3" hidden="1" customWidth="1"/>
    <col min="15105" max="15107" width="10.44140625" style="3" customWidth="1"/>
    <col min="15108" max="15108" width="11" style="3" customWidth="1"/>
    <col min="15109" max="15113" width="10.44140625" style="3" customWidth="1"/>
    <col min="15114" max="15358" width="9.21875" style="3"/>
    <col min="15359" max="15359" width="44.44140625" style="3" customWidth="1"/>
    <col min="15360" max="15360" width="0" style="3" hidden="1" customWidth="1"/>
    <col min="15361" max="15363" width="10.44140625" style="3" customWidth="1"/>
    <col min="15364" max="15364" width="11" style="3" customWidth="1"/>
    <col min="15365" max="15369" width="10.44140625" style="3" customWidth="1"/>
    <col min="15370" max="15614" width="9.21875" style="3"/>
    <col min="15615" max="15615" width="44.44140625" style="3" customWidth="1"/>
    <col min="15616" max="15616" width="0" style="3" hidden="1" customWidth="1"/>
    <col min="15617" max="15619" width="10.44140625" style="3" customWidth="1"/>
    <col min="15620" max="15620" width="11" style="3" customWidth="1"/>
    <col min="15621" max="15625" width="10.44140625" style="3" customWidth="1"/>
    <col min="15626" max="15870" width="9.21875" style="3"/>
    <col min="15871" max="15871" width="44.44140625" style="3" customWidth="1"/>
    <col min="15872" max="15872" width="0" style="3" hidden="1" customWidth="1"/>
    <col min="15873" max="15875" width="10.44140625" style="3" customWidth="1"/>
    <col min="15876" max="15876" width="11" style="3" customWidth="1"/>
    <col min="15877" max="15881" width="10.44140625" style="3" customWidth="1"/>
    <col min="15882" max="16126" width="9.21875" style="3"/>
    <col min="16127" max="16127" width="44.44140625" style="3" customWidth="1"/>
    <col min="16128" max="16128" width="0" style="3" hidden="1" customWidth="1"/>
    <col min="16129" max="16131" width="10.44140625" style="3" customWidth="1"/>
    <col min="16132" max="16132" width="11" style="3" customWidth="1"/>
    <col min="16133" max="16137" width="10.44140625" style="3" customWidth="1"/>
    <col min="16138" max="16384" width="9.21875" style="3"/>
  </cols>
  <sheetData>
    <row r="1" spans="1:14" ht="13.8">
      <c r="A1" s="9"/>
      <c r="B1" s="9"/>
      <c r="C1" s="9"/>
      <c r="D1" s="9"/>
      <c r="E1" s="9"/>
      <c r="F1" s="9"/>
      <c r="G1" s="9"/>
      <c r="H1" s="9"/>
      <c r="I1" s="9"/>
    </row>
    <row r="2" spans="1:14" ht="18">
      <c r="A2" s="455" t="s">
        <v>242</v>
      </c>
      <c r="B2" s="455"/>
      <c r="C2" s="455"/>
      <c r="D2" s="455"/>
      <c r="E2" s="455"/>
      <c r="F2" s="455"/>
      <c r="G2" s="455"/>
      <c r="H2" s="455"/>
      <c r="I2" s="455"/>
    </row>
    <row r="3" spans="1:14" ht="13.8" thickBot="1">
      <c r="L3" s="4"/>
      <c r="M3" s="4"/>
      <c r="N3" s="4"/>
    </row>
    <row r="4" spans="1:14" ht="27.6">
      <c r="A4" s="258"/>
      <c r="B4" s="258"/>
      <c r="C4" s="258"/>
      <c r="D4" s="258"/>
      <c r="E4" s="259"/>
      <c r="F4" s="260"/>
      <c r="G4" s="260"/>
      <c r="H4" s="260" t="s">
        <v>326</v>
      </c>
      <c r="I4" s="260" t="s">
        <v>327</v>
      </c>
      <c r="J4" s="260" t="s">
        <v>326</v>
      </c>
      <c r="K4" s="260" t="s">
        <v>327</v>
      </c>
    </row>
    <row r="5" spans="1:14" ht="13.8">
      <c r="A5" s="261"/>
      <c r="B5" s="262">
        <v>2010</v>
      </c>
      <c r="C5" s="262">
        <v>2011</v>
      </c>
      <c r="D5" s="262">
        <v>2012</v>
      </c>
      <c r="E5" s="262">
        <v>2013</v>
      </c>
      <c r="F5" s="262">
        <v>2014</v>
      </c>
      <c r="G5" s="262">
        <v>2015</v>
      </c>
      <c r="H5" s="262">
        <v>2015</v>
      </c>
      <c r="I5" s="262">
        <v>2015</v>
      </c>
      <c r="J5" s="262">
        <v>2016</v>
      </c>
      <c r="K5" s="262">
        <v>2016</v>
      </c>
    </row>
    <row r="6" spans="1:14" ht="13.8">
      <c r="A6" s="11" t="s">
        <v>160</v>
      </c>
      <c r="B6" s="159">
        <v>-3.016</v>
      </c>
      <c r="C6" s="159">
        <v>-10.233000000000001</v>
      </c>
      <c r="D6" s="159">
        <v>-14.335000000000001</v>
      </c>
      <c r="E6" s="160">
        <v>-16.518000000000001</v>
      </c>
      <c r="F6" s="160">
        <v>-4.5960000000000001</v>
      </c>
      <c r="G6" s="160">
        <v>-0.17599999999999999</v>
      </c>
      <c r="H6" s="160">
        <v>2.1999999999999999E-2</v>
      </c>
      <c r="I6" s="160">
        <v>-0.40699999999999997</v>
      </c>
      <c r="J6" s="160">
        <v>0.32700000000000001</v>
      </c>
      <c r="K6" s="160">
        <v>-0.63900000000000001</v>
      </c>
    </row>
    <row r="7" spans="1:14" ht="13.8">
      <c r="A7" s="263" t="s">
        <v>161</v>
      </c>
      <c r="B7" s="264">
        <v>65.626000000000005</v>
      </c>
      <c r="C7" s="264">
        <v>83.652000000000001</v>
      </c>
      <c r="D7" s="264">
        <v>86.516000000000005</v>
      </c>
      <c r="E7" s="264">
        <v>81.718999999999994</v>
      </c>
      <c r="F7" s="264">
        <v>65.436000000000007</v>
      </c>
      <c r="G7" s="264">
        <v>47.796999999999997</v>
      </c>
      <c r="H7" s="264">
        <v>3.89</v>
      </c>
      <c r="I7" s="264">
        <v>15.64</v>
      </c>
      <c r="J7" s="264">
        <v>3.8620000000000001</v>
      </c>
      <c r="K7" s="264">
        <v>13.724</v>
      </c>
    </row>
    <row r="8" spans="1:14" ht="13.8">
      <c r="A8" s="13" t="s">
        <v>162</v>
      </c>
      <c r="B8" s="123">
        <v>69.608000000000004</v>
      </c>
      <c r="C8" s="123">
        <v>93.796999999999997</v>
      </c>
      <c r="D8" s="123">
        <v>100.86199999999999</v>
      </c>
      <c r="E8" s="123">
        <v>97.352999999999994</v>
      </c>
      <c r="F8" s="162">
        <v>70.042000000000002</v>
      </c>
      <c r="G8" s="162">
        <v>49.488</v>
      </c>
      <c r="H8" s="162">
        <v>3.9359999999999999</v>
      </c>
      <c r="I8" s="162">
        <v>16.242000000000001</v>
      </c>
      <c r="J8" s="162">
        <v>3.8969999999999998</v>
      </c>
      <c r="K8" s="162">
        <v>14.901999999999999</v>
      </c>
    </row>
    <row r="9" spans="1:14" ht="13.8">
      <c r="A9" s="263" t="s">
        <v>163</v>
      </c>
      <c r="B9" s="265">
        <v>47.298999999999999</v>
      </c>
      <c r="C9" s="265">
        <v>62.383000000000003</v>
      </c>
      <c r="D9" s="265">
        <v>64.427000000000007</v>
      </c>
      <c r="E9" s="265">
        <v>59.106000000000002</v>
      </c>
      <c r="F9" s="265">
        <v>50.552</v>
      </c>
      <c r="G9" s="265">
        <v>35.427999999999997</v>
      </c>
      <c r="H9" s="265">
        <v>2.8620000000000001</v>
      </c>
      <c r="I9" s="265">
        <v>11.66</v>
      </c>
      <c r="J9" s="265">
        <v>2.8650000000000002</v>
      </c>
      <c r="K9" s="265">
        <v>9.9149999999999991</v>
      </c>
    </row>
    <row r="10" spans="1:14" ht="13.8">
      <c r="A10" s="38" t="s">
        <v>164</v>
      </c>
      <c r="B10" s="163">
        <v>14.428891976999999</v>
      </c>
      <c r="C10" s="163">
        <v>18.282189051</v>
      </c>
      <c r="D10" s="163">
        <v>15.019202219</v>
      </c>
      <c r="E10" s="164">
        <v>13.995690250000001</v>
      </c>
      <c r="F10" s="165">
        <v>12.673965292</v>
      </c>
      <c r="G10" s="163">
        <v>7.8330000000000002</v>
      </c>
      <c r="H10" s="163">
        <v>0.67706723299999994</v>
      </c>
      <c r="I10" s="163">
        <v>2.80439439881</v>
      </c>
      <c r="J10" s="163">
        <v>0.58093100000000009</v>
      </c>
      <c r="K10" s="163">
        <v>2.0204613544000001</v>
      </c>
    </row>
    <row r="11" spans="1:14" ht="13.8">
      <c r="A11" s="266" t="s">
        <v>165</v>
      </c>
      <c r="B11" s="267">
        <v>26.903095928839999</v>
      </c>
      <c r="C11" s="267">
        <v>27.510229603999999</v>
      </c>
      <c r="D11" s="267">
        <v>25.422750106999999</v>
      </c>
      <c r="E11" s="267">
        <v>26.376581744999999</v>
      </c>
      <c r="F11" s="267">
        <v>24.461779490000001</v>
      </c>
      <c r="G11" s="267">
        <v>21.257000000000001</v>
      </c>
      <c r="H11" s="267">
        <v>1.7033386690000001</v>
      </c>
      <c r="I11" s="267">
        <v>6.6181559629799995</v>
      </c>
      <c r="J11" s="267">
        <v>1.99</v>
      </c>
      <c r="K11" s="267">
        <v>7.2720725030700004</v>
      </c>
    </row>
    <row r="12" spans="1:14" ht="13.8">
      <c r="A12" s="38" t="s">
        <v>166</v>
      </c>
      <c r="B12" s="166">
        <v>541.14616821582649</v>
      </c>
      <c r="C12" s="166">
        <v>667.85998684583467</v>
      </c>
      <c r="D12" s="166">
        <v>590.77802974842416</v>
      </c>
      <c r="E12" s="165">
        <v>530.61046292145318</v>
      </c>
      <c r="F12" s="165">
        <v>518.11297281872442</v>
      </c>
      <c r="G12" s="165">
        <v>368.4903796396481</v>
      </c>
      <c r="H12" s="165">
        <v>397.49419497268508</v>
      </c>
      <c r="I12" s="165">
        <v>423.74256734004911</v>
      </c>
      <c r="J12" s="165">
        <v>291.92512562814079</v>
      </c>
      <c r="K12" s="165">
        <v>277.83845025569201</v>
      </c>
    </row>
    <row r="13" spans="1:14" ht="13.8">
      <c r="A13" s="266" t="s">
        <v>167</v>
      </c>
      <c r="B13" s="268">
        <v>42.679392218829349</v>
      </c>
      <c r="C13" s="268">
        <v>26.705426030926333</v>
      </c>
      <c r="D13" s="268">
        <v>-17.847900067642712</v>
      </c>
      <c r="E13" s="268">
        <v>-6.8146893162221858</v>
      </c>
      <c r="F13" s="268">
        <v>-9.4437997297060861</v>
      </c>
      <c r="G13" s="268">
        <v>-38.19613814987872</v>
      </c>
      <c r="H13" s="268">
        <v>-40.1</v>
      </c>
      <c r="I13" s="268">
        <v>-38.1</v>
      </c>
      <c r="J13" s="268">
        <v>-14.198919740072526</v>
      </c>
      <c r="K13" s="268">
        <v>-27.953737346738734</v>
      </c>
    </row>
    <row r="14" spans="1:14" ht="13.8">
      <c r="A14" s="38" t="s">
        <v>168</v>
      </c>
      <c r="B14" s="166">
        <v>5.797102773981976</v>
      </c>
      <c r="C14" s="166">
        <v>2.2567427807041156</v>
      </c>
      <c r="D14" s="166">
        <v>-7.5880119033847677</v>
      </c>
      <c r="E14" s="165">
        <v>3.7518822078079097</v>
      </c>
      <c r="F14" s="165">
        <v>-7.2594784021359118</v>
      </c>
      <c r="G14" s="165">
        <v>-13.101170711272729</v>
      </c>
      <c r="H14" s="165">
        <v>-22.9</v>
      </c>
      <c r="I14" s="165">
        <v>-24.4</v>
      </c>
      <c r="J14" s="165">
        <v>16.829379630551912</v>
      </c>
      <c r="K14" s="165">
        <v>9.8806456624445786</v>
      </c>
    </row>
    <row r="15" spans="1:14" ht="13.8">
      <c r="A15" s="266" t="s">
        <v>169</v>
      </c>
      <c r="B15" s="268">
        <v>34.861341641500559</v>
      </c>
      <c r="C15" s="268">
        <v>23.415821098352609</v>
      </c>
      <c r="D15" s="268">
        <v>-11.541634267004483</v>
      </c>
      <c r="E15" s="268">
        <v>-10.1844624879826</v>
      </c>
      <c r="F15" s="268">
        <v>-2.3553041215809429</v>
      </c>
      <c r="G15" s="268">
        <v>-28.878372291099879</v>
      </c>
      <c r="H15" s="268">
        <v>-22.3</v>
      </c>
      <c r="I15" s="268">
        <v>-18.100000000000001</v>
      </c>
      <c r="J15" s="268">
        <v>-26.558644297132133</v>
      </c>
      <c r="K15" s="268">
        <v>-34.432253998043706</v>
      </c>
    </row>
    <row r="16" spans="1:14" ht="13.8">
      <c r="A16" s="38" t="s">
        <v>170</v>
      </c>
      <c r="B16" s="162">
        <v>2.4670606669999997</v>
      </c>
      <c r="C16" s="162">
        <v>3.6172122110000005</v>
      </c>
      <c r="D16" s="162">
        <v>6.9998710539999989</v>
      </c>
      <c r="E16" s="167">
        <v>6.3713256890000007</v>
      </c>
      <c r="F16" s="167">
        <v>6.5439999999999996</v>
      </c>
      <c r="G16" s="162">
        <v>6.0566494342499997</v>
      </c>
      <c r="H16" s="162">
        <v>0.42951562900000001</v>
      </c>
      <c r="I16" s="162">
        <v>1.8509795892500001</v>
      </c>
      <c r="J16" s="162">
        <v>0.55087800000000009</v>
      </c>
      <c r="K16" s="162">
        <v>1.9349256611099999</v>
      </c>
    </row>
    <row r="17" spans="1:11" ht="13.8">
      <c r="A17" s="266" t="s">
        <v>165</v>
      </c>
      <c r="B17" s="268">
        <v>13.905363301000001</v>
      </c>
      <c r="C17" s="268">
        <v>14.097614675999999</v>
      </c>
      <c r="D17" s="268">
        <v>26.980016645999999</v>
      </c>
      <c r="E17" s="268">
        <v>27.029030922</v>
      </c>
      <c r="F17" s="268">
        <v>32.58087352023</v>
      </c>
      <c r="G17" s="268">
        <v>37.423610397000004</v>
      </c>
      <c r="H17" s="268">
        <v>2.622026467</v>
      </c>
      <c r="I17" s="268">
        <v>10.849672263</v>
      </c>
      <c r="J17" s="268">
        <v>3.5288317357500008</v>
      </c>
      <c r="K17" s="268">
        <v>12.517060251730001</v>
      </c>
    </row>
    <row r="18" spans="1:11" ht="13.8">
      <c r="A18" s="38" t="s">
        <v>166</v>
      </c>
      <c r="B18" s="166">
        <v>177.41792239420178</v>
      </c>
      <c r="C18" s="166">
        <v>256.58327980534182</v>
      </c>
      <c r="D18" s="166">
        <v>259.44650612503551</v>
      </c>
      <c r="E18" s="165">
        <v>235.72157312580993</v>
      </c>
      <c r="F18" s="165">
        <v>200.85403775121995</v>
      </c>
      <c r="G18" s="165">
        <v>161.84032940700772</v>
      </c>
      <c r="H18" s="165">
        <v>163.81056194731386</v>
      </c>
      <c r="I18" s="165">
        <v>170.60235041037018</v>
      </c>
      <c r="J18" s="165">
        <v>156.10775498847045</v>
      </c>
      <c r="K18" s="165">
        <v>154.5830747952636</v>
      </c>
    </row>
    <row r="19" spans="1:11" ht="13.8">
      <c r="A19" s="263" t="s">
        <v>171</v>
      </c>
      <c r="B19" s="265">
        <v>56.896000000000001</v>
      </c>
      <c r="C19" s="265">
        <v>80.414000000000001</v>
      </c>
      <c r="D19" s="265">
        <v>86.272999999999996</v>
      </c>
      <c r="E19" s="265">
        <v>81.233999999999995</v>
      </c>
      <c r="F19" s="265">
        <v>57.68</v>
      </c>
      <c r="G19" s="265">
        <v>38.737000000000002</v>
      </c>
      <c r="H19" s="265">
        <v>3.0750000000000002</v>
      </c>
      <c r="I19" s="265">
        <v>12.984</v>
      </c>
      <c r="J19" s="265">
        <v>3.0070000000000001</v>
      </c>
      <c r="K19" s="265">
        <v>11.621</v>
      </c>
    </row>
    <row r="20" spans="1:11" ht="13.8">
      <c r="A20" s="269" t="s">
        <v>172</v>
      </c>
      <c r="B20" s="163">
        <v>9.3624622250300007</v>
      </c>
      <c r="C20" s="163">
        <v>14.045999999999999</v>
      </c>
      <c r="D20" s="163">
        <v>14.025</v>
      </c>
      <c r="E20" s="164">
        <v>11.538</v>
      </c>
      <c r="F20" s="164">
        <v>5.6946355999999998</v>
      </c>
      <c r="G20" s="164">
        <v>4.5090000000000003</v>
      </c>
      <c r="H20" s="164">
        <v>0.40367919999999996</v>
      </c>
      <c r="I20" s="164">
        <v>2.1961014999999997</v>
      </c>
      <c r="J20" s="164">
        <v>4.8000000000000001E-2</v>
      </c>
      <c r="K20" s="164">
        <v>0.56971039999999995</v>
      </c>
    </row>
    <row r="21" spans="1:11" ht="13.8">
      <c r="A21" s="266" t="s">
        <v>173</v>
      </c>
      <c r="B21" s="268">
        <v>36.473854965000001</v>
      </c>
      <c r="C21" s="268">
        <v>44.801404193000003</v>
      </c>
      <c r="D21" s="268">
        <v>32.921875854999996</v>
      </c>
      <c r="E21" s="268">
        <v>27.968</v>
      </c>
      <c r="F21" s="268">
        <v>19.465949854000002</v>
      </c>
      <c r="G21" s="268">
        <v>16.454999999999998</v>
      </c>
      <c r="H21" s="268">
        <v>1.472561</v>
      </c>
      <c r="I21" s="268">
        <v>7.2450905999999993</v>
      </c>
      <c r="J21" s="268">
        <v>0.245</v>
      </c>
      <c r="K21" s="268">
        <v>2.8917698999999999</v>
      </c>
    </row>
    <row r="22" spans="1:11" ht="13.8">
      <c r="A22" s="38" t="s">
        <v>174</v>
      </c>
      <c r="B22" s="166">
        <v>256.68968180122829</v>
      </c>
      <c r="C22" s="166">
        <v>313.5169589660901</v>
      </c>
      <c r="D22" s="166">
        <v>426.0085318883784</v>
      </c>
      <c r="E22" s="165">
        <v>412.54290617848972</v>
      </c>
      <c r="F22" s="165">
        <v>292.5434228851579</v>
      </c>
      <c r="G22" s="165">
        <v>274.02005469462176</v>
      </c>
      <c r="H22" s="165">
        <v>274.13411057334804</v>
      </c>
      <c r="I22" s="165">
        <v>303.11580920741005</v>
      </c>
      <c r="J22" s="165">
        <v>195.91836734693879</v>
      </c>
      <c r="K22" s="165">
        <v>197.01097241519801</v>
      </c>
    </row>
    <row r="23" spans="1:11" ht="13.8">
      <c r="A23" s="266" t="s">
        <v>175</v>
      </c>
      <c r="B23" s="268">
        <v>16.455396205409873</v>
      </c>
      <c r="C23" s="268">
        <v>17.467107717561618</v>
      </c>
      <c r="D23" s="268">
        <v>16.256534489353562</v>
      </c>
      <c r="E23" s="268">
        <v>14.203412364280968</v>
      </c>
      <c r="F23" s="268">
        <v>9.8728079056865461</v>
      </c>
      <c r="G23" s="268">
        <v>11.64003407594806</v>
      </c>
      <c r="H23" s="268">
        <v>13.127778861788617</v>
      </c>
      <c r="I23" s="268">
        <v>16.913905576093651</v>
      </c>
      <c r="J23" s="268">
        <v>1.5962753574991686</v>
      </c>
      <c r="K23" s="268">
        <v>4.9024214783581437</v>
      </c>
    </row>
    <row r="24" spans="1:11" ht="27.6">
      <c r="A24" s="39" t="s">
        <v>176</v>
      </c>
      <c r="B24" s="159">
        <v>-7.859</v>
      </c>
      <c r="C24" s="159">
        <v>-7.6769999999999996</v>
      </c>
      <c r="D24" s="159">
        <v>-10.119999999999999</v>
      </c>
      <c r="E24" s="159">
        <v>-18.600999999999999</v>
      </c>
      <c r="F24" s="160">
        <v>9.1110000000000007</v>
      </c>
      <c r="G24" s="160">
        <v>-0.56899999999999995</v>
      </c>
      <c r="H24" s="160">
        <v>0.191</v>
      </c>
      <c r="I24" s="160">
        <v>1.95</v>
      </c>
      <c r="J24" s="160">
        <v>-0.13800000000000001</v>
      </c>
      <c r="K24" s="160">
        <v>-0.26</v>
      </c>
    </row>
    <row r="25" spans="1:11" ht="13.8">
      <c r="A25" s="263" t="s">
        <v>177</v>
      </c>
      <c r="B25" s="264">
        <v>-5.7590000000000003</v>
      </c>
      <c r="C25" s="264">
        <v>-7.0149999999999997</v>
      </c>
      <c r="D25" s="264">
        <v>-7.1950000000000003</v>
      </c>
      <c r="E25" s="264">
        <v>-4.0789999999999997</v>
      </c>
      <c r="F25" s="264">
        <v>-0.29899999999999999</v>
      </c>
      <c r="G25" s="264">
        <v>-3.012</v>
      </c>
      <c r="H25" s="264">
        <v>-8.3000000000000004E-2</v>
      </c>
      <c r="I25" s="264">
        <v>-0.48</v>
      </c>
      <c r="J25" s="264">
        <v>-0.48399999999999999</v>
      </c>
      <c r="K25" s="264">
        <v>-1.768</v>
      </c>
    </row>
    <row r="26" spans="1:11" ht="13.8">
      <c r="A26" s="40" t="s">
        <v>178</v>
      </c>
      <c r="B26" s="162">
        <v>-5.6</v>
      </c>
      <c r="C26" s="162">
        <v>-11.407999999999999</v>
      </c>
      <c r="D26" s="162">
        <v>-7.9610000000000003</v>
      </c>
      <c r="E26" s="162">
        <v>-2.6909999999999998</v>
      </c>
      <c r="F26" s="162">
        <v>3.452</v>
      </c>
      <c r="G26" s="162">
        <v>-1.778</v>
      </c>
      <c r="H26" s="162">
        <v>-0.152</v>
      </c>
      <c r="I26" s="162">
        <v>0.17799999999999999</v>
      </c>
      <c r="J26" s="162">
        <v>-0.47899999999999998</v>
      </c>
      <c r="K26" s="162">
        <v>-1.2589999999999999</v>
      </c>
    </row>
    <row r="27" spans="1:11" ht="13.8">
      <c r="A27" s="270" t="s">
        <v>179</v>
      </c>
      <c r="B27" s="265">
        <v>5.0309999999999997</v>
      </c>
      <c r="C27" s="265">
        <v>-2.4550000000000001</v>
      </c>
      <c r="D27" s="265">
        <v>-4.1749999999999998</v>
      </c>
      <c r="E27" s="265">
        <v>2.0230000000000001</v>
      </c>
      <c r="F27" s="265">
        <v>-13.307</v>
      </c>
      <c r="G27" s="265">
        <v>0.84899999999999998</v>
      </c>
      <c r="H27" s="265">
        <v>-0.16800000000000001</v>
      </c>
      <c r="I27" s="265">
        <v>-2.109</v>
      </c>
      <c r="J27" s="265">
        <v>0.46800000000000003</v>
      </c>
      <c r="K27" s="265">
        <v>-0.34499999999999997</v>
      </c>
    </row>
    <row r="28" spans="1:11" ht="13.8">
      <c r="A28" s="41" t="s">
        <v>180</v>
      </c>
      <c r="B28" s="162">
        <v>3.4289999999999998</v>
      </c>
      <c r="C28" s="162">
        <v>0</v>
      </c>
      <c r="D28" s="162">
        <v>-3.419</v>
      </c>
      <c r="E28" s="167">
        <v>-5.5750000000000002</v>
      </c>
      <c r="F28" s="167">
        <v>0.90300000000000002</v>
      </c>
      <c r="G28" s="162">
        <v>5.1669999999999998</v>
      </c>
      <c r="H28" s="167">
        <v>-0.218</v>
      </c>
      <c r="I28" s="167">
        <v>4.26</v>
      </c>
      <c r="J28" s="167">
        <v>0</v>
      </c>
      <c r="K28" s="167">
        <v>0</v>
      </c>
    </row>
    <row r="29" spans="1:11" ht="27.6">
      <c r="A29" s="271" t="s">
        <v>202</v>
      </c>
      <c r="B29" s="272">
        <v>8.4600000000000009</v>
      </c>
      <c r="C29" s="272">
        <v>-2.4550000000000001</v>
      </c>
      <c r="D29" s="272">
        <v>-7.5940000000000003</v>
      </c>
      <c r="E29" s="272">
        <v>-3.552</v>
      </c>
      <c r="F29" s="272">
        <v>-12.404</v>
      </c>
      <c r="G29" s="272">
        <v>6.016</v>
      </c>
      <c r="H29" s="272">
        <v>-0.38600000000000001</v>
      </c>
      <c r="I29" s="272">
        <v>2.1509999999999998</v>
      </c>
      <c r="J29" s="273">
        <v>0.46800000000000003</v>
      </c>
      <c r="K29" s="273">
        <v>-0.34499999999999997</v>
      </c>
    </row>
    <row r="30" spans="1:11" s="9" customFormat="1" ht="13.8">
      <c r="A30" s="117"/>
      <c r="B30" s="117"/>
      <c r="C30" s="117"/>
      <c r="D30" s="117"/>
      <c r="E30" s="117"/>
      <c r="F30" s="168"/>
      <c r="G30" s="168"/>
      <c r="H30" s="168"/>
      <c r="I30" s="168"/>
    </row>
    <row r="31" spans="1:11" s="9" customFormat="1" ht="13.8">
      <c r="A31" s="270" t="s">
        <v>181</v>
      </c>
      <c r="B31" s="265">
        <v>-2.1349351571207746</v>
      </c>
      <c r="C31" s="265">
        <v>-6.0443600136302029</v>
      </c>
      <c r="D31" s="265">
        <v>-7.8510545118927029</v>
      </c>
      <c r="E31" s="265">
        <v>-8.6709259346825558</v>
      </c>
      <c r="F31" s="265">
        <v>-3.4167582116107975</v>
      </c>
      <c r="G31" s="265">
        <v>-0.19483682415976619</v>
      </c>
      <c r="H31" s="265">
        <v>0.33075696458126436</v>
      </c>
      <c r="I31" s="265">
        <v>-1.6474696646998497</v>
      </c>
      <c r="J31" s="265">
        <v>4.8296235257880546</v>
      </c>
      <c r="K31" s="265">
        <v>-2.5956501128640661</v>
      </c>
    </row>
    <row r="32" spans="1:11" s="9" customFormat="1" ht="12.75" hidden="1" customHeight="1">
      <c r="A32" s="13" t="s">
        <v>182</v>
      </c>
      <c r="B32" s="123">
        <v>46.454660020294412</v>
      </c>
      <c r="C32" s="123">
        <v>49.41100399298287</v>
      </c>
      <c r="D32" s="123">
        <v>47.383455329676252</v>
      </c>
      <c r="E32" s="123">
        <v>42.897408672740262</v>
      </c>
      <c r="F32" s="169">
        <v>48.64642957679812</v>
      </c>
      <c r="G32" s="169">
        <v>52.912589115706503</v>
      </c>
      <c r="H32" s="169">
        <v>58.483845100959932</v>
      </c>
      <c r="I32" s="169">
        <v>63.308170899031076</v>
      </c>
      <c r="J32" s="169">
        <v>57.039773873374521</v>
      </c>
      <c r="K32" s="169">
        <v>55.747577697881766</v>
      </c>
    </row>
    <row r="33" spans="1:11" s="9" customFormat="1" ht="12.75" hidden="1" customHeight="1">
      <c r="A33" s="12" t="s">
        <v>183</v>
      </c>
      <c r="B33" s="161">
        <v>49.273397353071253</v>
      </c>
      <c r="C33" s="161">
        <v>55.403384755054439</v>
      </c>
      <c r="D33" s="161">
        <v>55.24053436892374</v>
      </c>
      <c r="E33" s="161">
        <v>51.104289412710422</v>
      </c>
      <c r="F33" s="161">
        <v>52.07062198817308</v>
      </c>
      <c r="G33" s="161">
        <v>54.784572466014261</v>
      </c>
      <c r="H33" s="161">
        <v>59.175427845084386</v>
      </c>
      <c r="I33" s="161">
        <v>65.744968781461807</v>
      </c>
      <c r="J33" s="161">
        <v>57.556706055033786</v>
      </c>
      <c r="K33" s="161">
        <v>60.532672898122556</v>
      </c>
    </row>
    <row r="34" spans="1:11" s="9" customFormat="1" ht="13.8">
      <c r="A34" s="13" t="s">
        <v>184</v>
      </c>
      <c r="B34" s="123">
        <v>33.48153116599984</v>
      </c>
      <c r="C34" s="123">
        <v>36.847973295249972</v>
      </c>
      <c r="D34" s="123">
        <v>35.285656716966251</v>
      </c>
      <c r="E34" s="123"/>
      <c r="F34" s="169"/>
      <c r="G34" s="169"/>
      <c r="H34" s="169"/>
      <c r="I34" s="169"/>
      <c r="J34" s="169"/>
      <c r="K34" s="169"/>
    </row>
    <row r="35" spans="1:11" s="9" customFormat="1" ht="13.8">
      <c r="A35" s="13" t="s">
        <v>185</v>
      </c>
      <c r="B35" s="123">
        <v>40.274957128495885</v>
      </c>
      <c r="C35" s="123">
        <v>47.498403804950563</v>
      </c>
      <c r="D35" s="123">
        <v>47.250368043566034</v>
      </c>
      <c r="E35" s="123"/>
      <c r="F35" s="169"/>
      <c r="G35" s="169"/>
      <c r="H35" s="169"/>
      <c r="I35" s="169"/>
      <c r="J35" s="169"/>
      <c r="K35" s="169"/>
    </row>
    <row r="36" spans="1:11" s="9" customFormat="1" ht="13.8">
      <c r="A36" s="118" t="s">
        <v>186</v>
      </c>
      <c r="B36" s="123">
        <v>-5.563148342112787</v>
      </c>
      <c r="C36" s="123">
        <v>-4.5345990251772763</v>
      </c>
      <c r="D36" s="123">
        <v>-5.5425651664007081</v>
      </c>
      <c r="E36" s="123">
        <v>-9.7643717950738704</v>
      </c>
      <c r="F36" s="169">
        <v>6.7732994051318496</v>
      </c>
      <c r="G36" s="169">
        <v>-0.62989859628924405</v>
      </c>
      <c r="H36" s="169">
        <v>2.8715718288646133</v>
      </c>
      <c r="I36" s="169">
        <v>7.8932821773088619</v>
      </c>
      <c r="J36" s="169">
        <v>-2.0381897448279864</v>
      </c>
      <c r="K36" s="169">
        <v>-1.0561330662670692</v>
      </c>
    </row>
    <row r="37" spans="1:11" s="9" customFormat="1" ht="13.8">
      <c r="A37" s="263" t="s">
        <v>187</v>
      </c>
      <c r="B37" s="264">
        <v>-4.0766218732952719</v>
      </c>
      <c r="C37" s="264">
        <v>-4.1435732918612205</v>
      </c>
      <c r="D37" s="264">
        <v>-3.9405885743333102</v>
      </c>
      <c r="E37" s="264">
        <v>-2.141222114515688</v>
      </c>
      <c r="F37" s="264">
        <v>-0.22228257294857015</v>
      </c>
      <c r="G37" s="264">
        <v>-3.334366558915999</v>
      </c>
      <c r="H37" s="264">
        <v>-1.2478558209202246</v>
      </c>
      <c r="I37" s="264">
        <v>-1.9429617667221812</v>
      </c>
      <c r="J37" s="264">
        <v>-7.1484335978025033</v>
      </c>
      <c r="K37" s="264">
        <v>-7.1817048506160708</v>
      </c>
    </row>
    <row r="38" spans="1:11" s="9" customFormat="1" ht="13.8">
      <c r="A38" s="119" t="s">
        <v>188</v>
      </c>
      <c r="B38" s="170">
        <v>3.5612926974385331</v>
      </c>
      <c r="C38" s="170">
        <v>-1.4501029838231356</v>
      </c>
      <c r="D38" s="170">
        <v>-2.2865819732927823</v>
      </c>
      <c r="E38" s="170">
        <v>1.061949580207217</v>
      </c>
      <c r="F38" s="171">
        <v>-9.8926896261759971</v>
      </c>
      <c r="G38" s="171">
        <v>0.93986627108887211</v>
      </c>
      <c r="H38" s="171">
        <v>-2.5257804568023827</v>
      </c>
      <c r="I38" s="171">
        <v>-8.5368882625355837</v>
      </c>
      <c r="J38" s="171">
        <v>6.9121217433296929</v>
      </c>
      <c r="K38" s="171">
        <v>-1.4014073379313032</v>
      </c>
    </row>
    <row r="39" spans="1:11" s="9" customFormat="1" ht="13.8">
      <c r="A39" s="263"/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s="9" customFormat="1" ht="12.75" hidden="1" customHeight="1">
      <c r="A40" s="120" t="s">
        <v>189</v>
      </c>
      <c r="B40" s="123">
        <v>27.373835299186737</v>
      </c>
      <c r="C40" s="123">
        <v>31.890737647730418</v>
      </c>
      <c r="D40" s="123">
        <v>3.2765336710321833</v>
      </c>
      <c r="E40" s="123">
        <v>-8.2589597528986332</v>
      </c>
      <c r="F40" s="167">
        <v>-14.472303996210201</v>
      </c>
      <c r="G40" s="167">
        <v>-29.91770849818009</v>
      </c>
      <c r="H40" s="167">
        <v>-31.1</v>
      </c>
      <c r="I40" s="167">
        <v>-32.6</v>
      </c>
      <c r="J40" s="167">
        <v>-15.929203539823007</v>
      </c>
      <c r="K40" s="167">
        <v>-19.868151852693799</v>
      </c>
    </row>
    <row r="41" spans="1:11" s="9" customFormat="1" ht="12.75" hidden="1" customHeight="1">
      <c r="A41" s="10" t="s">
        <v>190</v>
      </c>
      <c r="B41" s="161">
        <v>33.945429291145786</v>
      </c>
      <c r="C41" s="161">
        <v>41.335067491563535</v>
      </c>
      <c r="D41" s="161">
        <v>7.2860447185813371</v>
      </c>
      <c r="E41" s="161">
        <v>-5.8407613042319184</v>
      </c>
      <c r="F41" s="172">
        <v>-28.995248295048867</v>
      </c>
      <c r="G41" s="172">
        <v>-32.841539528432733</v>
      </c>
      <c r="H41" s="172">
        <v>-36.5</v>
      </c>
      <c r="I41" s="172">
        <v>-35</v>
      </c>
      <c r="J41" s="172">
        <v>-6.1761229314420802</v>
      </c>
      <c r="K41" s="172">
        <v>-13.068927237864571</v>
      </c>
    </row>
    <row r="42" spans="1:11" s="9" customFormat="1" ht="12.75" hidden="1" customHeight="1">
      <c r="A42" s="41" t="s">
        <v>191</v>
      </c>
      <c r="B42" s="169">
        <v>23.235341699999999</v>
      </c>
      <c r="C42" s="169">
        <v>6.0888622000000003</v>
      </c>
      <c r="D42" s="169" t="s">
        <v>26</v>
      </c>
      <c r="E42" s="169"/>
      <c r="F42" s="169"/>
      <c r="G42" s="169"/>
      <c r="H42" s="169"/>
      <c r="I42" s="169"/>
      <c r="J42" s="169"/>
      <c r="K42" s="169"/>
    </row>
    <row r="43" spans="1:11" s="9" customFormat="1" ht="14.25" hidden="1" customHeight="1">
      <c r="A43" s="41" t="s">
        <v>192</v>
      </c>
      <c r="B43" s="173">
        <v>26.1944047</v>
      </c>
      <c r="C43" s="173">
        <v>15.8171163</v>
      </c>
      <c r="D43" s="173" t="s">
        <v>26</v>
      </c>
      <c r="E43" s="173"/>
      <c r="F43" s="173"/>
      <c r="G43" s="173"/>
      <c r="H43" s="173"/>
      <c r="I43" s="173"/>
      <c r="J43" s="173"/>
      <c r="K43" s="173"/>
    </row>
    <row r="44" spans="1:11" s="9" customFormat="1" ht="30" customHeight="1">
      <c r="A44" s="41" t="s">
        <v>193</v>
      </c>
      <c r="B44" s="123">
        <v>-0.74196988918799889</v>
      </c>
      <c r="C44" s="123">
        <v>6.5987497236915402</v>
      </c>
      <c r="D44" s="123" t="s">
        <v>26</v>
      </c>
      <c r="E44" s="123"/>
      <c r="F44" s="169"/>
      <c r="G44" s="169"/>
      <c r="H44" s="169"/>
      <c r="I44" s="169"/>
      <c r="J44" s="169"/>
      <c r="K44" s="169"/>
    </row>
    <row r="45" spans="1:11" s="9" customFormat="1" ht="27.6">
      <c r="A45" s="121" t="s">
        <v>194</v>
      </c>
      <c r="B45" s="123">
        <v>83.132381889763778</v>
      </c>
      <c r="C45" s="123">
        <v>77.577287536996053</v>
      </c>
      <c r="D45" s="123">
        <v>74.678056865995174</v>
      </c>
      <c r="E45" s="123"/>
      <c r="F45" s="169"/>
      <c r="G45" s="169"/>
      <c r="H45" s="169"/>
      <c r="I45" s="169"/>
      <c r="J45" s="169"/>
      <c r="K45" s="169"/>
    </row>
    <row r="46" spans="1:11" s="9" customFormat="1" ht="13.8">
      <c r="A46" s="117"/>
      <c r="B46" s="117"/>
      <c r="C46" s="117"/>
      <c r="D46" s="117"/>
      <c r="E46" s="174"/>
      <c r="F46" s="168"/>
      <c r="G46" s="168"/>
      <c r="H46" s="168"/>
      <c r="I46" s="168"/>
      <c r="J46" s="168"/>
      <c r="K46" s="168"/>
    </row>
    <row r="47" spans="1:11" s="9" customFormat="1" ht="13.8">
      <c r="A47" s="271" t="s">
        <v>195</v>
      </c>
      <c r="B47" s="265">
        <v>34.576349999999998</v>
      </c>
      <c r="C47" s="265">
        <v>31.794610000000002</v>
      </c>
      <c r="D47" s="265">
        <v>24.546189999999999</v>
      </c>
      <c r="E47" s="274">
        <v>20.415700000000001</v>
      </c>
      <c r="F47" s="274">
        <v>7.5332299999999996</v>
      </c>
      <c r="G47" s="274">
        <v>13.3</v>
      </c>
      <c r="H47" s="274">
        <v>9.6</v>
      </c>
      <c r="I47" s="274">
        <v>9.6</v>
      </c>
      <c r="J47" s="274">
        <v>13.2</v>
      </c>
      <c r="K47" s="274">
        <v>13.2</v>
      </c>
    </row>
    <row r="48" spans="1:11" s="9" customFormat="1" ht="27.6">
      <c r="A48" s="122" t="s">
        <v>196</v>
      </c>
      <c r="B48" s="166">
        <v>4.4000000000000004</v>
      </c>
      <c r="C48" s="166">
        <v>3.7827923301144142</v>
      </c>
      <c r="D48" s="166">
        <v>3.0256224251717847</v>
      </c>
      <c r="E48" s="166">
        <v>3.4977520109326736</v>
      </c>
      <c r="F48" s="165">
        <v>1.8595887692947974</v>
      </c>
      <c r="G48" s="165">
        <v>3.5</v>
      </c>
      <c r="H48" s="165">
        <v>2.4</v>
      </c>
      <c r="I48" s="165">
        <v>2.4</v>
      </c>
      <c r="J48" s="162">
        <v>3.4</v>
      </c>
      <c r="K48" s="162">
        <v>3.4</v>
      </c>
    </row>
    <row r="49" spans="1:11" s="9" customFormat="1" ht="27.6">
      <c r="A49" s="275" t="s">
        <v>197</v>
      </c>
      <c r="B49" s="268">
        <v>67.957330555528245</v>
      </c>
      <c r="C49" s="268">
        <v>52.843357991338848</v>
      </c>
      <c r="D49" s="268">
        <v>37.273205036820919</v>
      </c>
      <c r="E49" s="268">
        <v>34.431195160368738</v>
      </c>
      <c r="F49" s="268">
        <v>12.695065339385447</v>
      </c>
      <c r="G49" s="268"/>
      <c r="H49" s="268"/>
      <c r="I49" s="268"/>
      <c r="J49" s="268"/>
      <c r="K49" s="268"/>
    </row>
    <row r="50" spans="1:11" s="9" customFormat="1" ht="13.8">
      <c r="A50" s="257" t="s">
        <v>198</v>
      </c>
      <c r="B50" s="123"/>
      <c r="C50" s="123"/>
      <c r="D50" s="123"/>
      <c r="E50" s="123"/>
    </row>
    <row r="51" spans="1:11" ht="13.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ht="15">
      <c r="B52" s="5"/>
      <c r="C52" s="5"/>
      <c r="D52" s="5"/>
      <c r="E52" s="5"/>
      <c r="F52" s="5"/>
      <c r="G52" s="5"/>
      <c r="H52" s="5"/>
      <c r="I52" s="5"/>
      <c r="J52" s="6"/>
    </row>
    <row r="53" spans="1:11" ht="15">
      <c r="B53" s="5"/>
      <c r="C53" s="5"/>
      <c r="D53" s="5"/>
      <c r="E53" s="5"/>
      <c r="F53" s="5"/>
      <c r="G53" s="7"/>
      <c r="H53" s="7"/>
      <c r="I53" s="7"/>
      <c r="J53" s="6"/>
    </row>
    <row r="54" spans="1:11">
      <c r="F54" s="8"/>
      <c r="G54" s="8"/>
      <c r="H54" s="8"/>
      <c r="I54" s="8"/>
      <c r="J54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Напольських Тетяна Веніамінівна</cp:lastModifiedBy>
  <cp:lastPrinted>2016-04-25T11:33:31Z</cp:lastPrinted>
  <dcterms:created xsi:type="dcterms:W3CDTF">2015-03-23T16:40:36Z</dcterms:created>
  <dcterms:modified xsi:type="dcterms:W3CDTF">2016-05-31T15:47:35Z</dcterms:modified>
</cp:coreProperties>
</file>