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195" windowWidth="13560" windowHeight="8910" activeTab="2"/>
  </bookViews>
  <sheets>
    <sheet name="Інфляція" sheetId="4" r:id="rId1"/>
    <sheet name="Економічна активність" sheetId="2" r:id="rId2"/>
    <sheet name="Зовнішній сектор" sheetId="20" r:id="rId3"/>
    <sheet name="Ринок праці" sheetId="27" r:id="rId4"/>
    <sheet name="Фіскальний сектор" sheetId="18" r:id="rId5"/>
    <sheet name="Монетарний сектор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1">#REF!</definedName>
    <definedName name="\D" localSheetId="2">#REF!</definedName>
    <definedName name="\D">#REF!</definedName>
    <definedName name="\E" localSheetId="1">#REF!</definedName>
    <definedName name="\E" localSheetId="2">#REF!</definedName>
    <definedName name="\E">#REF!</definedName>
    <definedName name="\H" localSheetId="1">#REF!</definedName>
    <definedName name="\H" localSheetId="2">#REF!</definedName>
    <definedName name="\H">#REF!</definedName>
    <definedName name="\K" localSheetId="1">#REF!</definedName>
    <definedName name="\K" localSheetId="2">#REF!</definedName>
    <definedName name="\K">#REF!</definedName>
    <definedName name="\L" localSheetId="1">#REF!</definedName>
    <definedName name="\L" localSheetId="2">#REF!</definedName>
    <definedName name="\L">#REF!</definedName>
    <definedName name="\P" localSheetId="1">#REF!</definedName>
    <definedName name="\P" localSheetId="2">#REF!</definedName>
    <definedName name="\P">#REF!</definedName>
    <definedName name="\Q" localSheetId="1">#REF!</definedName>
    <definedName name="\Q" localSheetId="2">#REF!</definedName>
    <definedName name="\Q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 localSheetId="2">#REF!</definedName>
    <definedName name="__tab06">#REF!</definedName>
    <definedName name="__tab07" localSheetId="2">#REF!</definedName>
    <definedName name="__tab07">#REF!</definedName>
    <definedName name="__Tab1" localSheetId="2">#REF!</definedName>
    <definedName name="__Tab1">#REF!</definedName>
    <definedName name="__UKR1" localSheetId="2">#REF!</definedName>
    <definedName name="__UKR1">#REF!</definedName>
    <definedName name="__UKR2" localSheetId="2">#REF!</definedName>
    <definedName name="__UKR2">#REF!</definedName>
    <definedName name="__UKR3" localSheetId="2">#REF!</definedName>
    <definedName name="__UKR3">#REF!</definedName>
    <definedName name="_cpi2" localSheetId="1">#REF!</definedName>
    <definedName name="_cpi2" localSheetId="2">#REF!</definedName>
    <definedName name="_cpi2" localSheetId="0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2" hidden="1">{#N/A,#N/A,FALSE,"т02бд"}</definedName>
    <definedName name="_Mn2" localSheetId="0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5" hidden="1">{#N/A,#N/A,FALSE,"т02бд"}</definedName>
    <definedName name="_Mn2_1" localSheetId="3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2" hidden="1">{#N/A,#N/A,FALSE,"т04"}</definedName>
    <definedName name="_t04" localSheetId="0" hidden="1">{#N/A,#N/A,FALSE,"т04"}</definedName>
    <definedName name="_t04" localSheetId="3" hidden="1">{#N/A,#N/A,FALSE,"т04"}</definedName>
    <definedName name="_t04" hidden="1">{#N/A,#N/A,FALSE,"т04"}</definedName>
    <definedName name="_t04_1" localSheetId="5" hidden="1">{#N/A,#N/A,FALSE,"т04"}</definedName>
    <definedName name="_t04_1" localSheetId="3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2" hidden="1">{#N/A,#N/A,FALSE,"т04"}</definedName>
    <definedName name="_t06" localSheetId="0" hidden="1">{#N/A,#N/A,FALSE,"т04"}</definedName>
    <definedName name="_t06" localSheetId="3" hidden="1">{#N/A,#N/A,FALSE,"т04"}</definedName>
    <definedName name="_t06" hidden="1">{#N/A,#N/A,FALSE,"т04"}</definedName>
    <definedName name="_t06_1" localSheetId="5" hidden="1">{#N/A,#N/A,FALSE,"т04"}</definedName>
    <definedName name="_t06_1" localSheetId="3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2">#REF!</definedName>
    <definedName name="_tab06" localSheetId="3">#REF!</definedName>
    <definedName name="_tab06">#REF!</definedName>
    <definedName name="_tab07" localSheetId="1">#REF!</definedName>
    <definedName name="_tab07" localSheetId="2">#REF!</definedName>
    <definedName name="_tab07" localSheetId="3">#REF!</definedName>
    <definedName name="_tab07">#REF!</definedName>
    <definedName name="_Tab1" localSheetId="1">#REF!</definedName>
    <definedName name="_Tab1" localSheetId="2">#REF!</definedName>
    <definedName name="_Tab1" localSheetId="3">#REF!</definedName>
    <definedName name="_Tab1">#REF!</definedName>
    <definedName name="_UKR1" localSheetId="1">#REF!</definedName>
    <definedName name="_UKR1" localSheetId="2">#REF!</definedName>
    <definedName name="_UKR1">#REF!</definedName>
    <definedName name="_UKR2" localSheetId="1">#REF!</definedName>
    <definedName name="_UKR2" localSheetId="2">#REF!</definedName>
    <definedName name="_UKR2">#REF!</definedName>
    <definedName name="_UKR3" localSheetId="1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2">#REF!</definedName>
    <definedName name="_wpi2" localSheetId="0">#REF!</definedName>
    <definedName name="_wpi2" localSheetId="3">#REF!</definedName>
    <definedName name="_wpi2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aa" localSheetId="1" hidden="1">{#N/A,#N/A,FALSE,"т02бд"}</definedName>
    <definedName name="aaa" localSheetId="2" hidden="1">{#N/A,#N/A,FALSE,"т02бд"}</definedName>
    <definedName name="aaa" localSheetId="0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5" hidden="1">{#N/A,#N/A,FALSE,"т02бд"}</definedName>
    <definedName name="aaa_1" localSheetId="3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2" hidden="1">{#N/A,#N/A,FALSE,"т02бд"}</definedName>
    <definedName name="af" localSheetId="0" hidden="1">{#N/A,#N/A,FALSE,"т02бд"}</definedName>
    <definedName name="af" localSheetId="3" hidden="1">{#N/A,#N/A,FALSE,"т02бд"}</definedName>
    <definedName name="af" hidden="1">{#N/A,#N/A,FALSE,"т02бд"}</definedName>
    <definedName name="af_1" localSheetId="5" hidden="1">{#N/A,#N/A,FALSE,"т02бд"}</definedName>
    <definedName name="af_1" localSheetId="3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0">[1]Links!#REF!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 localSheetId="2">#REF!</definedName>
    <definedName name="All_Data" localSheetId="3">#REF!</definedName>
    <definedName name="All_Data">#REF!</definedName>
    <definedName name="asasa" localSheetId="1" hidden="1">{#N/A,#N/A,FALSE,"т02бд"}</definedName>
    <definedName name="asasa" localSheetId="2" hidden="1">{#N/A,#N/A,FALSE,"т02бд"}</definedName>
    <definedName name="asasa" localSheetId="0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5" hidden="1">{#N/A,#N/A,FALSE,"т02бд"}</definedName>
    <definedName name="asasa_1" localSheetId="3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2" hidden="1">{#N/A,#N/A,FALSE,"т02бд"}</definedName>
    <definedName name="asf" localSheetId="0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5" hidden="1">{#N/A,#N/A,FALSE,"т02бд"}</definedName>
    <definedName name="asf_1" localSheetId="3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2" hidden="1">{#N/A,#N/A,FALSE,"т02бд"}</definedName>
    <definedName name="asfasg" localSheetId="0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5" hidden="1">{#N/A,#N/A,FALSE,"т02бд"}</definedName>
    <definedName name="asfasg_1" localSheetId="3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2" hidden="1">{#N/A,#N/A,FALSE,"т04"}</definedName>
    <definedName name="asfdasdf" localSheetId="0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5" hidden="1">{#N/A,#N/A,FALSE,"т04"}</definedName>
    <definedName name="asfdasdf_1" localSheetId="3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2" hidden="1">{#N/A,#N/A,FALSE,"т02бд"}</definedName>
    <definedName name="asgf" localSheetId="0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5" hidden="1">{#N/A,#N/A,FALSE,"т02бд"}</definedName>
    <definedName name="asgf_1" localSheetId="3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2" hidden="1">{#N/A,#N/A,FALSE,"т02бд"}</definedName>
    <definedName name="bbb" localSheetId="0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5" hidden="1">{#N/A,#N/A,FALSE,"т02бд"}</definedName>
    <definedName name="bbb_1" localSheetId="3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0">[1]Links!#REF!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0">[1]Links!#REF!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0">[1]Links!#REF!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0">[1]Links!#REF!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2">#REF!</definedName>
    <definedName name="BRO" localSheetId="3">#REF!</definedName>
    <definedName name="BRO">#REF!</definedName>
    <definedName name="BudArrears" localSheetId="1">#REF!</definedName>
    <definedName name="BudArrears" localSheetId="2">#REF!</definedName>
    <definedName name="BudArrears" localSheetId="3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>#REF!</definedName>
    <definedName name="Budget" localSheetId="1">#REF!</definedName>
    <definedName name="Budget" localSheetId="2">#REF!</definedName>
    <definedName name="Budget">#REF!</definedName>
    <definedName name="budget_financing" localSheetId="1">#REF!</definedName>
    <definedName name="budget_financing" localSheetId="2">#REF!</definedName>
    <definedName name="budget_financing">#REF!</definedName>
    <definedName name="bull" localSheetId="1">[2]C!#REF!</definedName>
    <definedName name="bull" localSheetId="2">[2]C!#REF!</definedName>
    <definedName name="bull" localSheetId="0">[1]C!#REF!</definedName>
    <definedName name="bull">[2]C!#REF!</definedName>
    <definedName name="Central" localSheetId="1">#REF!</definedName>
    <definedName name="Central" localSheetId="2">#REF!</definedName>
    <definedName name="Central" localSheetId="3">#REF!</definedName>
    <definedName name="Central">#REF!</definedName>
    <definedName name="CONS_f" localSheetId="1">[2]Links!#REF!</definedName>
    <definedName name="CONS_f" localSheetId="2">[2]Links!#REF!</definedName>
    <definedName name="CONS_f" localSheetId="0">[1]Links!#REF!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2">#REF!</definedName>
    <definedName name="CPI" localSheetId="0">[4]Links!$B$2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2">#REF!</definedName>
    <definedName name="CPI_I" localSheetId="0">#REF!</definedName>
    <definedName name="CPI_I" localSheetId="3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0">[1]Links!#REF!</definedName>
    <definedName name="CPIA_f" localSheetId="3">[2]Links!#REF!</definedName>
    <definedName name="CPIA_f">[2]Links!#REF!</definedName>
    <definedName name="CPIADDR" localSheetId="1">[2]C!#REF!</definedName>
    <definedName name="CPIADDR" localSheetId="0">[1]C!#REF!</definedName>
    <definedName name="CPIADDR" localSheetId="3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0">[1]Links!#REF!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0">[1]Links!#REF!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0">[1]Links!#REF!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0">[1]Links!#REF!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0">[1]Links!#REF!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0">[1]Links!#REF!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0">[1]Links!#REF!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0">[1]Links!#REF!</definedName>
    <definedName name="CURR_f" localSheetId="3">[2]Links!#REF!</definedName>
    <definedName name="CURR_f">[2]Links!#REF!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0">[1]Links!#REF!</definedName>
    <definedName name="D_SHARES_f" localSheetId="3">[2]Links!#REF!</definedName>
    <definedName name="D_SHARES_f">[2]Links!#REF!</definedName>
    <definedName name="DATES" localSheetId="1">#REF!</definedName>
    <definedName name="DATES" localSheetId="2">#REF!</definedName>
    <definedName name="DATES" localSheetId="3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>#REF!</definedName>
    <definedName name="DATESQ" localSheetId="1">#REF!</definedName>
    <definedName name="DATESQ" localSheetId="2">#REF!</definedName>
    <definedName name="DATESQ">#REF!</definedName>
    <definedName name="DD_f" localSheetId="1">[2]Links!#REF!</definedName>
    <definedName name="DD_f" localSheetId="2">[2]Links!#REF!</definedName>
    <definedName name="DD_f" localSheetId="0">[1]Links!#REF!</definedName>
    <definedName name="DD_f">[2]Links!#REF!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2">#REF!</definedName>
    <definedName name="DEFL" localSheetId="0">#REF!</definedName>
    <definedName name="DEFL" localSheetId="3">#REF!</definedName>
    <definedName name="DEFL">#REF!</definedName>
    <definedName name="defl2" localSheetId="1">#REF!</definedName>
    <definedName name="defl2" localSheetId="2">#REF!</definedName>
    <definedName name="defl2" localSheetId="0">#REF!</definedName>
    <definedName name="defl2" localSheetId="3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2" hidden="1">{#N/A,#N/A,FALSE,"т02бд"}</definedName>
    <definedName name="dfdfdf" localSheetId="0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5" hidden="1">{#N/A,#N/A,FALSE,"т02бд"}</definedName>
    <definedName name="dfdfdf_1" localSheetId="3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 localSheetId="3">#REF!</definedName>
    <definedName name="Dif_1">#REF!</definedName>
    <definedName name="Dif_2" localSheetId="1">#REF!</definedName>
    <definedName name="Dif_2" localSheetId="2">#REF!</definedName>
    <definedName name="Dif_2" localSheetId="0">#REF!</definedName>
    <definedName name="Dif_2" localSheetId="3">#REF!</definedName>
    <definedName name="Dif_2">#REF!</definedName>
    <definedName name="dsf" localSheetId="2" hidden="1">{#N/A,#N/A,FALSE,"т02бд"}</definedName>
    <definedName name="dsf" localSheetId="0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5" hidden="1">{#N/A,#N/A,FALSE,"т02бд"}</definedName>
    <definedName name="dsf_1" localSheetId="3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2" hidden="1">{#N/A,#N/A,FALSE,"т02бд"}</definedName>
    <definedName name="dsfb" localSheetId="0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5" hidden="1">{#N/A,#N/A,FALSE,"т02бд"}</definedName>
    <definedName name="dsfb_1" localSheetId="3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2" hidden="1">{#N/A,#N/A,FALSE,"т02бд"}</definedName>
    <definedName name="dsfg" localSheetId="0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5" hidden="1">{#N/A,#N/A,FALSE,"т02бд"}</definedName>
    <definedName name="dsfg_1" localSheetId="3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0">[1]Links!#REF!</definedName>
    <definedName name="ENTS_f" localSheetId="3">[2]Links!#REF!</definedName>
    <definedName name="ENTS_f">[2]Links!#REF!</definedName>
    <definedName name="ENTSM" localSheetId="1">[2]Links!#REF!</definedName>
    <definedName name="ENTSM" localSheetId="0">[1]Links!#REF!</definedName>
    <definedName name="ENTSM" localSheetId="3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 localSheetId="2">#REF!</definedName>
    <definedName name="Exp_GDP" localSheetId="3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0">[1]Links!#REF!</definedName>
    <definedName name="EXPEND_f" localSheetId="3">[2]Links!#REF!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 localSheetId="3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2">#REF!</definedName>
    <definedName name="f" localSheetId="3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2" hidden="1">{#N/A,#N/A,FALSE,"т02бд"}</definedName>
    <definedName name="fff" localSheetId="0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5" hidden="1">{#N/A,#N/A,FALSE,"т02бд"}</definedName>
    <definedName name="fff_1" localSheetId="3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2" hidden="1">{#N/A,#N/A,FALSE,"т02бд"}</definedName>
    <definedName name="fgf" localSheetId="0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5" hidden="1">{#N/A,#N/A,FALSE,"т02бд"}</definedName>
    <definedName name="fgf_1" localSheetId="3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2" hidden="1">{#N/A,#N/A,FALSE,"т02бд"}</definedName>
    <definedName name="fgfgf" localSheetId="0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5" hidden="1">{#N/A,#N/A,FALSE,"т02бд"}</definedName>
    <definedName name="fgfgf_1" localSheetId="3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2" hidden="1">{#N/A,#N/A,FALSE,"т02бд"}</definedName>
    <definedName name="fgfgfgfgfgf" localSheetId="0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5" hidden="1">{#N/A,#N/A,FALSE,"т02бд"}</definedName>
    <definedName name="fgfgfgfgfgf_1" localSheetId="3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2" hidden="1">{#N/A,#N/A,FALSE,"т17-1банки (2)"}</definedName>
    <definedName name="fgk" localSheetId="0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5" hidden="1">{#N/A,#N/A,FALSE,"т17-1банки (2)"}</definedName>
    <definedName name="fgk_1" localSheetId="3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2" hidden="1">{#N/A,#N/A,FALSE,"т02бд"}</definedName>
    <definedName name="fgkf" localSheetId="0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5" hidden="1">{#N/A,#N/A,FALSE,"т02бд"}</definedName>
    <definedName name="fgkf_1" localSheetId="3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2" hidden="1">{#N/A,#N/A,FALSE,"т04"}</definedName>
    <definedName name="fkfgk" localSheetId="0" hidden="1">{#N/A,#N/A,FALSE,"т04"}</definedName>
    <definedName name="fkfgk" localSheetId="3" hidden="1">{#N/A,#N/A,FALSE,"т04"}</definedName>
    <definedName name="fkfgk" hidden="1">{#N/A,#N/A,FALSE,"т04"}</definedName>
    <definedName name="fkfgk_1" localSheetId="5" hidden="1">{#N/A,#N/A,FALSE,"т04"}</definedName>
    <definedName name="fkfgk_1" localSheetId="3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2" hidden="1">{#N/A,#N/A,FALSE,"т02бд"}</definedName>
    <definedName name="fkfkgk" localSheetId="0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5" hidden="1">{#N/A,#N/A,FALSE,"т02бд"}</definedName>
    <definedName name="fkfkgk_1" localSheetId="3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2" hidden="1">{#N/A,#N/A,FALSE,"т02бд"}</definedName>
    <definedName name="Food_comp" localSheetId="0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2">#REF!</definedName>
    <definedName name="g" localSheetId="0">#REF!</definedName>
    <definedName name="g" localSheetId="3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 localSheetId="2">#REF!</definedName>
    <definedName name="GDPgrowth" localSheetId="3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0">[1]Links!#REF!</definedName>
    <definedName name="GDPM_f" localSheetId="3">[2]Links!#REF!</definedName>
    <definedName name="GDPM_f">[2]Links!#REF!</definedName>
    <definedName name="GDPMNC_f" localSheetId="1">[2]Links!#REF!</definedName>
    <definedName name="GDPMNC_f" localSheetId="0">[1]Links!#REF!</definedName>
    <definedName name="GDPMNC_f" localSheetId="3">[2]Links!#REF!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0">[1]Links!#REF!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0">[1]Links!#REF!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0">[1]Links!#REF!</definedName>
    <definedName name="GDPRM_f" localSheetId="3">[2]Links!#REF!</definedName>
    <definedName name="GDPRM_f">[2]Links!#REF!</definedName>
    <definedName name="GDPRMG_f" localSheetId="1">[2]Links!#REF!</definedName>
    <definedName name="GDPRMG_f" localSheetId="0">[1]Links!#REF!</definedName>
    <definedName name="GDPRMG_f" localSheetId="3">[2]Links!#REF!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 localSheetId="3">[2]Links!#REF!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 localSheetId="3">[2]Links!#REF!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2" hidden="1">{#N/A,#N/A,FALSE,"т02бд"}</definedName>
    <definedName name="ggg" localSheetId="0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5" hidden="1">{#N/A,#N/A,FALSE,"т02бд"}</definedName>
    <definedName name="ggg_1" localSheetId="3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2" hidden="1">{#N/A,#N/A,FALSE,"т02бд"}</definedName>
    <definedName name="gggggg" localSheetId="0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5" hidden="1">{#N/A,#N/A,FALSE,"т02бд"}</definedName>
    <definedName name="gggggg_1" localSheetId="3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2" hidden="1">{#N/A,#N/A,FALSE,"т02бд"}</definedName>
    <definedName name="ghghg" localSheetId="0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5" hidden="1">{#N/A,#N/A,FALSE,"т02бд"}</definedName>
    <definedName name="ghghg_1" localSheetId="3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2" hidden="1">{#N/A,#N/A,FALSE,"т02бд"}</definedName>
    <definedName name="ghghghg" localSheetId="0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5" hidden="1">{#N/A,#N/A,FALSE,"т02бд"}</definedName>
    <definedName name="ghghghg_1" localSheetId="3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0">[1]Links!#REF!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0">[1]Links!#REF!</definedName>
    <definedName name="GOODS_f" localSheetId="3">[2]Links!#REF!</definedName>
    <definedName name="GOODS_f">[2]Links!#REF!</definedName>
    <definedName name="GRANT_f" localSheetId="1">[2]Links!#REF!</definedName>
    <definedName name="GRANT_f" localSheetId="0">[1]Links!#REF!</definedName>
    <definedName name="GRANT_f" localSheetId="3">[2]Links!#REF!</definedName>
    <definedName name="GRANT_f">[2]Links!#REF!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>#REF!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0">[1]Links!#REF!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0">[1]Links!#REF!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0">[1]Links!#REF!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0">[1]Links!#REF!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0">[1]Links!#REF!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2">#REF!</definedName>
    <definedName name="item" localSheetId="0">#REF!</definedName>
    <definedName name="item" localSheetId="3">#REF!</definedName>
    <definedName name="item">#REF!</definedName>
    <definedName name="j">[3]Links!$B$64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2">#REF!</definedName>
    <definedName name="KEND" localSheetId="3">#REF!</definedName>
    <definedName name="KEND">#REF!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2">#REF!</definedName>
    <definedName name="KMENU" localSheetId="3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>#REF!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2" hidden="1">{#N/A,#N/A,FALSE,"т02бд"}</definedName>
    <definedName name="lll" localSheetId="0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5" hidden="1">{#N/A,#N/A,FALSE,"т02бд"}</definedName>
    <definedName name="lll_1" localSheetId="3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2">#REF!</definedName>
    <definedName name="Local" localSheetId="3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0">[1]Links!#REF!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0">[1]Links!#REF!</definedName>
    <definedName name="M1m_f" localSheetId="3">[2]Links!#REF!</definedName>
    <definedName name="M1m_f">[2]Links!#REF!</definedName>
    <definedName name="M1R_f" localSheetId="1">[2]Links!#REF!</definedName>
    <definedName name="M1R_f" localSheetId="0">[1]Links!#REF!</definedName>
    <definedName name="M1R_f" localSheetId="3">[2]Links!#REF!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0">[1]Links!#REF!</definedName>
    <definedName name="M2m_f" localSheetId="3">[2]Links!#REF!</definedName>
    <definedName name="M2m_f">[2]Links!#REF!</definedName>
    <definedName name="M2R_f" localSheetId="1">[2]Links!#REF!</definedName>
    <definedName name="M2R_f" localSheetId="0">[1]Links!#REF!</definedName>
    <definedName name="M2R_f" localSheetId="3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0">[1]Links!#REF!</definedName>
    <definedName name="M3m_f" localSheetId="3">[2]Links!#REF!</definedName>
    <definedName name="M3m_f">[2]Links!#REF!</definedName>
    <definedName name="M3R_f" localSheetId="1">[2]Links!#REF!</definedName>
    <definedName name="M3R_f" localSheetId="0">[1]Links!#REF!</definedName>
    <definedName name="M3R_f" localSheetId="3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0">[1]C!#REF!</definedName>
    <definedName name="macro" localSheetId="3">[2]C!#REF!</definedName>
    <definedName name="macro">[2]C!#REF!</definedName>
    <definedName name="MACROS" localSheetId="1">#REF!</definedName>
    <definedName name="MACROS" localSheetId="2">#REF!</definedName>
    <definedName name="MACROS" localSheetId="3">#REF!</definedName>
    <definedName name="MACROS">#REF!</definedName>
    <definedName name="main_m" localSheetId="1">[2]C!#REF!</definedName>
    <definedName name="main_m" localSheetId="0">[1]C!#REF!</definedName>
    <definedName name="main_m" localSheetId="3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0">[1]Links!#REF!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>[2]Links!#REF!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>#REF!</definedName>
    <definedName name="Month" localSheetId="1">#REF!</definedName>
    <definedName name="Month" localSheetId="2">#REF!</definedName>
    <definedName name="Month" localSheetId="0">[4]C!$H$7</definedName>
    <definedName name="Month" localSheetId="3">#REF!</definedName>
    <definedName name="Month">#REF!</definedName>
    <definedName name="Month_" localSheetId="2">#REF!</definedName>
    <definedName name="Month_" localSheetId="0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 localSheetId="2">#REF!</definedName>
    <definedName name="mt_moneyprog" localSheetId="3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>#REF!</definedName>
    <definedName name="NAMESM" localSheetId="1">#REF!</definedName>
    <definedName name="NAMESM" localSheetId="2">#REF!</definedName>
    <definedName name="NAMESM">#REF!</definedName>
    <definedName name="NAMESQ" localSheetId="1">#REF!</definedName>
    <definedName name="NAMESQ" localSheetId="2">#REF!</definedName>
    <definedName name="NAMESQ">#REF!</definedName>
    <definedName name="NFA_assumptions" localSheetId="1">#REF!</definedName>
    <definedName name="NFA_assumptions" localSheetId="2">#REF!</definedName>
    <definedName name="NFA_assumptions">#REF!</definedName>
    <definedName name="njgf" localSheetId="2" hidden="1">{#N/A,#N/A,FALSE,"т04"}</definedName>
    <definedName name="njgf" localSheetId="0" hidden="1">{#N/A,#N/A,FALSE,"т04"}</definedName>
    <definedName name="njgf" localSheetId="3" hidden="1">{#N/A,#N/A,FALSE,"т04"}</definedName>
    <definedName name="njgf" hidden="1">{#N/A,#N/A,FALSE,"т04"}</definedName>
    <definedName name="njgf_1" localSheetId="5" hidden="1">{#N/A,#N/A,FALSE,"т04"}</definedName>
    <definedName name="njgf_1" localSheetId="3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Number" localSheetId="1">#REF!</definedName>
    <definedName name="Number" localSheetId="2">#REF!</definedName>
    <definedName name="Number" localSheetId="0">[19]C!#REF!</definedName>
    <definedName name="Number" localSheetId="3">#REF!</definedName>
    <definedName name="Number" localSheetId="4">#REF!</definedName>
    <definedName name="Number">#REF!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5" hidden="1">{#N/A,#N/A,FALSE,"SimInp1";#N/A,#N/A,FALSE,"SimInp2";#N/A,#N/A,FALSE,"SimOut1";#N/A,#N/A,FALSE,"SimOut2";#N/A,#N/A,FALSE,"SimOut3";#N/A,#N/A,FALSE,"SimOut4";#N/A,#N/A,FALSE,"SimOut5"}</definedName>
    <definedName name="OST_KV_SH_1" localSheetId="3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5" hidden="1">{#N/A,#N/A,FALSE,"SimInp1";#N/A,#N/A,FALSE,"SimInp2";#N/A,#N/A,FALSE,"SimOut1";#N/A,#N/A,FALSE,"SimOut2";#N/A,#N/A,FALSE,"SimOut3";#N/A,#N/A,FALSE,"SimOut4";#N/A,#N/A,FALSE,"SimOut5"}</definedName>
    <definedName name="OST_SH_1" localSheetId="3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2">[21]labels!#REF!</definedName>
    <definedName name="p">[20]labels!#REF!</definedName>
    <definedName name="PAYMENT_f" localSheetId="1">[2]Links!#REF!</definedName>
    <definedName name="PAYMENT_f" localSheetId="0">[1]Links!#REF!</definedName>
    <definedName name="PAYMENT_f">[2]Links!#REF!</definedName>
    <definedName name="PEND" localSheetId="1">#REF!</definedName>
    <definedName name="PEND" localSheetId="2">#REF!</definedName>
    <definedName name="PEND" localSheetId="3">#REF!</definedName>
    <definedName name="PEND">#REF!</definedName>
    <definedName name="PENSION_f" localSheetId="1">[2]Links!#REF!</definedName>
    <definedName name="PENSION_f" localSheetId="0">[1]Links!#REF!</definedName>
    <definedName name="PENSION_f">[2]Links!#REF!</definedName>
    <definedName name="PMENU" localSheetId="1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2" hidden="1">{#N/A,#N/A,FALSE,"т02бд"}</definedName>
    <definedName name="q" localSheetId="0" hidden="1">{#N/A,#N/A,FALSE,"т02бд"}</definedName>
    <definedName name="q" localSheetId="3" hidden="1">{#N/A,#N/A,FALSE,"т02бд"}</definedName>
    <definedName name="q" hidden="1">{#N/A,#N/A,FALSE,"т02бд"}</definedName>
    <definedName name="q_1" localSheetId="5" hidden="1">{#N/A,#N/A,FALSE,"т02бд"}</definedName>
    <definedName name="q_1" localSheetId="3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2" hidden="1">{#N/A,#N/A,FALSE,"т04"}</definedName>
    <definedName name="qart" localSheetId="0" hidden="1">{#N/A,#N/A,FALSE,"т04"}</definedName>
    <definedName name="qart" localSheetId="3" hidden="1">{#N/A,#N/A,FALSE,"т04"}</definedName>
    <definedName name="qart" hidden="1">{#N/A,#N/A,FALSE,"т04"}</definedName>
    <definedName name="qart_1" localSheetId="5" hidden="1">{#N/A,#N/A,FALSE,"т04"}</definedName>
    <definedName name="qart_1" localSheetId="3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2" hidden="1">{#N/A,#N/A,FALSE,"т02бд"}</definedName>
    <definedName name="qq" localSheetId="0" hidden="1">{#N/A,#N/A,FALSE,"т02бд"}</definedName>
    <definedName name="qq" localSheetId="3" hidden="1">{#N/A,#N/A,FALSE,"т02бд"}</definedName>
    <definedName name="qq" hidden="1">{#N/A,#N/A,FALSE,"т02бд"}</definedName>
    <definedName name="qq_1" localSheetId="5" hidden="1">{#N/A,#N/A,FALSE,"т02бд"}</definedName>
    <definedName name="qq_1" localSheetId="3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2" hidden="1">{#N/A,#N/A,FALSE,"т02бд"}</definedName>
    <definedName name="qqq" localSheetId="0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5" hidden="1">{#N/A,#N/A,FALSE,"т02бд"}</definedName>
    <definedName name="qqq_1" localSheetId="3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>#REF!</definedName>
    <definedName name="Range_DownloadDateTime" localSheetId="2">#REF!</definedName>
    <definedName name="Range_DownloadDateTime" localSheetId="3">#REF!</definedName>
    <definedName name="Range_DownloadDateTime">#REF!</definedName>
    <definedName name="Range_ReportFormName" localSheetId="2">#REF!</definedName>
    <definedName name="Range_ReportFormName" localSheetId="3">#REF!</definedName>
    <definedName name="Range_ReportFormName">#REF!</definedName>
    <definedName name="REAL" localSheetId="1">#REF!</definedName>
    <definedName name="REAL" localSheetId="2">#REF!</definedName>
    <definedName name="REAL">#REF!</definedName>
    <definedName name="REF_f" localSheetId="1">[2]Links!#REF!</definedName>
    <definedName name="REF_f" localSheetId="2">[2]Links!#REF!</definedName>
    <definedName name="REF_f" localSheetId="0">[1]Links!#REF!</definedName>
    <definedName name="REF_f">[2]Links!#REF!</definedName>
    <definedName name="RevA" localSheetId="1">#REF!</definedName>
    <definedName name="RevA" localSheetId="2">#REF!</definedName>
    <definedName name="RevA" localSheetId="3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>#REF!</definedName>
    <definedName name="REZREQ_f" localSheetId="1">[2]Links!#REF!</definedName>
    <definedName name="REZREQ_f" localSheetId="2">[2]Links!#REF!</definedName>
    <definedName name="REZREQ_f" localSheetId="0">[1]Links!#REF!</definedName>
    <definedName name="REZREQ_f" localSheetId="3">[2]Links!#REF!</definedName>
    <definedName name="REZREQ_f">[2]Links!#REF!</definedName>
    <definedName name="rrr" localSheetId="2" hidden="1">{#N/A,#N/A,FALSE,"т02бд"}</definedName>
    <definedName name="rrr" localSheetId="0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5" hidden="1">{#N/A,#N/A,FALSE,"т02бд"}</definedName>
    <definedName name="rrr_1" localSheetId="3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 localSheetId="3">#REF!</definedName>
    <definedName name="RTab1.1">#REF!</definedName>
    <definedName name="RTab1.1a" localSheetId="1">#REF!</definedName>
    <definedName name="RTab1.1a" localSheetId="2">#REF!</definedName>
    <definedName name="RTab1.1a" localSheetId="0">#REF!</definedName>
    <definedName name="RTab1.1a" localSheetId="3">#REF!</definedName>
    <definedName name="RTab1.1a">#REF!</definedName>
    <definedName name="RTab1.2" localSheetId="1">#REF!</definedName>
    <definedName name="RTab1.2" localSheetId="2">#REF!</definedName>
    <definedName name="RTab1.2" localSheetId="0">#REF!</definedName>
    <definedName name="RTab1.2" localSheetId="3">#REF!</definedName>
    <definedName name="RTab1.2">#REF!</definedName>
    <definedName name="RTab1.2a" localSheetId="1">#REF!</definedName>
    <definedName name="RTab1.2a" localSheetId="2">#REF!</definedName>
    <definedName name="RTab1.2a">#REF!</definedName>
    <definedName name="RTab1.4" localSheetId="1">#REF!</definedName>
    <definedName name="RTab1.4" localSheetId="2">#REF!</definedName>
    <definedName name="RTab1.4">#REF!</definedName>
    <definedName name="RTab2.1" localSheetId="1">#REF!</definedName>
    <definedName name="RTab2.1" localSheetId="2">#REF!</definedName>
    <definedName name="RTab2.1">#REF!</definedName>
    <definedName name="RTab2.1a" localSheetId="1">#REF!</definedName>
    <definedName name="RTab2.1a" localSheetId="2">#REF!</definedName>
    <definedName name="RTab2.1a">#REF!</definedName>
    <definedName name="RTab2.2" localSheetId="1">#REF!</definedName>
    <definedName name="RTab2.2" localSheetId="2">#REF!</definedName>
    <definedName name="RTab2.2">#REF!</definedName>
    <definedName name="RTab2.3" localSheetId="1">#REF!</definedName>
    <definedName name="RTab2.3" localSheetId="2">#REF!</definedName>
    <definedName name="RTab2.3">#REF!</definedName>
    <definedName name="RTab3.3" localSheetId="1">#REF!</definedName>
    <definedName name="RTab3.3" localSheetId="2">#REF!</definedName>
    <definedName name="RTab3.3">#REF!</definedName>
    <definedName name="RTab4.1" localSheetId="1">#REF!</definedName>
    <definedName name="RTab4.1" localSheetId="2">#REF!</definedName>
    <definedName name="RTab4.1">#REF!</definedName>
    <definedName name="RTab4.1a" localSheetId="1">#REF!</definedName>
    <definedName name="RTab4.1a" localSheetId="2">#REF!</definedName>
    <definedName name="RTab4.1a">#REF!</definedName>
    <definedName name="RTab4.2" localSheetId="1">#REF!</definedName>
    <definedName name="RTab4.2" localSheetId="2">#REF!</definedName>
    <definedName name="RTab4.2">#REF!</definedName>
    <definedName name="RTab4.2a" localSheetId="1">#REF!</definedName>
    <definedName name="RTab4.2a" localSheetId="2">#REF!</definedName>
    <definedName name="RTab4.2a">#REF!</definedName>
    <definedName name="RTab4.3" localSheetId="1">#REF!</definedName>
    <definedName name="RTab4.3" localSheetId="2">#REF!</definedName>
    <definedName name="RTab4.3">#REF!</definedName>
    <definedName name="RTab4.3a" localSheetId="1">#REF!</definedName>
    <definedName name="RTab4.3a" localSheetId="2">#REF!</definedName>
    <definedName name="RTab4.3a">#REF!</definedName>
    <definedName name="RTab4.4" localSheetId="1">#REF!</definedName>
    <definedName name="RTab4.4" localSheetId="2">#REF!</definedName>
    <definedName name="RTab4.4">#REF!</definedName>
    <definedName name="RTab4.4a" localSheetId="1">#REF!</definedName>
    <definedName name="RTab4.4a" localSheetId="2">#REF!</definedName>
    <definedName name="RTab4.4a">#REF!</definedName>
    <definedName name="RTab5.1" localSheetId="1">#REF!</definedName>
    <definedName name="RTab5.1" localSheetId="2">#REF!</definedName>
    <definedName name="RTab5.1">#REF!</definedName>
    <definedName name="RTab5.1a" localSheetId="1">#REF!</definedName>
    <definedName name="RTab5.1a" localSheetId="2">#REF!</definedName>
    <definedName name="RTab5.1a">#REF!</definedName>
    <definedName name="RTab5.2" localSheetId="1">#REF!</definedName>
    <definedName name="RTab5.2" localSheetId="2">#REF!</definedName>
    <definedName name="RTab5.2">#REF!</definedName>
    <definedName name="RTab6.1" localSheetId="1">#REF!</definedName>
    <definedName name="RTab6.1" localSheetId="2">#REF!</definedName>
    <definedName name="RTab6.1">#REF!</definedName>
    <definedName name="RTab6.10B" localSheetId="1">#REF!</definedName>
    <definedName name="RTab6.10B" localSheetId="2">#REF!</definedName>
    <definedName name="RTab6.10B">#REF!</definedName>
    <definedName name="RTab6.10P" localSheetId="1">#REF!</definedName>
    <definedName name="RTab6.10P" localSheetId="2">#REF!</definedName>
    <definedName name="RTab6.10P">#REF!</definedName>
    <definedName name="RTab6.2" localSheetId="1">#REF!</definedName>
    <definedName name="RTab6.2" localSheetId="2">#REF!</definedName>
    <definedName name="RTab6.2">#REF!</definedName>
    <definedName name="RTab6.3" localSheetId="1">#REF!</definedName>
    <definedName name="RTab6.3" localSheetId="2">#REF!</definedName>
    <definedName name="RTab6.3">#REF!</definedName>
    <definedName name="RTab6.4" localSheetId="1">#REF!</definedName>
    <definedName name="RTab6.4" localSheetId="2">#REF!</definedName>
    <definedName name="RTab6.4">#REF!</definedName>
    <definedName name="RTab6.5" localSheetId="1">#REF!</definedName>
    <definedName name="RTab6.5" localSheetId="2">#REF!</definedName>
    <definedName name="RTab6.5">#REF!</definedName>
    <definedName name="RTab6.6" localSheetId="1">#REF!</definedName>
    <definedName name="RTab6.6" localSheetId="2">#REF!</definedName>
    <definedName name="RTab6.6">#REF!</definedName>
    <definedName name="RTab6.7" localSheetId="1">#REF!</definedName>
    <definedName name="RTab6.7" localSheetId="2">#REF!</definedName>
    <definedName name="RTab6.7">#REF!</definedName>
    <definedName name="RTab6.8" localSheetId="1">#REF!</definedName>
    <definedName name="RTab6.8" localSheetId="2">#REF!</definedName>
    <definedName name="RTab6.8">#REF!</definedName>
    <definedName name="RTab6.9" localSheetId="1">#REF!</definedName>
    <definedName name="RTab6.9" localSheetId="2">#REF!</definedName>
    <definedName name="RTab6.9">#REF!</definedName>
    <definedName name="s">[3]Links!$B$37</definedName>
    <definedName name="S_CONS_f" localSheetId="1">[2]Links!#REF!</definedName>
    <definedName name="S_CONS_f" localSheetId="0">[1]Links!#REF!</definedName>
    <definedName name="S_CONS_f" localSheetId="3">[2]Links!#REF!</definedName>
    <definedName name="S_CONS_f">[2]Links!#REF!</definedName>
    <definedName name="S_CURR_f" localSheetId="1">[2]Links!#REF!</definedName>
    <definedName name="S_CURR_f" localSheetId="0">[1]Links!#REF!</definedName>
    <definedName name="S_CURR_f" localSheetId="3">[2]Links!#REF!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 localSheetId="3">[2]Links!#REF!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 localSheetId="3">[2]Links!#REF!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>[2]Links!#REF!</definedName>
    <definedName name="sf" localSheetId="2" hidden="1">{#N/A,#N/A,FALSE,"т02бд"}</definedName>
    <definedName name="sf" localSheetId="0" hidden="1">{#N/A,#N/A,FALSE,"т02бд"}</definedName>
    <definedName name="sf" localSheetId="3" hidden="1">{#N/A,#N/A,FALSE,"т02бд"}</definedName>
    <definedName name="sf" hidden="1">{#N/A,#N/A,FALSE,"т02бд"}</definedName>
    <definedName name="sf_1" localSheetId="5" hidden="1">{#N/A,#N/A,FALSE,"т02бд"}</definedName>
    <definedName name="sf_1" localSheetId="3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0">[1]Links!#REF!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0">[1]Links!#REF!</definedName>
    <definedName name="SPD_f" localSheetId="3">[2]Links!#REF!</definedName>
    <definedName name="SPD_f">[2]Links!#REF!</definedName>
    <definedName name="SUMMARY1" localSheetId="1">#REF!</definedName>
    <definedName name="SUMMARY1" localSheetId="2">#REF!</definedName>
    <definedName name="SUMMARY1" localSheetId="3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>#REF!</definedName>
    <definedName name="t05n" localSheetId="1" hidden="1">{#N/A,#N/A,FALSE,"т04"}</definedName>
    <definedName name="t05n" localSheetId="2" hidden="1">{#N/A,#N/A,FALSE,"т04"}</definedName>
    <definedName name="t05n" localSheetId="0" hidden="1">{#N/A,#N/A,FALSE,"т04"}</definedName>
    <definedName name="t05n" localSheetId="3" hidden="1">{#N/A,#N/A,FALSE,"т04"}</definedName>
    <definedName name="t05n" hidden="1">{#N/A,#N/A,FALSE,"т04"}</definedName>
    <definedName name="t05n_1" localSheetId="5" hidden="1">{#N/A,#N/A,FALSE,"т04"}</definedName>
    <definedName name="t05n_1" localSheetId="3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2" hidden="1">{#N/A,#N/A,FALSE,"т04"}</definedName>
    <definedName name="t05nn" localSheetId="0" hidden="1">{#N/A,#N/A,FALSE,"т04"}</definedName>
    <definedName name="t05nn" localSheetId="3" hidden="1">{#N/A,#N/A,FALSE,"т04"}</definedName>
    <definedName name="t05nn" hidden="1">{#N/A,#N/A,FALSE,"т04"}</definedName>
    <definedName name="t05nn_1" localSheetId="5" hidden="1">{#N/A,#N/A,FALSE,"т04"}</definedName>
    <definedName name="t05nn_1" localSheetId="3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2">#REF!</definedName>
    <definedName name="Tab1.1" localSheetId="0">#REF!</definedName>
    <definedName name="Tab1.1" localSheetId="3">#REF!</definedName>
    <definedName name="Tab1.1">#REF!</definedName>
    <definedName name="Tab1.1a" localSheetId="1">#REF!</definedName>
    <definedName name="Tab1.1a" localSheetId="2">#REF!</definedName>
    <definedName name="Tab1.1a" localSheetId="0">#REF!</definedName>
    <definedName name="Tab1.1a" localSheetId="3">#REF!</definedName>
    <definedName name="Tab1.1a">#REF!</definedName>
    <definedName name="Tab6.5" localSheetId="1">#REF!</definedName>
    <definedName name="Tab6.5" localSheetId="2">#REF!</definedName>
    <definedName name="Tab6.5" localSheetId="0">#REF!</definedName>
    <definedName name="Tab6.5" localSheetId="3">#REF!</definedName>
    <definedName name="Tab6.5">#REF!</definedName>
    <definedName name="Taballgastables" localSheetId="1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2">#REF!</definedName>
    <definedName name="Tabdebtflow">#REF!</definedName>
    <definedName name="TabExports" localSheetId="1">#REF!</definedName>
    <definedName name="TabExports" localSheetId="2">#REF!</definedName>
    <definedName name="TabExports">#REF!</definedName>
    <definedName name="TabFcredit2007" localSheetId="1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2">#REF!</definedName>
    <definedName name="TabImports">#REF!</definedName>
    <definedName name="Table" localSheetId="1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>#REF!</definedName>
    <definedName name="table130" localSheetId="1">#REF!</definedName>
    <definedName name="table130" localSheetId="2">#REF!</definedName>
    <definedName name="table130">#REF!</definedName>
    <definedName name="Table135" localSheetId="1">#REF!,[23]Contents!$A$87:$H$247</definedName>
    <definedName name="Table135" localSheetId="2">#REF!,[24]Contents!$A$87:$H$247</definedName>
    <definedName name="Table135" localSheetId="3">#REF!,[23]Contents!$A$87:$H$247</definedName>
    <definedName name="Table135">#REF!,[23]Contents!$A$87:$H$247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>#REF!</definedName>
    <definedName name="Table20" localSheetId="1">#REF!</definedName>
    <definedName name="Table20" localSheetId="2">#REF!</definedName>
    <definedName name="Table20">#REF!</definedName>
    <definedName name="Table21" localSheetId="1">#REF!,[25]Contents!$A$87:$H$247</definedName>
    <definedName name="Table21" localSheetId="2">#REF!,[26]Contents!$A$87:$H$247</definedName>
    <definedName name="Table21" localSheetId="3">#REF!,[25]Contents!$A$87:$H$247</definedName>
    <definedName name="Table21">#REF!,[25]Contents!$A$87:$H$247</definedName>
    <definedName name="Table22" localSheetId="1">#REF!</definedName>
    <definedName name="Table22" localSheetId="2">#REF!</definedName>
    <definedName name="Table22" localSheetId="3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>#REF!</definedName>
    <definedName name="Table25" localSheetId="1">#REF!</definedName>
    <definedName name="Table25" localSheetId="2">#REF!</definedName>
    <definedName name="Table25">#REF!</definedName>
    <definedName name="Table26" localSheetId="1">#REF!</definedName>
    <definedName name="Table26" localSheetId="2">#REF!</definedName>
    <definedName name="Table26">#REF!</definedName>
    <definedName name="Table27" localSheetId="1">#REF!</definedName>
    <definedName name="Table27" localSheetId="2">#REF!</definedName>
    <definedName name="Table27">#REF!</definedName>
    <definedName name="Table28" localSheetId="1">#REF!</definedName>
    <definedName name="Table28" localSheetId="2">#REF!</definedName>
    <definedName name="Table28">#REF!</definedName>
    <definedName name="Table29" localSheetId="1">#REF!</definedName>
    <definedName name="Table29" localSheetId="2">#REF!</definedName>
    <definedName name="Table29">#REF!</definedName>
    <definedName name="Table30" localSheetId="1">#REF!</definedName>
    <definedName name="Table30" localSheetId="2">#REF!</definedName>
    <definedName name="Table30">#REF!</definedName>
    <definedName name="Table31" localSheetId="1">#REF!</definedName>
    <definedName name="Table31" localSheetId="2">#REF!</definedName>
    <definedName name="Table31">#REF!</definedName>
    <definedName name="Table32" localSheetId="1">#REF!</definedName>
    <definedName name="Table32" localSheetId="2">#REF!</definedName>
    <definedName name="Table32">#REF!</definedName>
    <definedName name="Table33" localSheetId="1">#REF!</definedName>
    <definedName name="Table33" localSheetId="2">#REF!</definedName>
    <definedName name="Table33">#REF!</definedName>
    <definedName name="Table330" localSheetId="1">#REF!</definedName>
    <definedName name="Table330" localSheetId="2">#REF!</definedName>
    <definedName name="Table330">#REF!</definedName>
    <definedName name="Table336" localSheetId="1">#REF!</definedName>
    <definedName name="Table336" localSheetId="2">#REF!</definedName>
    <definedName name="Table336">#REF!</definedName>
    <definedName name="Table34" localSheetId="1">#REF!</definedName>
    <definedName name="Table34" localSheetId="2">#REF!</definedName>
    <definedName name="Table34">#REF!</definedName>
    <definedName name="Table35" localSheetId="1">#REF!</definedName>
    <definedName name="Table35" localSheetId="2">#REF!</definedName>
    <definedName name="Table35">#REF!</definedName>
    <definedName name="Table36" localSheetId="1">#REF!</definedName>
    <definedName name="Table36" localSheetId="2">#REF!</definedName>
    <definedName name="Table36">#REF!</definedName>
    <definedName name="Table37" localSheetId="1">#REF!</definedName>
    <definedName name="Table37" localSheetId="2">#REF!</definedName>
    <definedName name="Table37">#REF!</definedName>
    <definedName name="Table38" localSheetId="1">#REF!</definedName>
    <definedName name="Table38" localSheetId="2">#REF!</definedName>
    <definedName name="Table38">#REF!</definedName>
    <definedName name="Table39" localSheetId="1">#REF!</definedName>
    <definedName name="Table39" localSheetId="2">#REF!</definedName>
    <definedName name="Table39">#REF!</definedName>
    <definedName name="Table40" localSheetId="1">#REF!</definedName>
    <definedName name="Table40" localSheetId="2">#REF!</definedName>
    <definedName name="Table40">#REF!</definedName>
    <definedName name="Table41" localSheetId="1">#REF!</definedName>
    <definedName name="Table41" localSheetId="2">#REF!</definedName>
    <definedName name="Table41">#REF!</definedName>
    <definedName name="Table42" localSheetId="1">#REF!</definedName>
    <definedName name="Table42" localSheetId="2">#REF!</definedName>
    <definedName name="Table42">#REF!</definedName>
    <definedName name="Table43" localSheetId="1">#REF!</definedName>
    <definedName name="Table43" localSheetId="2">#REF!</definedName>
    <definedName name="Table43">#REF!</definedName>
    <definedName name="Table44" localSheetId="1">#REF!</definedName>
    <definedName name="Table44" localSheetId="2">#REF!</definedName>
    <definedName name="Table44">#REF!</definedName>
    <definedName name="TabMTBOP2006" localSheetId="1">#REF!</definedName>
    <definedName name="TabMTBOP2006" localSheetId="2">#REF!</definedName>
    <definedName name="TabMTBOP2006">#REF!</definedName>
    <definedName name="TabMTbop2010" localSheetId="1">#REF!</definedName>
    <definedName name="TabMTbop2010" localSheetId="2">#REF!</definedName>
    <definedName name="TabMTbop2010">#REF!</definedName>
    <definedName name="TabMTdebt" localSheetId="1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2">#REF!</definedName>
    <definedName name="TabsimplifiedBOP">#REF!</definedName>
    <definedName name="TAX_f" localSheetId="1">[2]Links!#REF!</definedName>
    <definedName name="TAX_f" localSheetId="2">[2]Links!#REF!</definedName>
    <definedName name="TAX_f" localSheetId="0">[1]Links!#REF!</definedName>
    <definedName name="TAX_f">[2]Links!#REF!</definedName>
    <definedName name="TaxArrears" localSheetId="1">#REF!</definedName>
    <definedName name="TaxArrears" localSheetId="2">#REF!</definedName>
    <definedName name="TaxArrears" localSheetId="3">#REF!</definedName>
    <definedName name="TaxArrears">#REF!</definedName>
    <definedName name="TB" localSheetId="1">[2]Links!#REF!</definedName>
    <definedName name="TB" localSheetId="2">[2]Links!#REF!</definedName>
    <definedName name="TB" localSheetId="0">[1]Links!#REF!</definedName>
    <definedName name="TB">[2]Links!#REF!</definedName>
    <definedName name="TB_f" localSheetId="1">[2]Links!#REF!</definedName>
    <definedName name="TB_f" localSheetId="2">[2]Links!#REF!</definedName>
    <definedName name="TB_f" localSheetId="0">[1]Links!#REF!</definedName>
    <definedName name="TB_f">[2]Links!#REF!</definedName>
    <definedName name="TD_f" localSheetId="1">[2]Links!#REF!</definedName>
    <definedName name="TD_f" localSheetId="2">[2]Links!#REF!</definedName>
    <definedName name="TD_f" localSheetId="0">[1]Links!#REF!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5" hidden="1">{#N/A,#N/A,FALSE,"SimInp1";#N/A,#N/A,FALSE,"SimInp2";#N/A,#N/A,FALSE,"SimOut1";#N/A,#N/A,FALSE,"SimOut2";#N/A,#N/A,FALSE,"SimOut3";#N/A,#N/A,FALSE,"SimOut4";#N/A,#N/A,FALSE,"SimOut5"}</definedName>
    <definedName name="teset_1" localSheetId="3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0">[1]Links!#REF!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0">[1]Links!#REF!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0">[1]Links!#REF!</definedName>
    <definedName name="WAGESK_f" localSheetId="3">[2]Links!#REF!</definedName>
    <definedName name="WAGESK_f">[2]Links!#REF!</definedName>
    <definedName name="WAGESP_f" localSheetId="1">[2]Links!#REF!</definedName>
    <definedName name="WAGESP_f" localSheetId="0">[1]Links!#REF!</definedName>
    <definedName name="WAGESP_f" localSheetId="3">[2]Links!#REF!</definedName>
    <definedName name="WAGESP_f">[2]Links!#REF!</definedName>
    <definedName name="WAGESR_f" localSheetId="1">[2]Links!#REF!</definedName>
    <definedName name="WAGESR_f" localSheetId="0">[1]Links!#REF!</definedName>
    <definedName name="WAGESR_f" localSheetId="3">[2]Links!#REF!</definedName>
    <definedName name="WAGESR_f">[2]Links!#REF!</definedName>
    <definedName name="WAGESW_f" localSheetId="1">[2]Links!#REF!</definedName>
    <definedName name="WAGESW_f" localSheetId="0">[1]Links!#REF!</definedName>
    <definedName name="WAGESW_f" localSheetId="3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2">#REF!</definedName>
    <definedName name="WPI" localSheetId="0">[4]Links!$B$7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0">[1]Links!#REF!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0">[1]Links!#REF!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2" hidden="1">{#N/A,#N/A,FALSE,"т04"}</definedName>
    <definedName name="wrn.04." localSheetId="0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5" hidden="1">{#N/A,#N/A,FALSE,"т04"}</definedName>
    <definedName name="wrn.04._1" localSheetId="3" hidden="1">{#N/A,#N/A,FALSE,"т02бд"}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5" hidden="1">{"BOP_TAB",#N/A,FALSE,"N";"MIDTERM_TAB",#N/A,FALSE,"O"}</definedName>
    <definedName name="wrn.BOP_MIDTERM._1" localSheetId="3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5" hidden="1">{"MONA",#N/A,FALSE,"S"}</definedName>
    <definedName name="wrn.MONA._1" localSheetId="3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5" hidden="1">{#N/A,#N/A,FALSE,"I";#N/A,#N/A,FALSE,"J";#N/A,#N/A,FALSE,"K";#N/A,#N/A,FALSE,"L";#N/A,#N/A,FALSE,"M";#N/A,#N/A,FALSE,"N";#N/A,#N/A,FALSE,"O"}</definedName>
    <definedName name="wrn.Output._.tables._1" localSheetId="3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5" hidden="1">{"WEO",#N/A,FALSE,"T"}</definedName>
    <definedName name="wrn.WEO._1" localSheetId="3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2" hidden="1">{#N/A,#N/A,FALSE,"т02бд"}</definedName>
    <definedName name="wrn.д02." localSheetId="0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5" hidden="1">{#N/A,#N/A,FALSE,"т02бд"}</definedName>
    <definedName name="wrn.д02._1" localSheetId="3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2" hidden="1">{#N/A,#N/A,FALSE,"т17-1банки (2)"}</definedName>
    <definedName name="wrn.т171банки." localSheetId="0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5" hidden="1">{#N/A,#N/A,FALSE,"т17-1банки (2)"}</definedName>
    <definedName name="wrn.т171банки._1" localSheetId="3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2" hidden="1">{#N/A,#N/A,FALSE,"т02бд"}</definedName>
    <definedName name="xxx" localSheetId="0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5" hidden="1">{#N/A,#N/A,FALSE,"т02бд"}</definedName>
    <definedName name="xxx_1" localSheetId="3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2" hidden="1">{#N/A,#N/A,FALSE,"т04"}</definedName>
    <definedName name="xzcb" localSheetId="0" hidden="1">{#N/A,#N/A,FALSE,"т04"}</definedName>
    <definedName name="xzcb" localSheetId="3" hidden="1">{#N/A,#N/A,FALSE,"т04"}</definedName>
    <definedName name="xzcb" hidden="1">{#N/A,#N/A,FALSE,"т04"}</definedName>
    <definedName name="xzcb_1" localSheetId="5" hidden="1">{#N/A,#N/A,FALSE,"т04"}</definedName>
    <definedName name="xzcb_1" localSheetId="3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0">[19]C!#REF!</definedName>
    <definedName name="Year" localSheetId="3">#REF!</definedName>
    <definedName name="Year">#REF!</definedName>
    <definedName name="Year2" localSheetId="3">[19]C!#REF!</definedName>
    <definedName name="Year2">[19]C!#REF!</definedName>
    <definedName name="zDollarGDP">[29]ass!$A$7:$IV$7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>#REF!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2">#REF!</definedName>
    <definedName name="zIGNFS" localSheetId="3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>#REF!</definedName>
    <definedName name="zReserves">[29]oth!$A$17:$IV$17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>#REF!</definedName>
    <definedName name="zSDReRate">[29]ass!$A$24:$IV$24</definedName>
    <definedName name="zXGNFS" localSheetId="1">#REF!</definedName>
    <definedName name="zXGNFS" localSheetId="2">#REF!</definedName>
    <definedName name="zXGNFS" localSheetId="3">#REF!</definedName>
    <definedName name="zXGNFS">#REF!</definedName>
    <definedName name="zxz" localSheetId="2" hidden="1">{#N/A,#N/A,FALSE,"т02бд"}</definedName>
    <definedName name="zxz" localSheetId="0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5" hidden="1">{#N/A,#N/A,FALSE,"т02бд"}</definedName>
    <definedName name="zxz_1" localSheetId="3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2" hidden="1">{#N/A,#N/A,FALSE,"т02бд"}</definedName>
    <definedName name="а" localSheetId="0" hidden="1">{#N/A,#N/A,FALSE,"т02бд"}</definedName>
    <definedName name="а" localSheetId="3" hidden="1">{#N/A,#N/A,FALSE,"т02бд"}</definedName>
    <definedName name="а" hidden="1">{#N/A,#N/A,FALSE,"т02бд"}</definedName>
    <definedName name="а_1" localSheetId="5" hidden="1">{#N/A,#N/A,FALSE,"т02бд"}</definedName>
    <definedName name="а_1" localSheetId="3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>#REF!</definedName>
    <definedName name="бюдж2" localSheetId="2" hidden="1">{#N/A,#N/A,FALSE,"т02бд"}</definedName>
    <definedName name="бюдж2" localSheetId="0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2" hidden="1">{#N/A,#N/A,FALSE,"т02бд"}</definedName>
    <definedName name="вававав" localSheetId="0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5" hidden="1">{#N/A,#N/A,FALSE,"т02бд"}</definedName>
    <definedName name="вававав_1" localSheetId="3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2" hidden="1">{#N/A,#N/A,FALSE,"т02бд"}</definedName>
    <definedName name="еппп" localSheetId="0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5" hidden="1">{#N/A,#N/A,FALSE,"т02бд"}</definedName>
    <definedName name="еппп_1" localSheetId="3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 localSheetId="3">#REF!</definedName>
    <definedName name="збз1998">#REF!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2" hidden="1">{#N/A,#N/A,FALSE,"т02бд"}</definedName>
    <definedName name="іва" localSheetId="0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2">#REF!</definedName>
    <definedName name="нy69" localSheetId="0">#REF!</definedName>
    <definedName name="нy69" localSheetId="3">#REF!</definedName>
    <definedName name="нy69">#REF!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 localSheetId="3">#REF!</definedName>
    <definedName name="нука69">#REF!</definedName>
    <definedName name="_xlnm.Print_Area" localSheetId="1">'Економічна активність'!$B$1:$O$21</definedName>
    <definedName name="_xlnm.Print_Area" localSheetId="2">'Зовнішній сектор'!$A$1:$J$65</definedName>
    <definedName name="_xlnm.Print_Area" localSheetId="0">Інфляція!$A$1:$F$64</definedName>
    <definedName name="_xlnm.Print_Area" localSheetId="5">'Монетарний сектор'!$A$1:$Q$64</definedName>
    <definedName name="_xlnm.Print_Area" localSheetId="4">'Фіскальний сектор'!$A$2:$J$62</definedName>
    <definedName name="_xlnm.Print_Area">#N/A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2" hidden="1">{#N/A,#N/A,FALSE,"т04"}</definedName>
    <definedName name="пп" localSheetId="0" hidden="1">{#N/A,#N/A,FALSE,"т04"}</definedName>
    <definedName name="пп" localSheetId="3" hidden="1">{#N/A,#N/A,FALSE,"т04"}</definedName>
    <definedName name="пп" hidden="1">{#N/A,#N/A,FALSE,"т04"}</definedName>
    <definedName name="пп_1" localSheetId="5" hidden="1">{#N/A,#N/A,FALSE,"т04"}</definedName>
    <definedName name="пп_1" localSheetId="3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4">'Фіскальний сектор'!#REF!</definedName>
    <definedName name="т01" localSheetId="1">#REF!</definedName>
    <definedName name="т01" localSheetId="2">#REF!</definedName>
    <definedName name="т01" localSheetId="0">#REF!</definedName>
    <definedName name="т01" localSheetId="3">#REF!</definedName>
    <definedName name="т01">#REF!</definedName>
    <definedName name="т05" localSheetId="1" hidden="1">{#N/A,#N/A,FALSE,"т04"}</definedName>
    <definedName name="т05" localSheetId="2" hidden="1">{#N/A,#N/A,FALSE,"т04"}</definedName>
    <definedName name="т05" localSheetId="0" hidden="1">{#N/A,#N/A,FALSE,"т04"}</definedName>
    <definedName name="т05" localSheetId="3" hidden="1">{#N/A,#N/A,FALSE,"т04"}</definedName>
    <definedName name="т05" hidden="1">{#N/A,#N/A,FALSE,"т04"}</definedName>
    <definedName name="т05_1" localSheetId="5" hidden="1">{#N/A,#N/A,FALSE,"т04"}</definedName>
    <definedName name="т05_1" localSheetId="3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 localSheetId="3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2">#REF!</definedName>
    <definedName name="т17.2" localSheetId="0">#REF!</definedName>
    <definedName name="т17.2" localSheetId="3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2">#REF!</definedName>
    <definedName name="т17.4" localSheetId="0">#REF!</definedName>
    <definedName name="т17.4" localSheetId="3">#REF!</definedName>
    <definedName name="т17.4">#REF!</definedName>
    <definedName name="т17.4.1999" localSheetId="1">#REF!</definedName>
    <definedName name="т17.4.1999" localSheetId="2">#REF!</definedName>
    <definedName name="т17.4.1999" localSheetId="0">#REF!</definedName>
    <definedName name="т17.4.1999" localSheetId="3">#REF!</definedName>
    <definedName name="т17.4.1999">#REF!</definedName>
    <definedName name="т17.4.2001" localSheetId="1">#REF!</definedName>
    <definedName name="т17.4.2001" localSheetId="2">#REF!</definedName>
    <definedName name="т17.4.2001" localSheetId="0">#REF!</definedName>
    <definedName name="т17.4.2001" localSheetId="3">#REF!</definedName>
    <definedName name="т17.4.2001">#REF!</definedName>
    <definedName name="т17.5" localSheetId="1">#REF!</definedName>
    <definedName name="т17.5" localSheetId="2">#REF!</definedName>
    <definedName name="т17.5">#REF!</definedName>
    <definedName name="т17.5.2001" localSheetId="1">#REF!</definedName>
    <definedName name="т17.5.2001" localSheetId="2">#REF!</definedName>
    <definedName name="т17.5.2001">#REF!</definedName>
    <definedName name="т17.7" localSheetId="1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2" hidden="1">{#N/A,#N/A,FALSE,"т02бд"}</definedName>
    <definedName name="ф" localSheetId="0" hidden="1">{#N/A,#N/A,FALSE,"т02бд"}</definedName>
    <definedName name="ф" localSheetId="3" hidden="1">{#N/A,#N/A,FALSE,"т02бд"}</definedName>
    <definedName name="ф" hidden="1">{#N/A,#N/A,FALSE,"т02бд"}</definedName>
    <definedName name="ф_1" localSheetId="5" hidden="1">{#N/A,#N/A,FALSE,"т02бд"}</definedName>
    <definedName name="ф_1" localSheetId="3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2" hidden="1">{#N/A,#N/A,FALSE,"т02бд"}</definedName>
    <definedName name="фіва" localSheetId="0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5" hidden="1">{#N/A,#N/A,FALSE,"т02бд"}</definedName>
    <definedName name="фіва_1" localSheetId="3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2" hidden="1">{#N/A,#N/A,FALSE,"т02бд"}</definedName>
    <definedName name="фф" localSheetId="0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5" hidden="1">{#N/A,#N/A,FALSE,"т02бд"}</definedName>
    <definedName name="фф_1" localSheetId="3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2" hidden="1">{#N/A,#N/A,FALSE,"т02бд"}</definedName>
    <definedName name="ффф" localSheetId="0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45621"/>
</workbook>
</file>

<file path=xl/calcChain.xml><?xml version="1.0" encoding="utf-8"?>
<calcChain xmlns="http://schemas.openxmlformats.org/spreadsheetml/2006/main">
  <c r="W17" i="27" l="1"/>
  <c r="V17" i="27"/>
  <c r="W16" i="27"/>
  <c r="V16" i="27"/>
  <c r="W15" i="27"/>
  <c r="V15" i="27"/>
  <c r="F12" i="27"/>
  <c r="E12" i="27"/>
  <c r="O11" i="27"/>
  <c r="N11" i="27"/>
  <c r="M11" i="27"/>
  <c r="F10" i="27"/>
  <c r="W7" i="27"/>
  <c r="V7" i="27"/>
  <c r="V5" i="27"/>
  <c r="V4" i="27"/>
  <c r="F15" i="18" l="1"/>
  <c r="E15" i="18"/>
  <c r="H51" i="18" l="1"/>
  <c r="H50" i="18"/>
  <c r="H48" i="18"/>
  <c r="H47" i="18"/>
  <c r="H46" i="18"/>
  <c r="H45" i="18"/>
  <c r="G51" i="18"/>
  <c r="G50" i="18"/>
  <c r="G47" i="18"/>
  <c r="G48" i="18"/>
  <c r="G46" i="18"/>
  <c r="G45" i="18"/>
  <c r="J60" i="18" l="1"/>
  <c r="J61" i="18"/>
  <c r="J59" i="18"/>
  <c r="F58" i="18"/>
  <c r="E58" i="18"/>
  <c r="J54" i="18"/>
  <c r="J45" i="18"/>
  <c r="J46" i="18"/>
  <c r="J47" i="18"/>
  <c r="J48" i="18"/>
  <c r="J49" i="18"/>
  <c r="J50" i="18"/>
  <c r="J51" i="18"/>
  <c r="J44" i="18"/>
  <c r="F52" i="18"/>
  <c r="E52" i="18"/>
  <c r="G52" i="18" s="1"/>
  <c r="J52" i="18" l="1"/>
  <c r="H52" i="18"/>
  <c r="J7" i="18" l="1"/>
  <c r="G8" i="18"/>
  <c r="H8" i="18"/>
  <c r="J8" i="18"/>
  <c r="G9" i="18"/>
  <c r="H9" i="18"/>
  <c r="J9" i="18"/>
  <c r="G10" i="18"/>
  <c r="H10" i="18"/>
  <c r="J10" i="18"/>
  <c r="G11" i="18"/>
  <c r="H11" i="18"/>
  <c r="J11" i="18"/>
  <c r="J12" i="18"/>
  <c r="G13" i="18"/>
  <c r="H13" i="18"/>
  <c r="J13" i="18"/>
  <c r="G14" i="18"/>
  <c r="H14" i="18"/>
  <c r="J14" i="18"/>
  <c r="C15" i="18"/>
  <c r="D15" i="18"/>
  <c r="H15" i="18"/>
  <c r="J17" i="18"/>
  <c r="G19" i="18"/>
  <c r="H19" i="18"/>
  <c r="J19" i="18"/>
  <c r="G20" i="18"/>
  <c r="H20" i="18"/>
  <c r="J20" i="18"/>
  <c r="G21" i="18"/>
  <c r="H21" i="18"/>
  <c r="J21" i="18"/>
  <c r="G22" i="18"/>
  <c r="H22" i="18"/>
  <c r="J22" i="18"/>
  <c r="G23" i="18"/>
  <c r="H23" i="18"/>
  <c r="J23" i="18"/>
  <c r="G24" i="18"/>
  <c r="H24" i="18"/>
  <c r="J24" i="18"/>
  <c r="G25" i="18"/>
  <c r="H25" i="18"/>
  <c r="J25" i="18"/>
  <c r="C26" i="18"/>
  <c r="D26" i="18"/>
  <c r="E26" i="18"/>
  <c r="F26" i="18"/>
  <c r="G26" i="18"/>
  <c r="H26" i="18"/>
  <c r="G28" i="18"/>
  <c r="H28" i="18"/>
  <c r="J28" i="18"/>
  <c r="G29" i="18"/>
  <c r="H29" i="18"/>
  <c r="J29" i="18"/>
  <c r="G30" i="18"/>
  <c r="H30" i="18"/>
  <c r="J30" i="18"/>
  <c r="C34" i="18"/>
  <c r="D34" i="18"/>
  <c r="E34" i="18"/>
  <c r="F34" i="18"/>
  <c r="J35" i="18"/>
  <c r="J36" i="18"/>
  <c r="J37" i="18"/>
  <c r="C39" i="18"/>
  <c r="D39" i="18"/>
  <c r="E39" i="18"/>
  <c r="F39" i="18"/>
  <c r="G15" i="18" l="1"/>
  <c r="J26" i="18"/>
  <c r="J15" i="18"/>
  <c r="H17" i="18"/>
  <c r="G7" i="18"/>
  <c r="G17" i="18"/>
  <c r="H7" i="18"/>
</calcChain>
</file>

<file path=xl/comments1.xml><?xml version="1.0" encoding="utf-8"?>
<comments xmlns="http://schemas.openxmlformats.org/spreadsheetml/2006/main">
  <authors>
    <author>M.Ryabokin</author>
  </authors>
  <commentList>
    <comment ref="E45" authorId="0">
      <text>
        <r>
          <rPr>
            <b/>
            <sz val="8"/>
            <color indexed="81"/>
            <rFont val="Tahoma"/>
            <family val="2"/>
            <charset val="204"/>
          </rPr>
          <t>M.Ryabokin:</t>
        </r>
        <r>
          <rPr>
            <sz val="8"/>
            <color indexed="81"/>
            <rFont val="Tahoma"/>
            <family val="2"/>
            <charset val="204"/>
          </rPr>
          <t xml:space="preserve">
по балансу</t>
        </r>
      </text>
    </comment>
  </commentList>
</comments>
</file>

<file path=xl/sharedStrings.xml><?xml version="1.0" encoding="utf-8"?>
<sst xmlns="http://schemas.openxmlformats.org/spreadsheetml/2006/main" count="490" uniqueCount="330">
  <si>
    <t>Компонента</t>
  </si>
  <si>
    <t>Частка в ІВБГ (дані за 2014 рік), %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</si>
  <si>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</si>
  <si>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</si>
  <si>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</si>
  <si>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</si>
  <si>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</si>
  <si>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</si>
  <si>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</si>
  <si>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</si>
  <si>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</si>
  <si>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</si>
  <si>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</si>
  <si>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</si>
  <si>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</si>
  <si>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</si>
  <si>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</si>
  <si>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</si>
  <si>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</si>
  <si>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</si>
  <si>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</si>
  <si>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</si>
  <si>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</si>
  <si>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</si>
  <si>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</si>
  <si>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</si>
  <si>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</si>
  <si>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</si>
  <si>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</si>
  <si>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</si>
  <si>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r>
      <t>1465.6</t>
    </r>
    <r>
      <rPr>
        <vertAlign val="superscript"/>
        <sz val="10"/>
        <rFont val="Times New Roman"/>
        <family val="1"/>
        <charset val="204"/>
      </rPr>
      <t>6</t>
    </r>
  </si>
  <si>
    <t xml:space="preserve">    у тому числі за рахунок бюджетних коштів</t>
  </si>
  <si>
    <r>
      <t>39.8</t>
    </r>
    <r>
      <rPr>
        <vertAlign val="superscript"/>
        <sz val="10"/>
        <rFont val="Times New Roman"/>
        <family val="1"/>
        <charset val="204"/>
      </rPr>
      <t>6</t>
    </r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</si>
  <si>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</si>
  <si>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</si>
  <si>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</si>
  <si>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</si>
  <si>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Зміна цінових індексів та внески компонентів у зміну ІСЦ та ІЦВ*</t>
  </si>
  <si>
    <t>частка ІСЦ, %</t>
  </si>
  <si>
    <t>зміна за рік</t>
  </si>
  <si>
    <t>зміна, %</t>
  </si>
  <si>
    <t>внесок у зміну ІСЦ, в. п.</t>
  </si>
  <si>
    <t>ІСЦ</t>
  </si>
  <si>
    <t>Індекс споживчих цін</t>
  </si>
  <si>
    <t>Базова інфляція</t>
  </si>
  <si>
    <t>Небазова інфляція</t>
  </si>
  <si>
    <t>сирі продукти</t>
  </si>
  <si>
    <t>адміністративно регульовані тарифи та ціни</t>
  </si>
  <si>
    <t>паливо</t>
  </si>
  <si>
    <t>Компоненти споживчого кошика (за класифікацією ДССУ)</t>
  </si>
  <si>
    <t>Продукти харчування та безалкогольні напої, у т. ч.:</t>
  </si>
  <si>
    <t>хліб та хлібопродукти</t>
  </si>
  <si>
    <t xml:space="preserve">хліб </t>
  </si>
  <si>
    <t>борошно пшеничне</t>
  </si>
  <si>
    <t>м’ясо та м’ясопродукти</t>
  </si>
  <si>
    <t>риба та продукти з риби</t>
  </si>
  <si>
    <t>молоко</t>
  </si>
  <si>
    <t>яйця</t>
  </si>
  <si>
    <t>олія та жири</t>
  </si>
  <si>
    <t xml:space="preserve">   інші їстівні жири</t>
  </si>
  <si>
    <t>фрукти</t>
  </si>
  <si>
    <t>овочі</t>
  </si>
  <si>
    <t xml:space="preserve">   картопля</t>
  </si>
  <si>
    <t>цукор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</si>
  <si>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</si>
  <si>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</si>
  <si>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</si>
  <si>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</si>
  <si>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</si>
  <si>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</si>
  <si>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</si>
  <si>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</si>
  <si>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паливо і мастила</t>
  </si>
  <si>
    <t>залізничний пасажирський транспорт</t>
  </si>
  <si>
    <t>автодорожній пасажирський транспорт</t>
  </si>
  <si>
    <t>Зв’язок</t>
  </si>
  <si>
    <t>Освіта</t>
  </si>
  <si>
    <t>Інші</t>
  </si>
  <si>
    <t>Компоненти ІЦВ</t>
  </si>
  <si>
    <t>внесок у зміну ІЦВ, в. п.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</si>
  <si>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</si>
  <si>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</si>
  <si>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</si>
  <si>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</si>
  <si>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</si>
  <si>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</si>
  <si>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</si>
  <si>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</si>
  <si>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</si>
  <si>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</si>
  <si>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</si>
  <si>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</si>
  <si>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</si>
  <si>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</si>
  <si>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</si>
  <si>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</si>
  <si>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</si>
  <si>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</si>
  <si>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</si>
  <si>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</si>
  <si>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</si>
  <si>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>Депозити</t>
  </si>
  <si>
    <t xml:space="preserve">         у національній валюті</t>
  </si>
  <si>
    <t xml:space="preserve">         в іноземній валюті</t>
  </si>
  <si>
    <t xml:space="preserve">         в іноземній валюті в доларовому еквіваленті</t>
  </si>
  <si>
    <t xml:space="preserve">   Депозити юридичних осіб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</si>
  <si>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</si>
  <si>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</si>
  <si>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</si>
  <si>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Депозити фізичних осіб</t>
  </si>
  <si>
    <t xml:space="preserve">Кредити   </t>
  </si>
  <si>
    <t xml:space="preserve">   Кредити, надані юридичним особам </t>
  </si>
  <si>
    <t xml:space="preserve">   Кредити, надані фізичним особам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</si>
  <si>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</si>
  <si>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</si>
  <si>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</si>
  <si>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</si>
  <si>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</si>
  <si>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</si>
  <si>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</si>
  <si>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Процентна ставка за наданими кредитами на міжбанківському ринку (середньомісячна), % річних</t>
  </si>
  <si>
    <t>Процентна ставка за кредитами в національній валюті (середньомісячна), % річних</t>
  </si>
  <si>
    <t xml:space="preserve">            фізичні особи</t>
  </si>
  <si>
    <t xml:space="preserve">            юридичні особи</t>
  </si>
  <si>
    <t>Процентна ставка за кредитами в іноземній валюті (середньомісячна), % річних</t>
  </si>
  <si>
    <t>Процентна ставка за строкововими депозитами в націонільній валюті (середньомісячна),% річних</t>
  </si>
  <si>
    <t>Процентна ставка за строковими депозитами в іноземній валюті (середньомісячна), % річних</t>
  </si>
  <si>
    <t>Примітки:</t>
  </si>
  <si>
    <t>Прирости процентних ставок та доларизації  надані в процентних пунктах.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</si>
  <si>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</si>
  <si>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</si>
  <si>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</si>
  <si>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</si>
  <si>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</si>
  <si>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</si>
  <si>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</si>
  <si>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</si>
  <si>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</si>
  <si>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</si>
  <si>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</si>
  <si>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</si>
  <si>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</si>
  <si>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</si>
  <si>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</si>
  <si>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</si>
  <si>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</si>
  <si>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</si>
  <si>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</si>
  <si>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</si>
  <si>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</si>
  <si>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</si>
  <si>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</si>
  <si>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</si>
  <si>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</si>
  <si>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</si>
  <si>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</si>
  <si>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</si>
  <si>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</si>
  <si>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</si>
  <si>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</si>
  <si>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(у % до ВВП)</t>
  </si>
  <si>
    <t>(у % до експорту товарів і послуг)</t>
  </si>
  <si>
    <t>(у % до валового зовнішнього боргу)</t>
  </si>
  <si>
    <t>Короткостроковий ЗБ за початковим терміном погашення (на к.п., у млрд. дол. США)</t>
  </si>
  <si>
    <t>(у дол. США на 1 особу)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</si>
  <si>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</si>
  <si>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</si>
  <si>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</si>
  <si>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</si>
  <si>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</si>
  <si>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</si>
  <si>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</si>
  <si>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r>
      <t>2014 рік</t>
    </r>
    <r>
      <rPr>
        <b/>
        <vertAlign val="superscript"/>
        <sz val="10"/>
        <rFont val="Times New Roman"/>
        <family val="1"/>
        <charset val="204"/>
      </rPr>
      <t>5</t>
    </r>
  </si>
  <si>
    <t>січень</t>
  </si>
  <si>
    <r>
      <t>Середньооблікова кількість штатних працівників</t>
    </r>
    <r>
      <rPr>
        <vertAlign val="superscript"/>
        <sz val="10"/>
        <rFont val="Times New Roman"/>
        <family val="1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</si>
  <si>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Times New Roman"/>
        <family val="1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</si>
  <si>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</si>
  <si>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Times New Roman"/>
        <family val="1"/>
        <charset val="204"/>
      </rPr>
      <t>4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</si>
  <si>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204"/>
      </rPr>
      <t>1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</si>
  <si>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Times New Roman"/>
        <family val="1"/>
        <charset val="204"/>
      </rPr>
      <t>2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</si>
  <si>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</si>
  <si>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t xml:space="preserve">                                   Основні показники, що характеризують стан грошово-кредитного ринку, млн. грн.</t>
  </si>
  <si>
    <t>Міжнародні валютні резерви Національного банку (за поточним курсом), млн. дол. США</t>
  </si>
  <si>
    <t>Готівковий валютний ринок, млн. дол. США</t>
  </si>
  <si>
    <t>Інформація щодо депозитів і кредитів уключає дані тільки щодо резидентів та містить нараховані доходи.</t>
  </si>
  <si>
    <t>* Оперативні дані.</t>
  </si>
  <si>
    <t>млн. грн.</t>
  </si>
  <si>
    <t xml:space="preserve"> млн. грн.</t>
  </si>
  <si>
    <t>Темп приросту, %</t>
  </si>
  <si>
    <r>
      <t>2015 рік</t>
    </r>
    <r>
      <rPr>
        <b/>
        <vertAlign val="superscript"/>
        <sz val="10"/>
        <rFont val="Times New Roman"/>
        <family val="1"/>
        <charset val="204"/>
      </rPr>
      <t>5</t>
    </r>
  </si>
  <si>
    <r>
      <t>3455</t>
    </r>
    <r>
      <rPr>
        <vertAlign val="superscript"/>
        <sz val="10"/>
        <rFont val="Times New Roman"/>
        <family val="1"/>
        <charset val="204"/>
      </rPr>
      <t>6</t>
    </r>
  </si>
  <si>
    <r>
      <t>3633</t>
    </r>
    <r>
      <rPr>
        <vertAlign val="superscript"/>
        <sz val="10"/>
        <rFont val="Times New Roman"/>
        <family val="1"/>
        <charset val="204"/>
      </rPr>
      <t>6</t>
    </r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</si>
  <si>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</si>
  <si>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</si>
  <si>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r>
      <t>1574.8</t>
    </r>
    <r>
      <rPr>
        <vertAlign val="superscript"/>
        <sz val="10"/>
        <rFont val="Times New Roman"/>
        <family val="1"/>
        <charset val="204"/>
      </rPr>
      <t>6</t>
    </r>
  </si>
  <si>
    <r>
      <t>25.3</t>
    </r>
    <r>
      <rPr>
        <vertAlign val="superscript"/>
        <sz val="10"/>
        <rFont val="Times New Roman"/>
        <family val="1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</si>
  <si>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період)</t>
    </r>
  </si>
  <si>
    <r>
      <rPr>
        <vertAlign val="superscript"/>
        <sz val="10"/>
        <rFont val="Times New Roman"/>
        <family val="1"/>
        <charset val="204"/>
      </rPr>
      <t>3</t>
    </r>
    <r>
      <rPr>
        <b/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Перерахунок показника без урахування тимчасово окупованої території АР Крим та м. Севастополь здійснено тільки з квітня 2014 року.</t>
    </r>
  </si>
  <si>
    <r>
      <t>5</t>
    </r>
    <r>
      <rPr>
        <sz val="10"/>
        <rFont val="Times New Roman"/>
        <family val="1"/>
        <charset val="204"/>
      </rPr>
      <t xml:space="preserve"> Дані за 2014 рік без урахування тимчасово окупованої території АР Крим та м. Севастополь.</t>
    </r>
  </si>
  <si>
    <r>
      <rPr>
        <vertAlign val="super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Дані без урахування АР Крим, м. Севастополь та частини зони проведення антитерористичної операції.</t>
    </r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</si>
  <si>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</si>
  <si>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</si>
  <si>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</si>
  <si>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</si>
  <si>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</si>
  <si>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</si>
  <si>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</si>
  <si>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</si>
  <si>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</si>
  <si>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</si>
  <si>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</si>
  <si>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</si>
  <si>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</si>
  <si>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</si>
  <si>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</si>
  <si>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</si>
  <si>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</si>
  <si>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</si>
  <si>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</si>
  <si>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</si>
  <si>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</si>
  <si>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</si>
  <si>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</si>
  <si>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</si>
  <si>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</si>
  <si>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</si>
  <si>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</si>
  <si>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</si>
  <si>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</si>
  <si>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</si>
  <si>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</si>
  <si>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</si>
  <si>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</si>
  <si>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</si>
  <si>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</si>
  <si>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>Заборгованість за депозитними сертифікатами Національного банку</t>
  </si>
  <si>
    <t>Заборгованість за кредитами Національного банку, наданими банкам та ФГВФО</t>
  </si>
  <si>
    <t>Інтервенції Національного банку , млн. дол.</t>
  </si>
  <si>
    <t xml:space="preserve">                у тому числі енергоринок</t>
  </si>
  <si>
    <t xml:space="preserve">податкові надходження, у тому числі </t>
  </si>
  <si>
    <t xml:space="preserve"> січень 2015</t>
  </si>
  <si>
    <t xml:space="preserve"> лютий 2015</t>
  </si>
  <si>
    <t xml:space="preserve"> березень 2015</t>
  </si>
  <si>
    <t xml:space="preserve"> квітень 2015</t>
  </si>
  <si>
    <t>ІВБГ у цілому</t>
  </si>
  <si>
    <r>
      <t>3863</t>
    </r>
    <r>
      <rPr>
        <vertAlign val="superscript"/>
        <sz val="10"/>
        <rFont val="Times New Roman"/>
        <family val="1"/>
        <charset val="204"/>
      </rPr>
      <t>6</t>
    </r>
  </si>
  <si>
    <r>
      <t>1617.1</t>
    </r>
    <r>
      <rPr>
        <vertAlign val="superscript"/>
        <sz val="10"/>
        <rFont val="Times New Roman"/>
        <family val="1"/>
        <charset val="204"/>
      </rPr>
      <t>6</t>
    </r>
  </si>
  <si>
    <r>
      <t>16.7</t>
    </r>
    <r>
      <rPr>
        <vertAlign val="superscript"/>
        <sz val="10"/>
        <rFont val="Times New Roman"/>
        <family val="1"/>
        <charset val="204"/>
      </rPr>
      <t>6</t>
    </r>
  </si>
  <si>
    <r>
      <t>7</t>
    </r>
    <r>
      <rPr>
        <sz val="10"/>
        <rFont val="Times New Roman"/>
        <family val="1"/>
        <charset val="204"/>
      </rPr>
      <t xml:space="preserve"> Оцінка (дані ДССУ).</t>
    </r>
  </si>
  <si>
    <t xml:space="preserve">  - фізичні обсяги, млн. т.</t>
  </si>
  <si>
    <t xml:space="preserve">  - ціна, дол. США за т.</t>
  </si>
  <si>
    <t>ПІІ (у млрд. дол. США)</t>
  </si>
  <si>
    <t>ПІІ (у % до ВВП)</t>
  </si>
  <si>
    <t>Міжнародні резерви (на к.п., у млрд. дол. США)</t>
  </si>
  <si>
    <t>Чисті міжнародні резерви (на к.п., у млрд. дол. США)</t>
  </si>
  <si>
    <t>Валовий Зовнішній Борг (на к.п., у млрд. дол. США)</t>
  </si>
  <si>
    <t>ЗБ державного сектору (на к.п., у млрд. дол. США)</t>
  </si>
  <si>
    <t>ЗБ банківського сектору (на к.п., у млрд. дол. США)</t>
  </si>
  <si>
    <t>ЗБ інших секторів (на к.п., у млрд. дол. США)</t>
  </si>
  <si>
    <t>Короткостроковий ЗБ за залишковим терміном погашення (на к.п., у млрд. дол. США)</t>
  </si>
  <si>
    <t>ПІІ в Україну (акумульований обсяг, у млрд. дол. США)</t>
  </si>
  <si>
    <t>квітень</t>
  </si>
  <si>
    <t>частка ІЦВ, %**</t>
  </si>
  <si>
    <t xml:space="preserve">  * Розрахунки Національного банку України на підставі даних ДCCУ. Сума внесків, наведених у таблицях, може не дорівнювати загальному значенню у зв’язку з округленнями.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</si>
  <si>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2014 рік.</t>
  </si>
  <si>
    <t xml:space="preserve"> травень 2015</t>
  </si>
  <si>
    <t>травень</t>
  </si>
  <si>
    <r>
      <t>3998</t>
    </r>
    <r>
      <rPr>
        <vertAlign val="superscript"/>
        <sz val="10"/>
        <rFont val="Times New Roman"/>
        <family val="1"/>
        <charset val="204"/>
      </rPr>
      <t>6</t>
    </r>
  </si>
  <si>
    <r>
      <t>1495.9</t>
    </r>
    <r>
      <rPr>
        <vertAlign val="superscript"/>
        <sz val="10"/>
        <rFont val="Times New Roman"/>
        <family val="1"/>
        <charset val="204"/>
      </rPr>
      <t>6</t>
    </r>
  </si>
  <si>
    <r>
      <t>16.5</t>
    </r>
    <r>
      <rPr>
        <vertAlign val="superscript"/>
        <sz val="10"/>
        <rFont val="Times New Roman"/>
        <family val="1"/>
        <charset val="204"/>
      </rPr>
      <t>6</t>
    </r>
  </si>
  <si>
    <r>
      <t>4042</t>
    </r>
    <r>
      <rPr>
        <vertAlign val="superscript"/>
        <sz val="10"/>
        <rFont val="Times New Roman"/>
        <family val="1"/>
        <charset val="204"/>
      </rPr>
      <t>6</t>
    </r>
  </si>
  <si>
    <r>
      <t>1811.3</t>
    </r>
    <r>
      <rPr>
        <vertAlign val="superscript"/>
        <sz val="10"/>
        <rFont val="Times New Roman"/>
        <family val="1"/>
        <charset val="204"/>
      </rPr>
      <t>6</t>
    </r>
  </si>
  <si>
    <r>
      <t>18.5</t>
    </r>
    <r>
      <rPr>
        <vertAlign val="superscript"/>
        <sz val="10"/>
        <rFont val="Times New Roman"/>
        <family val="1"/>
        <charset val="204"/>
      </rPr>
      <t>6</t>
    </r>
  </si>
  <si>
    <t xml:space="preserve"> червень 2015</t>
  </si>
  <si>
    <t>додатково:</t>
  </si>
  <si>
    <t>* Розрахунки Національного банку України.</t>
  </si>
  <si>
    <t>Сальдо рахунку  фінансових операцій  (у млрд. дол. США)</t>
  </si>
  <si>
    <t>Розрив у фінансуванні/резервні активи (плюс: зростання) (у млрд. дол. США)</t>
  </si>
  <si>
    <t>Сальдо рахунку  фінансових операцій  (у % до ВВП)</t>
  </si>
  <si>
    <t>Зовнішній сектор, основні показники (за методологією КПБ6)*</t>
  </si>
  <si>
    <t>* -  попередні дані, відмінності щодо статистики платіжного балансу  за методологією КПБ6 та КПБ5 можна знайти у презентацій "Особливості 6-го видання КПБ..." на сайті Національного банку України,в розділі статистика  http://www.bank.gov.ua/doccatalog/document?id=18799014</t>
  </si>
  <si>
    <t>червень</t>
  </si>
  <si>
    <r>
      <t>4299</t>
    </r>
    <r>
      <rPr>
        <vertAlign val="superscript"/>
        <sz val="10"/>
        <rFont val="Times New Roman"/>
        <family val="1"/>
        <charset val="204"/>
      </rPr>
      <t>6</t>
    </r>
  </si>
  <si>
    <r>
      <t>1915.5</t>
    </r>
    <r>
      <rPr>
        <vertAlign val="superscript"/>
        <sz val="10"/>
        <rFont val="Times New Roman"/>
        <family val="1"/>
        <charset val="204"/>
      </rPr>
      <t>6</t>
    </r>
  </si>
  <si>
    <r>
      <t>22.9</t>
    </r>
    <r>
      <rPr>
        <vertAlign val="superscript"/>
        <sz val="10"/>
        <rFont val="Times New Roman"/>
        <family val="1"/>
        <charset val="204"/>
      </rPr>
      <t>6</t>
    </r>
  </si>
  <si>
    <t>Компоненти споживчого кошика (за класифікацією Національного банку України)</t>
  </si>
  <si>
    <t>.</t>
  </si>
  <si>
    <t>липень 2015</t>
  </si>
  <si>
    <t>-19.8*</t>
  </si>
  <si>
    <t>-28.7*</t>
  </si>
  <si>
    <t>-22.5*</t>
  </si>
  <si>
    <t>-24.1*</t>
  </si>
  <si>
    <t>-18.2*</t>
  </si>
  <si>
    <t>-15.6*</t>
  </si>
  <si>
    <t>-18.3*</t>
  </si>
  <si>
    <t>-30.1*</t>
  </si>
  <si>
    <t>-6.3*</t>
  </si>
  <si>
    <t>-14.3*</t>
  </si>
  <si>
    <t>-13.5*</t>
  </si>
  <si>
    <t>Темпи змін порівняно з відповідним періодом попереднього року, %</t>
  </si>
  <si>
    <t>01.09.2015*</t>
  </si>
  <si>
    <t>серпень 2015</t>
  </si>
  <si>
    <r>
      <t xml:space="preserve">січень </t>
    </r>
    <r>
      <rPr>
        <b/>
        <sz val="10"/>
        <color theme="1"/>
        <rFont val="Calibri"/>
        <family val="2"/>
        <charset val="204"/>
      </rPr>
      <t>‒</t>
    </r>
    <r>
      <rPr>
        <b/>
        <sz val="10"/>
        <color theme="1"/>
        <rFont val="Times New Roman"/>
        <family val="1"/>
        <charset val="204"/>
      </rPr>
      <t xml:space="preserve"> серпень 2015</t>
    </r>
  </si>
  <si>
    <t>-29.0*</t>
  </si>
  <si>
    <t>3.3*</t>
  </si>
  <si>
    <t>зміна за серпень</t>
  </si>
  <si>
    <t xml:space="preserve"> січень –липень</t>
  </si>
  <si>
    <t xml:space="preserve"> січень – серпень</t>
  </si>
  <si>
    <t>липень</t>
  </si>
  <si>
    <t>серпень</t>
  </si>
  <si>
    <r>
      <t>42896</t>
    </r>
    <r>
      <rPr>
        <vertAlign val="superscript"/>
        <sz val="10"/>
        <rFont val="Times New Roman"/>
        <family val="1"/>
        <charset val="204"/>
      </rPr>
      <t>7</t>
    </r>
  </si>
  <si>
    <r>
      <t>42874</t>
    </r>
    <r>
      <rPr>
        <vertAlign val="superscript"/>
        <sz val="10"/>
        <rFont val="Times New Roman"/>
        <family val="1"/>
        <charset val="204"/>
      </rPr>
      <t>7</t>
    </r>
  </si>
  <si>
    <r>
      <t>42854</t>
    </r>
    <r>
      <rPr>
        <vertAlign val="superscript"/>
        <sz val="10"/>
        <rFont val="Times New Roman"/>
        <family val="1"/>
        <charset val="204"/>
      </rPr>
      <t>7</t>
    </r>
  </si>
  <si>
    <r>
      <t>42837</t>
    </r>
    <r>
      <rPr>
        <vertAlign val="superscript"/>
        <sz val="10"/>
        <rFont val="Times New Roman"/>
        <family val="1"/>
        <charset val="204"/>
      </rPr>
      <t>7</t>
    </r>
  </si>
  <si>
    <r>
      <t>42823</t>
    </r>
    <r>
      <rPr>
        <vertAlign val="superscript"/>
        <sz val="10"/>
        <rFont val="Times New Roman"/>
        <family val="1"/>
        <charset val="204"/>
      </rPr>
      <t>7</t>
    </r>
  </si>
  <si>
    <r>
      <t>42814</t>
    </r>
    <r>
      <rPr>
        <vertAlign val="superscript"/>
        <sz val="10"/>
        <rFont val="Times New Roman"/>
        <family val="1"/>
        <charset val="204"/>
      </rPr>
      <t>7</t>
    </r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</si>
  <si>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</si>
  <si>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</si>
  <si>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r>
      <t>9.6</t>
    </r>
    <r>
      <rPr>
        <vertAlign val="superscript"/>
        <sz val="10"/>
        <rFont val="Times New Roman"/>
        <family val="1"/>
        <charset val="204"/>
      </rPr>
      <t>6</t>
    </r>
  </si>
  <si>
    <r>
      <t>8.8</t>
    </r>
    <r>
      <rPr>
        <vertAlign val="superscript"/>
        <sz val="10"/>
        <rFont val="Times New Roman"/>
        <family val="1"/>
        <charset val="204"/>
      </rPr>
      <t>6</t>
    </r>
  </si>
  <si>
    <r>
      <t>4390</t>
    </r>
    <r>
      <rPr>
        <vertAlign val="superscript"/>
        <sz val="10"/>
        <rFont val="Times New Roman"/>
        <family val="1"/>
        <charset val="204"/>
      </rPr>
      <t>6</t>
    </r>
  </si>
  <si>
    <r>
      <t>4205</t>
    </r>
    <r>
      <rPr>
        <vertAlign val="superscript"/>
        <sz val="10"/>
        <rFont val="Times New Roman"/>
        <family val="1"/>
        <charset val="204"/>
      </rPr>
      <t>6</t>
    </r>
  </si>
  <si>
    <t>1.3 в.п.</t>
  </si>
  <si>
    <t>-7.1 в.п.</t>
  </si>
  <si>
    <r>
      <t>1963.8</t>
    </r>
    <r>
      <rPr>
        <vertAlign val="superscript"/>
        <sz val="10"/>
        <rFont val="Times New Roman"/>
        <family val="1"/>
        <charset val="204"/>
      </rPr>
      <t>6</t>
    </r>
  </si>
  <si>
    <r>
      <t>2004.2</t>
    </r>
    <r>
      <rPr>
        <vertAlign val="superscript"/>
        <sz val="10"/>
        <rFont val="Times New Roman"/>
        <family val="1"/>
        <charset val="204"/>
      </rPr>
      <t>6</t>
    </r>
  </si>
  <si>
    <r>
      <t>22.3</t>
    </r>
    <r>
      <rPr>
        <vertAlign val="superscript"/>
        <sz val="10"/>
        <rFont val="Times New Roman"/>
        <family val="1"/>
        <charset val="204"/>
      </rPr>
      <t>6</t>
    </r>
  </si>
  <si>
    <r>
      <t>28.1</t>
    </r>
    <r>
      <rPr>
        <vertAlign val="superscript"/>
        <sz val="10"/>
        <rFont val="Times New Roman"/>
        <family val="1"/>
        <charset val="204"/>
      </rPr>
      <t>6</t>
    </r>
  </si>
  <si>
    <t>Серпень</t>
  </si>
  <si>
    <t>Січень-Серпень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</si>
</sst>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164" formatCode="_-* #,##0\ _г_р_н_._-;\-* #,##0\ _г_р_н_._-;_-* &quot;-&quot;\ _г_р_н_._-;_-@_-"/>
    <numFmt numFmtId="165" formatCode="_-* #,##0.00\ _г_р_н_._-;\-* #,##0.00\ _г_р_н_._-;_-* &quot;-&quot;??\ _г_р_н_.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0.000_)"/>
    <numFmt numFmtId="173" formatCode="_(* #,##0_);_(* \(#,##0\);_(* &quot;-&quot;_);_(@_)"/>
    <numFmt numFmtId="174" formatCode="_-* #,##0\ _р_._-;\-* #,##0\ _р_._-;_-* &quot;-&quot;\ _р_._-;_-@_-"/>
    <numFmt numFmtId="175" formatCode="_-* #,##0_р_._-;\-* #,##0_р_._-;_-* &quot;-&quot;_р_._-;_-@_-"/>
    <numFmt numFmtId="176" formatCode="_(* #,##0.00_);_(* \(#,##0.00\);_(* &quot;-&quot;??_);_(@_)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_-* #,##0_-;\-* #,##0_-;_-* &quot;-&quot;_-;_-@_-"/>
    <numFmt numFmtId="192" formatCode="_-* #,##0.00_-;\-* #,##0.00_-;_-* &quot;-&quot;??_-;_-@_-"/>
    <numFmt numFmtId="193" formatCode="&quot;$&quot;#,##0_);\(&quot;$&quot;#,##0\)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</numFmts>
  <fonts count="17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gency FB"/>
      <family val="2"/>
    </font>
    <font>
      <b/>
      <vertAlign val="superscript"/>
      <sz val="10"/>
      <color indexed="18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8"/>
      <name val="UkrainianKudriashov"/>
      <family val="1"/>
      <charset val="204"/>
    </font>
    <font>
      <sz val="9"/>
      <name val="UkrainianKudriashov"/>
      <family val="1"/>
      <charset val="204"/>
    </font>
    <font>
      <sz val="7"/>
      <name val="Times New Roman"/>
      <family val="1"/>
    </font>
    <font>
      <b/>
      <sz val="10"/>
      <name val="Arial Cyr"/>
      <family val="2"/>
      <charset val="204"/>
    </font>
    <font>
      <b/>
      <sz val="10"/>
      <name val="Arial Cyr"/>
    </font>
    <font>
      <b/>
      <sz val="10"/>
      <name val="Arial"/>
      <family val="2"/>
    </font>
    <font>
      <b/>
      <i/>
      <sz val="10"/>
      <name val="Arial"/>
      <family val="2"/>
    </font>
    <font>
      <sz val="8"/>
      <color indexed="9"/>
      <name val="UkrainianKudriashov"/>
      <family val="1"/>
      <charset val="204"/>
    </font>
    <font>
      <sz val="20"/>
      <name val="Times New Roman"/>
      <family val="1"/>
      <charset val="204"/>
    </font>
    <font>
      <sz val="10"/>
      <name val="Courier New"/>
      <family val="3"/>
      <charset val="204"/>
    </font>
    <font>
      <sz val="14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5D9F1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 style="thin">
        <color indexed="64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58">
    <xf numFmtId="0" fontId="0" fillId="0" borderId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9" fontId="18" fillId="0" borderId="0">
      <alignment horizontal="centerContinuous" vertical="top" wrapText="1"/>
    </xf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19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169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6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3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2" borderId="0" applyNumberFormat="0" applyBorder="0" applyAlignment="0" applyProtection="0"/>
    <xf numFmtId="171" fontId="17" fillId="0" borderId="0" applyFont="0" applyFill="0" applyBorder="0" applyAlignment="0" applyProtection="0"/>
    <xf numFmtId="0" fontId="22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2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2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2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2" fillId="6" borderId="0" applyNumberFormat="0" applyBorder="0" applyAlignment="0" applyProtection="0"/>
    <xf numFmtId="0" fontId="22" fillId="18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4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2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4">
      <protection hidden="1"/>
    </xf>
    <xf numFmtId="0" fontId="26" fillId="22" borderId="4" applyNumberFormat="0" applyFont="0" applyBorder="0" applyAlignment="0" applyProtection="0">
      <protection hidden="1"/>
    </xf>
    <xf numFmtId="0" fontId="27" fillId="0" borderId="4">
      <protection hidden="1"/>
    </xf>
    <xf numFmtId="0" fontId="28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30" fillId="22" borderId="5" applyNumberFormat="0" applyAlignment="0" applyProtection="0"/>
    <xf numFmtId="0" fontId="31" fillId="22" borderId="5" applyNumberFormat="0" applyAlignment="0" applyProtection="0"/>
    <xf numFmtId="0" fontId="31" fillId="22" borderId="5" applyNumberFormat="0" applyAlignment="0" applyProtection="0"/>
    <xf numFmtId="0" fontId="31" fillId="22" borderId="5" applyNumberFormat="0" applyAlignment="0" applyProtection="0"/>
    <xf numFmtId="0" fontId="31" fillId="22" borderId="5" applyNumberFormat="0" applyAlignment="0" applyProtection="0"/>
    <xf numFmtId="0" fontId="31" fillId="22" borderId="5" applyNumberFormat="0" applyAlignment="0" applyProtection="0"/>
    <xf numFmtId="0" fontId="31" fillId="22" borderId="5" applyNumberFormat="0" applyAlignment="0" applyProtection="0"/>
    <xf numFmtId="0" fontId="31" fillId="22" borderId="5" applyNumberFormat="0" applyAlignment="0" applyProtection="0"/>
    <xf numFmtId="0" fontId="31" fillId="22" borderId="5" applyNumberFormat="0" applyAlignment="0" applyProtection="0"/>
    <xf numFmtId="0" fontId="31" fillId="22" borderId="5" applyNumberFormat="0" applyAlignment="0" applyProtection="0"/>
    <xf numFmtId="0" fontId="32" fillId="0" borderId="6" applyNumberFormat="0" applyFont="0" applyFill="0" applyAlignment="0" applyProtection="0"/>
    <xf numFmtId="0" fontId="33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1" fontId="35" fillId="24" borderId="8">
      <alignment horizontal="right" vertical="center"/>
    </xf>
    <xf numFmtId="0" fontId="36" fillId="24" borderId="8">
      <alignment horizontal="right" vertical="center"/>
    </xf>
    <xf numFmtId="0" fontId="21" fillId="24" borderId="9"/>
    <xf numFmtId="0" fontId="35" fillId="25" borderId="8">
      <alignment horizontal="center" vertical="center"/>
    </xf>
    <xf numFmtId="1" fontId="35" fillId="24" borderId="8">
      <alignment horizontal="right" vertical="center"/>
    </xf>
    <xf numFmtId="0" fontId="21" fillId="24" borderId="0"/>
    <xf numFmtId="0" fontId="21" fillId="24" borderId="0"/>
    <xf numFmtId="0" fontId="37" fillId="24" borderId="8">
      <alignment horizontal="left" vertical="center"/>
    </xf>
    <xf numFmtId="0" fontId="37" fillId="24" borderId="10">
      <alignment vertical="center"/>
    </xf>
    <xf numFmtId="0" fontId="38" fillId="24" borderId="11">
      <alignment vertical="center"/>
    </xf>
    <xf numFmtId="0" fontId="37" fillId="24" borderId="8"/>
    <xf numFmtId="0" fontId="36" fillId="24" borderId="8">
      <alignment horizontal="right" vertical="center"/>
    </xf>
    <xf numFmtId="0" fontId="39" fillId="26" borderId="8">
      <alignment horizontal="left" vertical="center"/>
    </xf>
    <xf numFmtId="0" fontId="39" fillId="26" borderId="8">
      <alignment horizontal="left" vertical="center"/>
    </xf>
    <xf numFmtId="0" fontId="14" fillId="24" borderId="8">
      <alignment horizontal="left" vertical="center"/>
    </xf>
    <xf numFmtId="0" fontId="40" fillId="24" borderId="9"/>
    <xf numFmtId="0" fontId="35" fillId="25" borderId="8">
      <alignment horizontal="left" vertical="center"/>
    </xf>
    <xf numFmtId="172" fontId="41" fillId="0" borderId="0"/>
    <xf numFmtId="172" fontId="41" fillId="0" borderId="0"/>
    <xf numFmtId="172" fontId="41" fillId="0" borderId="0"/>
    <xf numFmtId="172" fontId="41" fillId="0" borderId="0"/>
    <xf numFmtId="172" fontId="41" fillId="0" borderId="0"/>
    <xf numFmtId="172" fontId="41" fillId="0" borderId="0"/>
    <xf numFmtId="172" fontId="41" fillId="0" borderId="0"/>
    <xf numFmtId="172" fontId="41" fillId="0" borderId="0"/>
    <xf numFmtId="38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44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43" fillId="0" borderId="0" applyFont="0" applyFill="0" applyBorder="0" applyAlignment="0" applyProtection="0"/>
    <xf numFmtId="178" fontId="45" fillId="0" borderId="0">
      <alignment horizontal="right" vertical="top"/>
    </xf>
    <xf numFmtId="179" fontId="44" fillId="0" borderId="0" applyFont="0" applyFill="0" applyBorder="0" applyAlignment="0" applyProtection="0"/>
    <xf numFmtId="3" fontId="46" fillId="0" borderId="0" applyFont="0" applyFill="0" applyBorder="0" applyAlignment="0" applyProtection="0"/>
    <xf numFmtId="0" fontId="47" fillId="0" borderId="0"/>
    <xf numFmtId="3" fontId="21" fillId="0" borderId="0" applyFill="0" applyBorder="0" applyAlignment="0" applyProtection="0"/>
    <xf numFmtId="0" fontId="48" fillId="0" borderId="0"/>
    <xf numFmtId="0" fontId="48" fillId="0" borderId="0"/>
    <xf numFmtId="180" fontId="42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46" fillId="0" borderId="0" applyFont="0" applyFill="0" applyBorder="0" applyAlignment="0" applyProtection="0"/>
    <xf numFmtId="183" fontId="49" fillId="0" borderId="0">
      <protection locked="0"/>
    </xf>
    <xf numFmtId="183" fontId="50" fillId="0" borderId="0">
      <protection locked="0"/>
    </xf>
    <xf numFmtId="0" fontId="32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85" fontId="54" fillId="0" borderId="0" applyFont="0" applyFill="0" applyBorder="0" applyAlignment="0" applyProtection="0"/>
    <xf numFmtId="186" fontId="54" fillId="0" borderId="0" applyFon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6" fillId="0" borderId="0">
      <protection locked="0"/>
    </xf>
    <xf numFmtId="0" fontId="55" fillId="0" borderId="0">
      <protection locked="0"/>
    </xf>
    <xf numFmtId="0" fontId="57" fillId="0" borderId="0"/>
    <xf numFmtId="0" fontId="55" fillId="0" borderId="0">
      <protection locked="0"/>
    </xf>
    <xf numFmtId="0" fontId="58" fillId="0" borderId="0"/>
    <xf numFmtId="0" fontId="55" fillId="0" borderId="0">
      <protection locked="0"/>
    </xf>
    <xf numFmtId="0" fontId="58" fillId="0" borderId="0"/>
    <xf numFmtId="0" fontId="56" fillId="0" borderId="0">
      <protection locked="0"/>
    </xf>
    <xf numFmtId="0" fontId="58" fillId="0" borderId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83" fontId="49" fillId="0" borderId="0">
      <protection locked="0"/>
    </xf>
    <xf numFmtId="183" fontId="50" fillId="0" borderId="0">
      <protection locked="0"/>
    </xf>
    <xf numFmtId="0" fontId="58" fillId="0" borderId="0"/>
    <xf numFmtId="0" fontId="59" fillId="0" borderId="0"/>
    <xf numFmtId="0" fontId="58" fillId="0" borderId="0"/>
    <xf numFmtId="0" fontId="47" fillId="0" borderId="0"/>
    <xf numFmtId="0" fontId="60" fillId="4" borderId="0" applyNumberFormat="0" applyBorder="0" applyAlignment="0" applyProtection="0"/>
    <xf numFmtId="0" fontId="61" fillId="4" borderId="0" applyNumberFormat="0" applyBorder="0" applyAlignment="0" applyProtection="0"/>
    <xf numFmtId="0" fontId="61" fillId="4" borderId="0" applyNumberFormat="0" applyBorder="0" applyAlignment="0" applyProtection="0"/>
    <xf numFmtId="0" fontId="61" fillId="4" borderId="0" applyNumberFormat="0" applyBorder="0" applyAlignment="0" applyProtection="0"/>
    <xf numFmtId="0" fontId="61" fillId="4" borderId="0" applyNumberFormat="0" applyBorder="0" applyAlignment="0" applyProtection="0"/>
    <xf numFmtId="0" fontId="61" fillId="4" borderId="0" applyNumberFormat="0" applyBorder="0" applyAlignment="0" applyProtection="0"/>
    <xf numFmtId="0" fontId="61" fillId="4" borderId="0" applyNumberFormat="0" applyBorder="0" applyAlignment="0" applyProtection="0"/>
    <xf numFmtId="0" fontId="61" fillId="4" borderId="0" applyNumberFormat="0" applyBorder="0" applyAlignment="0" applyProtection="0"/>
    <xf numFmtId="0" fontId="61" fillId="4" borderId="0" applyNumberFormat="0" applyBorder="0" applyAlignment="0" applyProtection="0"/>
    <xf numFmtId="0" fontId="61" fillId="4" borderId="0" applyNumberFormat="0" applyBorder="0" applyAlignment="0" applyProtection="0"/>
    <xf numFmtId="38" fontId="62" fillId="25" borderId="0" applyNumberFormat="0" applyBorder="0" applyAlignment="0" applyProtection="0"/>
    <xf numFmtId="0" fontId="63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5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7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3" fontId="69" fillId="0" borderId="0">
      <protection locked="0"/>
    </xf>
    <xf numFmtId="183" fontId="70" fillId="0" borderId="0">
      <protection locked="0"/>
    </xf>
    <xf numFmtId="183" fontId="69" fillId="0" borderId="0">
      <protection locked="0"/>
    </xf>
    <xf numFmtId="183" fontId="70" fillId="0" borderId="0"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0" fontId="75" fillId="0" borderId="0"/>
    <xf numFmtId="0" fontId="14" fillId="0" borderId="0"/>
    <xf numFmtId="187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76" fillId="7" borderId="5" applyNumberFormat="0" applyAlignment="0" applyProtection="0"/>
    <xf numFmtId="10" fontId="62" fillId="24" borderId="8" applyNumberFormat="0" applyBorder="0" applyAlignment="0" applyProtection="0"/>
    <xf numFmtId="0" fontId="77" fillId="7" borderId="5" applyNumberFormat="0" applyAlignment="0" applyProtection="0"/>
    <xf numFmtId="0" fontId="77" fillId="7" borderId="5" applyNumberFormat="0" applyAlignment="0" applyProtection="0"/>
    <xf numFmtId="0" fontId="77" fillId="7" borderId="5" applyNumberFormat="0" applyAlignment="0" applyProtection="0"/>
    <xf numFmtId="0" fontId="77" fillId="7" borderId="5" applyNumberFormat="0" applyAlignment="0" applyProtection="0"/>
    <xf numFmtId="0" fontId="77" fillId="7" borderId="5" applyNumberFormat="0" applyAlignment="0" applyProtection="0"/>
    <xf numFmtId="0" fontId="77" fillId="7" borderId="5" applyNumberFormat="0" applyAlignment="0" applyProtection="0"/>
    <xf numFmtId="0" fontId="77" fillId="7" borderId="5" applyNumberFormat="0" applyAlignment="0" applyProtection="0"/>
    <xf numFmtId="0" fontId="77" fillId="7" borderId="5" applyNumberFormat="0" applyAlignment="0" applyProtection="0"/>
    <xf numFmtId="0" fontId="77" fillId="7" borderId="5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189" fontId="79" fillId="0" borderId="0"/>
    <xf numFmtId="0" fontId="58" fillId="0" borderId="15"/>
    <xf numFmtId="0" fontId="80" fillId="0" borderId="16" applyNumberFormat="0" applyFill="0" applyAlignment="0" applyProtection="0"/>
    <xf numFmtId="0" fontId="81" fillId="0" borderId="16" applyNumberFormat="0" applyFill="0" applyAlignment="0" applyProtection="0"/>
    <xf numFmtId="0" fontId="81" fillId="0" borderId="16" applyNumberFormat="0" applyFill="0" applyAlignment="0" applyProtection="0"/>
    <xf numFmtId="0" fontId="81" fillId="0" borderId="16" applyNumberFormat="0" applyFill="0" applyAlignment="0" applyProtection="0"/>
    <xf numFmtId="0" fontId="81" fillId="0" borderId="16" applyNumberFormat="0" applyFill="0" applyAlignment="0" applyProtection="0"/>
    <xf numFmtId="0" fontId="81" fillId="0" borderId="16" applyNumberFormat="0" applyFill="0" applyAlignment="0" applyProtection="0"/>
    <xf numFmtId="0" fontId="81" fillId="0" borderId="16" applyNumberFormat="0" applyFill="0" applyAlignment="0" applyProtection="0"/>
    <xf numFmtId="0" fontId="81" fillId="0" borderId="16" applyNumberFormat="0" applyFill="0" applyAlignment="0" applyProtection="0"/>
    <xf numFmtId="0" fontId="81" fillId="0" borderId="16" applyNumberFormat="0" applyFill="0" applyAlignment="0" applyProtection="0"/>
    <xf numFmtId="0" fontId="81" fillId="0" borderId="16" applyNumberFormat="0" applyFill="0" applyAlignment="0" applyProtection="0"/>
    <xf numFmtId="0" fontId="82" fillId="0" borderId="4">
      <alignment horizontal="left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90" fontId="32" fillId="0" borderId="0" applyFont="0" applyFill="0" applyBorder="0" applyAlignment="0" applyProtection="0"/>
    <xf numFmtId="191" fontId="43" fillId="0" borderId="0" applyFont="0" applyFill="0" applyBorder="0" applyAlignment="0" applyProtection="0"/>
    <xf numFmtId="192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93" fontId="32" fillId="0" borderId="0" applyFont="0" applyFill="0" applyBorder="0" applyAlignment="0" applyProtection="0"/>
    <xf numFmtId="194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6" fontId="43" fillId="0" borderId="0" applyFont="0" applyFill="0" applyBorder="0" applyAlignment="0" applyProtection="0"/>
    <xf numFmtId="197" fontId="43" fillId="0" borderId="0" applyFont="0" applyFill="0" applyBorder="0" applyAlignment="0" applyProtection="0"/>
    <xf numFmtId="0" fontId="84" fillId="0" borderId="0"/>
    <xf numFmtId="0" fontId="85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7" fillId="0" borderId="0" applyNumberFormat="0" applyFill="0" applyBorder="0" applyAlignment="0" applyProtection="0"/>
    <xf numFmtId="0" fontId="88" fillId="0" borderId="0"/>
    <xf numFmtId="0" fontId="89" fillId="0" borderId="0"/>
    <xf numFmtId="0" fontId="8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1" fillId="0" borderId="0"/>
    <xf numFmtId="0" fontId="17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198" fontId="43" fillId="0" borderId="0" applyFill="0" applyBorder="0" applyAlignment="0" applyProtection="0">
      <alignment horizontal="right"/>
    </xf>
    <xf numFmtId="0" fontId="54" fillId="0" borderId="0"/>
    <xf numFmtId="199" fontId="90" fillId="0" borderId="0"/>
    <xf numFmtId="0" fontId="91" fillId="0" borderId="0"/>
    <xf numFmtId="0" fontId="14" fillId="10" borderId="17" applyNumberFormat="0" applyFont="0" applyAlignment="0" applyProtection="0"/>
    <xf numFmtId="0" fontId="89" fillId="10" borderId="17" applyNumberFormat="0" applyFont="0" applyAlignment="0" applyProtection="0"/>
    <xf numFmtId="0" fontId="20" fillId="10" borderId="17" applyNumberFormat="0" applyFont="0" applyAlignment="0" applyProtection="0"/>
    <xf numFmtId="0" fontId="89" fillId="10" borderId="17" applyNumberFormat="0" applyFont="0" applyAlignment="0" applyProtection="0"/>
    <xf numFmtId="0" fontId="89" fillId="10" borderId="17" applyNumberFormat="0" applyFont="0" applyAlignment="0" applyProtection="0"/>
    <xf numFmtId="0" fontId="89" fillId="10" borderId="17" applyNumberFormat="0" applyFont="0" applyAlignment="0" applyProtection="0"/>
    <xf numFmtId="0" fontId="89" fillId="10" borderId="17" applyNumberFormat="0" applyFont="0" applyAlignment="0" applyProtection="0"/>
    <xf numFmtId="0" fontId="89" fillId="10" borderId="17" applyNumberFormat="0" applyFont="0" applyAlignment="0" applyProtection="0"/>
    <xf numFmtId="0" fontId="89" fillId="10" borderId="17" applyNumberFormat="0" applyFont="0" applyAlignment="0" applyProtection="0"/>
    <xf numFmtId="0" fontId="89" fillId="10" borderId="17" applyNumberFormat="0" applyFont="0" applyAlignment="0" applyProtection="0"/>
    <xf numFmtId="0" fontId="89" fillId="10" borderId="17" applyNumberFormat="0" applyFont="0" applyAlignment="0" applyProtection="0"/>
    <xf numFmtId="49" fontId="92" fillId="0" borderId="0"/>
    <xf numFmtId="176" fontId="93" fillId="0" borderId="0" applyFont="0" applyFill="0" applyBorder="0" applyAlignment="0" applyProtection="0"/>
    <xf numFmtId="0" fontId="94" fillId="22" borderId="18" applyNumberFormat="0" applyAlignment="0" applyProtection="0"/>
    <xf numFmtId="0" fontId="95" fillId="22" borderId="18" applyNumberFormat="0" applyAlignment="0" applyProtection="0"/>
    <xf numFmtId="0" fontId="95" fillId="22" borderId="18" applyNumberFormat="0" applyAlignment="0" applyProtection="0"/>
    <xf numFmtId="0" fontId="95" fillId="22" borderId="18" applyNumberFormat="0" applyAlignment="0" applyProtection="0"/>
    <xf numFmtId="0" fontId="95" fillId="22" borderId="18" applyNumberFormat="0" applyAlignment="0" applyProtection="0"/>
    <xf numFmtId="0" fontId="95" fillId="22" borderId="18" applyNumberFormat="0" applyAlignment="0" applyProtection="0"/>
    <xf numFmtId="0" fontId="95" fillId="22" borderId="18" applyNumberFormat="0" applyAlignment="0" applyProtection="0"/>
    <xf numFmtId="0" fontId="95" fillId="22" borderId="18" applyNumberFormat="0" applyAlignment="0" applyProtection="0"/>
    <xf numFmtId="0" fontId="95" fillId="22" borderId="18" applyNumberFormat="0" applyAlignment="0" applyProtection="0"/>
    <xf numFmtId="0" fontId="95" fillId="22" borderId="18" applyNumberFormat="0" applyAlignment="0" applyProtection="0"/>
    <xf numFmtId="200" fontId="54" fillId="0" borderId="0" applyFont="0" applyFill="0" applyBorder="0" applyAlignment="0" applyProtection="0"/>
    <xf numFmtId="201" fontId="54" fillId="0" borderId="0" applyFont="0" applyFill="0" applyBorder="0" applyAlignment="0" applyProtection="0"/>
    <xf numFmtId="0" fontId="47" fillId="0" borderId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202" fontId="21" fillId="0" borderId="0" applyFont="0" applyFill="0" applyBorder="0" applyAlignment="0" applyProtection="0"/>
    <xf numFmtId="203" fontId="17" fillId="0" borderId="0" applyFont="0" applyFill="0" applyBorder="0" applyAlignment="0" applyProtection="0"/>
    <xf numFmtId="204" fontId="17" fillId="0" borderId="0" applyFont="0" applyFill="0" applyBorder="0" applyAlignment="0" applyProtection="0"/>
    <xf numFmtId="2" fontId="32" fillId="0" borderId="0" applyFont="0" applyFill="0" applyBorder="0" applyAlignment="0" applyProtection="0"/>
    <xf numFmtId="205" fontId="43" fillId="0" borderId="0" applyFill="0" applyBorder="0" applyAlignment="0">
      <alignment horizontal="centerContinuous"/>
    </xf>
    <xf numFmtId="0" fontId="17" fillId="0" borderId="0"/>
    <xf numFmtId="0" fontId="96" fillId="0" borderId="4" applyNumberFormat="0" applyFill="0" applyBorder="0" applyAlignment="0" applyProtection="0">
      <protection hidden="1"/>
    </xf>
    <xf numFmtId="166" fontId="97" fillId="0" borderId="0"/>
    <xf numFmtId="0" fontId="98" fillId="0" borderId="0"/>
    <xf numFmtId="0" fontId="21" fillId="0" borderId="0" applyNumberFormat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7" fillId="22" borderId="4"/>
    <xf numFmtId="183" fontId="49" fillId="0" borderId="19">
      <protection locked="0"/>
    </xf>
    <xf numFmtId="0" fontId="101" fillId="0" borderId="20" applyNumberFormat="0" applyFill="0" applyAlignment="0" applyProtection="0"/>
    <xf numFmtId="183" fontId="50" fillId="0" borderId="19">
      <protection locked="0"/>
    </xf>
    <xf numFmtId="0" fontId="55" fillId="0" borderId="19">
      <protection locked="0"/>
    </xf>
    <xf numFmtId="0" fontId="84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66" fontId="106" fillId="0" borderId="0">
      <alignment horizontal="right"/>
    </xf>
    <xf numFmtId="0" fontId="22" fillId="27" borderId="0" applyNumberFormat="0" applyBorder="0" applyAlignment="0" applyProtection="0"/>
    <xf numFmtId="0" fontId="22" fillId="18" borderId="0" applyNumberFormat="0" applyBorder="0" applyAlignment="0" applyProtection="0"/>
    <xf numFmtId="0" fontId="22" fillId="12" borderId="0" applyNumberFormat="0" applyBorder="0" applyAlignment="0" applyProtection="0"/>
    <xf numFmtId="0" fontId="22" fillId="28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76" fillId="7" borderId="5" applyNumberFormat="0" applyAlignment="0" applyProtection="0"/>
    <xf numFmtId="0" fontId="76" fillId="13" borderId="5" applyNumberFormat="0" applyAlignment="0" applyProtection="0"/>
    <xf numFmtId="0" fontId="94" fillId="29" borderId="18" applyNumberFormat="0" applyAlignment="0" applyProtection="0"/>
    <xf numFmtId="0" fontId="107" fillId="29" borderId="5" applyNumberFormat="0" applyAlignment="0" applyProtection="0"/>
    <xf numFmtId="0" fontId="108" fillId="0" borderId="0" applyProtection="0"/>
    <xf numFmtId="206" fontId="109" fillId="0" borderId="0" applyFont="0" applyFill="0" applyBorder="0" applyAlignment="0" applyProtection="0"/>
    <xf numFmtId="0" fontId="60" fillId="4" borderId="0" applyNumberFormat="0" applyBorder="0" applyAlignment="0" applyProtection="0"/>
    <xf numFmtId="0" fontId="18" fillId="0" borderId="21">
      <alignment horizontal="centerContinuous" vertical="top" wrapText="1"/>
    </xf>
    <xf numFmtId="0" fontId="110" fillId="0" borderId="22" applyNumberFormat="0" applyFill="0" applyAlignment="0" applyProtection="0"/>
    <xf numFmtId="0" fontId="111" fillId="0" borderId="23" applyNumberFormat="0" applyFill="0" applyAlignment="0" applyProtection="0"/>
    <xf numFmtId="0" fontId="112" fillId="0" borderId="24" applyNumberFormat="0" applyFill="0" applyAlignment="0" applyProtection="0"/>
    <xf numFmtId="0" fontId="112" fillId="0" borderId="0" applyNumberFormat="0" applyFill="0" applyBorder="0" applyAlignment="0" applyProtection="0"/>
    <xf numFmtId="0" fontId="113" fillId="0" borderId="0" applyProtection="0"/>
    <xf numFmtId="0" fontId="114" fillId="0" borderId="0" applyProtection="0"/>
    <xf numFmtId="0" fontId="87" fillId="0" borderId="0">
      <alignment wrapText="1"/>
    </xf>
    <xf numFmtId="0" fontId="80" fillId="0" borderId="16" applyNumberFormat="0" applyFill="0" applyAlignment="0" applyProtection="0"/>
    <xf numFmtId="0" fontId="115" fillId="0" borderId="25" applyNumberFormat="0" applyFill="0" applyAlignment="0" applyProtection="0"/>
    <xf numFmtId="0" fontId="108" fillId="0" borderId="19" applyProtection="0"/>
    <xf numFmtId="0" fontId="33" fillId="23" borderId="7" applyNumberFormat="0" applyAlignment="0" applyProtection="0"/>
    <xf numFmtId="0" fontId="33" fillId="23" borderId="7" applyNumberFormat="0" applyAlignment="0" applyProtection="0"/>
    <xf numFmtId="0" fontId="99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13" borderId="0" applyNumberFormat="0" applyBorder="0" applyAlignment="0" applyProtection="0"/>
    <xf numFmtId="0" fontId="30" fillId="22" borderId="5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118" fillId="0" borderId="0"/>
    <xf numFmtId="0" fontId="19" fillId="0" borderId="0"/>
    <xf numFmtId="0" fontId="87" fillId="0" borderId="0"/>
    <xf numFmtId="0" fontId="19" fillId="0" borderId="0"/>
    <xf numFmtId="0" fontId="15" fillId="0" borderId="0"/>
    <xf numFmtId="0" fontId="15" fillId="0" borderId="0"/>
    <xf numFmtId="0" fontId="19" fillId="0" borderId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14" fillId="0" borderId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119" fillId="0" borderId="0"/>
    <xf numFmtId="0" fontId="15" fillId="0" borderId="0"/>
    <xf numFmtId="0" fontId="87" fillId="0" borderId="0"/>
    <xf numFmtId="0" fontId="14" fillId="0" borderId="0"/>
    <xf numFmtId="0" fontId="14" fillId="0" borderId="0"/>
    <xf numFmtId="0" fontId="19" fillId="0" borderId="0"/>
    <xf numFmtId="0" fontId="119" fillId="0" borderId="0"/>
    <xf numFmtId="0" fontId="119" fillId="0" borderId="0"/>
    <xf numFmtId="0" fontId="14" fillId="0" borderId="0"/>
    <xf numFmtId="0" fontId="14" fillId="0" borderId="0"/>
    <xf numFmtId="0" fontId="120" fillId="0" borderId="0"/>
    <xf numFmtId="0" fontId="13" fillId="0" borderId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/>
    <xf numFmtId="0" fontId="14" fillId="0" borderId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87" fillId="0" borderId="0" applyNumberFormat="0" applyFont="0" applyFill="0" applyBorder="0" applyAlignment="0" applyProtection="0"/>
    <xf numFmtId="0" fontId="15" fillId="0" borderId="0"/>
    <xf numFmtId="0" fontId="15" fillId="0" borderId="0"/>
    <xf numFmtId="0" fontId="19" fillId="0" borderId="0"/>
    <xf numFmtId="0" fontId="87" fillId="0" borderId="0"/>
    <xf numFmtId="0" fontId="19" fillId="0" borderId="0"/>
    <xf numFmtId="0" fontId="19" fillId="0" borderId="0"/>
    <xf numFmtId="0" fontId="19" fillId="0" borderId="0"/>
    <xf numFmtId="0" fontId="115" fillId="0" borderId="20" applyNumberFormat="0" applyFill="0" applyAlignment="0" applyProtection="0"/>
    <xf numFmtId="0" fontId="28" fillId="5" borderId="0" applyNumberFormat="0" applyBorder="0" applyAlignment="0" applyProtection="0"/>
    <xf numFmtId="0" fontId="28" fillId="3" borderId="0" applyNumberFormat="0" applyBorder="0" applyAlignment="0" applyProtection="0"/>
    <xf numFmtId="0" fontId="52" fillId="0" borderId="0" applyNumberFormat="0" applyFill="0" applyBorder="0" applyAlignment="0" applyProtection="0"/>
    <xf numFmtId="0" fontId="44" fillId="10" borderId="17" applyNumberFormat="0" applyFont="0" applyAlignment="0" applyProtection="0"/>
    <xf numFmtId="0" fontId="19" fillId="10" borderId="17" applyNumberFormat="0" applyFont="0" applyAlignment="0" applyProtection="0"/>
    <xf numFmtId="0" fontId="14" fillId="10" borderId="17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4" fillId="22" borderId="18" applyNumberFormat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02" fillId="0" borderId="26" applyNumberFormat="0" applyFill="0" applyAlignment="0" applyProtection="0"/>
    <xf numFmtId="0" fontId="85" fillId="13" borderId="0" applyNumberFormat="0" applyBorder="0" applyAlignment="0" applyProtection="0"/>
    <xf numFmtId="0" fontId="90" fillId="0" borderId="0"/>
    <xf numFmtId="0" fontId="108" fillId="0" borderId="0"/>
    <xf numFmtId="0" fontId="10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38" fontId="109" fillId="0" borderId="0" applyFont="0" applyFill="0" applyBorder="0" applyAlignment="0" applyProtection="0"/>
    <xf numFmtId="40" fontId="109" fillId="0" borderId="0" applyFont="0" applyFill="0" applyBorder="0" applyAlignment="0" applyProtection="0"/>
    <xf numFmtId="2" fontId="108" fillId="0" borderId="0" applyProtection="0"/>
    <xf numFmtId="165" fontId="19" fillId="0" borderId="0" applyFont="0" applyFill="0" applyBorder="0" applyAlignment="0" applyProtection="0"/>
    <xf numFmtId="177" fontId="14" fillId="0" borderId="0" applyFont="0" applyFill="0" applyBorder="0" applyAlignment="0" applyProtection="0"/>
    <xf numFmtId="40" fontId="42" fillId="0" borderId="0" applyFont="0" applyFill="0" applyBorder="0" applyAlignment="0" applyProtection="0"/>
    <xf numFmtId="0" fontId="60" fillId="6" borderId="0" applyNumberFormat="0" applyBorder="0" applyAlignment="0" applyProtection="0"/>
    <xf numFmtId="49" fontId="18" fillId="0" borderId="8">
      <alignment horizontal="center" vertical="center" wrapText="1"/>
    </xf>
    <xf numFmtId="0" fontId="19" fillId="8" borderId="0" applyNumberFormat="0" applyBorder="0" applyAlignment="0" applyProtection="0"/>
    <xf numFmtId="0" fontId="12" fillId="38" borderId="0" applyNumberFormat="0" applyBorder="0" applyAlignment="0" applyProtection="0"/>
    <xf numFmtId="0" fontId="19" fillId="9" borderId="0" applyNumberFormat="0" applyBorder="0" applyAlignment="0" applyProtection="0"/>
    <xf numFmtId="0" fontId="12" fillId="42" borderId="0" applyNumberFormat="0" applyBorder="0" applyAlignment="0" applyProtection="0"/>
    <xf numFmtId="0" fontId="19" fillId="10" borderId="0" applyNumberFormat="0" applyBorder="0" applyAlignment="0" applyProtection="0"/>
    <xf numFmtId="0" fontId="12" fillId="46" borderId="0" applyNumberFormat="0" applyBorder="0" applyAlignment="0" applyProtection="0"/>
    <xf numFmtId="0" fontId="19" fillId="7" borderId="0" applyNumberFormat="0" applyBorder="0" applyAlignment="0" applyProtection="0"/>
    <xf numFmtId="0" fontId="12" fillId="49" borderId="0" applyNumberFormat="0" applyBorder="0" applyAlignment="0" applyProtection="0"/>
    <xf numFmtId="0" fontId="12" fillId="52" borderId="0" applyNumberFormat="0" applyBorder="0" applyAlignment="0" applyProtection="0"/>
    <xf numFmtId="0" fontId="12" fillId="56" borderId="0" applyNumberFormat="0" applyBorder="0" applyAlignment="0" applyProtection="0"/>
    <xf numFmtId="0" fontId="12" fillId="39" borderId="0" applyNumberFormat="0" applyBorder="0" applyAlignment="0" applyProtection="0"/>
    <xf numFmtId="0" fontId="12" fillId="43" borderId="0" applyNumberFormat="0" applyBorder="0" applyAlignment="0" applyProtection="0"/>
    <xf numFmtId="0" fontId="19" fillId="13" borderId="0" applyNumberFormat="0" applyBorder="0" applyAlignment="0" applyProtection="0"/>
    <xf numFmtId="0" fontId="12" fillId="47" borderId="0" applyNumberFormat="0" applyBorder="0" applyAlignment="0" applyProtection="0"/>
    <xf numFmtId="0" fontId="12" fillId="50" borderId="0" applyNumberFormat="0" applyBorder="0" applyAlignment="0" applyProtection="0"/>
    <xf numFmtId="0" fontId="12" fillId="53" borderId="0" applyNumberFormat="0" applyBorder="0" applyAlignment="0" applyProtection="0"/>
    <xf numFmtId="0" fontId="12" fillId="57" borderId="0" applyNumberFormat="0" applyBorder="0" applyAlignment="0" applyProtection="0"/>
    <xf numFmtId="0" fontId="138" fillId="40" borderId="0" applyNumberFormat="0" applyBorder="0" applyAlignment="0" applyProtection="0"/>
    <xf numFmtId="0" fontId="138" fillId="44" borderId="0" applyNumberFormat="0" applyBorder="0" applyAlignment="0" applyProtection="0"/>
    <xf numFmtId="0" fontId="22" fillId="12" borderId="0" applyNumberFormat="0" applyBorder="0" applyAlignment="0" applyProtection="0"/>
    <xf numFmtId="0" fontId="22" fillId="3" borderId="0" applyNumberFormat="0" applyBorder="0" applyAlignment="0" applyProtection="0"/>
    <xf numFmtId="0" fontId="138" fillId="54" borderId="0" applyNumberFormat="0" applyBorder="0" applyAlignment="0" applyProtection="0"/>
    <xf numFmtId="0" fontId="22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38" fillId="37" borderId="0" applyNumberFormat="0" applyBorder="0" applyAlignment="0" applyProtection="0"/>
    <xf numFmtId="0" fontId="138" fillId="41" borderId="0" applyNumberFormat="0" applyBorder="0" applyAlignment="0" applyProtection="0"/>
    <xf numFmtId="0" fontId="138" fillId="45" borderId="0" applyNumberFormat="0" applyBorder="0" applyAlignment="0" applyProtection="0"/>
    <xf numFmtId="0" fontId="138" fillId="48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0" fillId="33" borderId="33" applyNumberFormat="0" applyAlignment="0" applyProtection="0"/>
    <xf numFmtId="0" fontId="131" fillId="34" borderId="34" applyNumberFormat="0" applyAlignment="0" applyProtection="0"/>
    <xf numFmtId="0" fontId="132" fillId="34" borderId="33" applyNumberFormat="0" applyAlignment="0" applyProtection="0"/>
    <xf numFmtId="0" fontId="148" fillId="0" borderId="0" applyNumberFormat="0" applyFill="0" applyBorder="0" applyAlignment="0" applyProtection="0"/>
    <xf numFmtId="0" fontId="124" fillId="0" borderId="30" applyNumberFormat="0" applyFill="0" applyAlignment="0" applyProtection="0"/>
    <xf numFmtId="0" fontId="125" fillId="0" borderId="31" applyNumberFormat="0" applyFill="0" applyAlignment="0" applyProtection="0"/>
    <xf numFmtId="0" fontId="126" fillId="0" borderId="32" applyNumberFormat="0" applyFill="0" applyAlignment="0" applyProtection="0"/>
    <xf numFmtId="0" fontId="126" fillId="0" borderId="0" applyNumberFormat="0" applyFill="0" applyBorder="0" applyAlignment="0" applyProtection="0"/>
    <xf numFmtId="0" fontId="137" fillId="0" borderId="38" applyNumberFormat="0" applyFill="0" applyAlignment="0" applyProtection="0"/>
    <xf numFmtId="0" fontId="134" fillId="35" borderId="36" applyNumberFormat="0" applyAlignment="0" applyProtection="0"/>
    <xf numFmtId="0" fontId="123" fillId="0" borderId="0" applyNumberFormat="0" applyFill="0" applyBorder="0" applyAlignment="0" applyProtection="0"/>
    <xf numFmtId="0" fontId="129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9" fillId="0" borderId="0"/>
    <xf numFmtId="0" fontId="19" fillId="0" borderId="0"/>
    <xf numFmtId="0" fontId="128" fillId="31" borderId="0" applyNumberFormat="0" applyBorder="0" applyAlignment="0" applyProtection="0"/>
    <xf numFmtId="0" fontId="136" fillId="0" borderId="0" applyNumberFormat="0" applyFill="0" applyBorder="0" applyAlignment="0" applyProtection="0"/>
    <xf numFmtId="0" fontId="12" fillId="36" borderId="37" applyNumberFormat="0" applyFont="0" applyAlignment="0" applyProtection="0"/>
    <xf numFmtId="0" fontId="19" fillId="10" borderId="17" applyNumberFormat="0" applyFont="0" applyAlignment="0" applyProtection="0"/>
    <xf numFmtId="9" fontId="14" fillId="0" borderId="0" applyFont="0" applyFill="0" applyBorder="0" applyAlignment="0" applyProtection="0"/>
    <xf numFmtId="0" fontId="133" fillId="0" borderId="35" applyNumberFormat="0" applyFill="0" applyAlignment="0" applyProtection="0"/>
    <xf numFmtId="0" fontId="135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7" fillId="30" borderId="0" applyNumberFormat="0" applyBorder="0" applyAlignment="0" applyProtection="0"/>
    <xf numFmtId="0" fontId="109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159" fillId="0" borderId="0"/>
    <xf numFmtId="0" fontId="60" fillId="4" borderId="0" applyNumberFormat="0" applyBorder="0" applyAlignment="0" applyProtection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4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4" fillId="0" borderId="0"/>
    <xf numFmtId="0" fontId="159" fillId="0" borderId="0"/>
    <xf numFmtId="0" fontId="14" fillId="0" borderId="0"/>
    <xf numFmtId="0" fontId="87" fillId="0" borderId="0"/>
    <xf numFmtId="0" fontId="15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525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40" fillId="60" borderId="8" xfId="0" applyFont="1" applyFill="1" applyBorder="1"/>
    <xf numFmtId="166" fontId="140" fillId="60" borderId="8" xfId="0" applyNumberFormat="1" applyFont="1" applyFill="1" applyBorder="1" applyAlignment="1">
      <alignment horizontal="center" wrapText="1"/>
    </xf>
    <xf numFmtId="0" fontId="140" fillId="59" borderId="8" xfId="0" applyFont="1" applyFill="1" applyBorder="1" applyAlignment="1">
      <alignment horizontal="left" indent="1"/>
    </xf>
    <xf numFmtId="166" fontId="140" fillId="59" borderId="8" xfId="0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left" indent="2"/>
    </xf>
    <xf numFmtId="166" fontId="140" fillId="0" borderId="8" xfId="0" applyNumberFormat="1" applyFont="1" applyFill="1" applyBorder="1" applyAlignment="1">
      <alignment horizontal="center" wrapText="1"/>
    </xf>
    <xf numFmtId="166" fontId="15" fillId="0" borderId="8" xfId="0" applyNumberFormat="1" applyFont="1" applyBorder="1" applyAlignment="1">
      <alignment horizontal="center" wrapText="1"/>
    </xf>
    <xf numFmtId="0" fontId="15" fillId="0" borderId="8" xfId="0" applyFont="1" applyBorder="1" applyAlignment="1">
      <alignment horizontal="left" indent="3"/>
    </xf>
    <xf numFmtId="0" fontId="15" fillId="0" borderId="8" xfId="0" applyFont="1" applyBorder="1" applyAlignment="1">
      <alignment horizontal="left" wrapText="1" indent="2"/>
    </xf>
    <xf numFmtId="166" fontId="149" fillId="59" borderId="8" xfId="0" applyNumberFormat="1" applyFont="1" applyFill="1" applyBorder="1" applyAlignment="1">
      <alignment horizontal="center" wrapText="1"/>
    </xf>
    <xf numFmtId="0" fontId="149" fillId="59" borderId="8" xfId="0" applyFont="1" applyFill="1" applyBorder="1" applyAlignment="1">
      <alignment horizontal="center" wrapText="1"/>
    </xf>
    <xf numFmtId="0" fontId="15" fillId="0" borderId="8" xfId="0" applyFont="1" applyBorder="1" applyAlignment="1">
      <alignment horizontal="left" wrapText="1"/>
    </xf>
    <xf numFmtId="166" fontId="15" fillId="0" borderId="8" xfId="0" applyNumberFormat="1" applyFont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918" applyFont="1"/>
    <xf numFmtId="166" fontId="15" fillId="0" borderId="0" xfId="918" applyNumberFormat="1" applyFont="1" applyBorder="1"/>
    <xf numFmtId="166" fontId="149" fillId="0" borderId="0" xfId="918" applyNumberFormat="1" applyFont="1" applyBorder="1"/>
    <xf numFmtId="166" fontId="149" fillId="0" borderId="0" xfId="918" applyNumberFormat="1" applyFont="1" applyFill="1" applyBorder="1"/>
    <xf numFmtId="166" fontId="15" fillId="0" borderId="0" xfId="918" applyNumberFormat="1" applyFont="1" applyFill="1" applyBorder="1"/>
    <xf numFmtId="166" fontId="15" fillId="0" borderId="0" xfId="918" applyNumberFormat="1" applyFont="1" applyFill="1" applyBorder="1" applyAlignment="1">
      <alignment horizontal="right"/>
    </xf>
    <xf numFmtId="3" fontId="151" fillId="0" borderId="0" xfId="920" applyNumberFormat="1" applyFont="1" applyFill="1"/>
    <xf numFmtId="2" fontId="152" fillId="0" borderId="0" xfId="920" applyNumberFormat="1" applyFont="1" applyFill="1"/>
    <xf numFmtId="0" fontId="153" fillId="0" borderId="0" xfId="917" applyFont="1" applyFill="1"/>
    <xf numFmtId="166" fontId="15" fillId="0" borderId="0" xfId="917" applyNumberFormat="1" applyFont="1" applyFill="1" applyBorder="1"/>
    <xf numFmtId="166" fontId="143" fillId="61" borderId="0" xfId="918" applyNumberFormat="1" applyFont="1" applyFill="1" applyBorder="1" applyAlignment="1">
      <alignment horizontal="right"/>
    </xf>
    <xf numFmtId="14" fontId="15" fillId="62" borderId="61" xfId="0" applyNumberFormat="1" applyFont="1" applyFill="1" applyBorder="1" applyAlignment="1" applyProtection="1">
      <alignment horizontal="center" vertical="center" wrapText="1"/>
    </xf>
    <xf numFmtId="14" fontId="15" fillId="62" borderId="62" xfId="0" applyNumberFormat="1" applyFont="1" applyFill="1" applyBorder="1" applyAlignment="1" applyProtection="1">
      <alignment horizontal="center" vertical="center" wrapText="1"/>
    </xf>
    <xf numFmtId="0" fontId="140" fillId="62" borderId="63" xfId="0" applyNumberFormat="1" applyFont="1" applyFill="1" applyBorder="1" applyAlignment="1" applyProtection="1"/>
    <xf numFmtId="3" fontId="140" fillId="62" borderId="58" xfId="0" applyNumberFormat="1" applyFont="1" applyFill="1" applyBorder="1" applyAlignment="1" applyProtection="1">
      <alignment horizontal="center"/>
    </xf>
    <xf numFmtId="3" fontId="140" fillId="62" borderId="64" xfId="0" applyNumberFormat="1" applyFont="1" applyFill="1" applyBorder="1" applyAlignment="1" applyProtection="1">
      <alignment horizontal="center"/>
    </xf>
    <xf numFmtId="3" fontId="140" fillId="62" borderId="65" xfId="0" applyNumberFormat="1" applyFont="1" applyFill="1" applyBorder="1" applyAlignment="1" applyProtection="1">
      <alignment horizontal="center"/>
    </xf>
    <xf numFmtId="3" fontId="140" fillId="62" borderId="66" xfId="0" applyNumberFormat="1" applyFont="1" applyFill="1" applyBorder="1" applyAlignment="1" applyProtection="1">
      <alignment horizontal="center"/>
    </xf>
    <xf numFmtId="189" fontId="140" fillId="62" borderId="66" xfId="0" applyNumberFormat="1" applyFont="1" applyFill="1" applyBorder="1" applyAlignment="1" applyProtection="1">
      <alignment horizontal="center"/>
    </xf>
    <xf numFmtId="189" fontId="140" fillId="62" borderId="65" xfId="0" applyNumberFormat="1" applyFont="1" applyFill="1" applyBorder="1" applyAlignment="1" applyProtection="1">
      <alignment horizontal="center"/>
    </xf>
    <xf numFmtId="0" fontId="140" fillId="62" borderId="63" xfId="0" applyNumberFormat="1" applyFont="1" applyFill="1" applyBorder="1" applyAlignment="1" applyProtection="1">
      <alignment horizontal="left"/>
    </xf>
    <xf numFmtId="3" fontId="140" fillId="62" borderId="67" xfId="0" applyNumberFormat="1" applyFont="1" applyFill="1" applyBorder="1" applyAlignment="1" applyProtection="1">
      <alignment horizontal="center"/>
    </xf>
    <xf numFmtId="3" fontId="140" fillId="62" borderId="68" xfId="0" applyNumberFormat="1" applyFont="1" applyFill="1" applyBorder="1" applyAlignment="1" applyProtection="1">
      <alignment horizontal="center"/>
    </xf>
    <xf numFmtId="3" fontId="140" fillId="62" borderId="69" xfId="0" applyNumberFormat="1" applyFont="1" applyFill="1" applyBorder="1" applyAlignment="1" applyProtection="1">
      <alignment horizontal="center"/>
    </xf>
    <xf numFmtId="3" fontId="140" fillId="62" borderId="70" xfId="0" applyNumberFormat="1" applyFont="1" applyFill="1" applyBorder="1" applyAlignment="1" applyProtection="1">
      <alignment horizontal="center"/>
    </xf>
    <xf numFmtId="189" fontId="140" fillId="62" borderId="70" xfId="0" applyNumberFormat="1" applyFont="1" applyFill="1" applyBorder="1" applyAlignment="1" applyProtection="1">
      <alignment horizontal="center"/>
    </xf>
    <xf numFmtId="189" fontId="140" fillId="62" borderId="69" xfId="0" applyNumberFormat="1" applyFont="1" applyFill="1" applyBorder="1" applyAlignment="1" applyProtection="1">
      <alignment horizontal="center"/>
    </xf>
    <xf numFmtId="0" fontId="15" fillId="0" borderId="63" xfId="0" applyNumberFormat="1" applyFont="1" applyFill="1" applyBorder="1" applyAlignment="1" applyProtection="1">
      <alignment horizontal="left"/>
    </xf>
    <xf numFmtId="3" fontId="15" fillId="0" borderId="67" xfId="0" applyNumberFormat="1" applyFont="1" applyFill="1" applyBorder="1" applyAlignment="1" applyProtection="1">
      <alignment horizontal="center"/>
    </xf>
    <xf numFmtId="3" fontId="15" fillId="0" borderId="68" xfId="0" applyNumberFormat="1" applyFont="1" applyFill="1" applyBorder="1" applyAlignment="1" applyProtection="1">
      <alignment horizontal="center"/>
    </xf>
    <xf numFmtId="3" fontId="15" fillId="0" borderId="69" xfId="0" applyNumberFormat="1" applyFont="1" applyFill="1" applyBorder="1" applyAlignment="1" applyProtection="1">
      <alignment horizontal="center"/>
    </xf>
    <xf numFmtId="3" fontId="15" fillId="0" borderId="70" xfId="0" applyNumberFormat="1" applyFont="1" applyFill="1" applyBorder="1" applyAlignment="1" applyProtection="1">
      <alignment horizontal="center"/>
    </xf>
    <xf numFmtId="189" fontId="15" fillId="0" borderId="70" xfId="0" applyNumberFormat="1" applyFont="1" applyFill="1" applyBorder="1" applyAlignment="1" applyProtection="1">
      <alignment horizontal="center"/>
    </xf>
    <xf numFmtId="189" fontId="15" fillId="0" borderId="69" xfId="0" applyNumberFormat="1" applyFont="1" applyFill="1" applyBorder="1" applyAlignment="1" applyProtection="1">
      <alignment horizontal="center"/>
    </xf>
    <xf numFmtId="0" fontId="15" fillId="0" borderId="63" xfId="0" applyNumberFormat="1" applyFont="1" applyFill="1" applyBorder="1" applyAlignment="1" applyProtection="1"/>
    <xf numFmtId="189" fontId="15" fillId="0" borderId="67" xfId="0" applyNumberFormat="1" applyFont="1" applyFill="1" applyBorder="1" applyAlignment="1" applyProtection="1">
      <alignment horizontal="center"/>
    </xf>
    <xf numFmtId="189" fontId="15" fillId="0" borderId="68" xfId="0" applyNumberFormat="1" applyFont="1" applyFill="1" applyBorder="1" applyAlignment="1" applyProtection="1">
      <alignment horizontal="center"/>
    </xf>
    <xf numFmtId="207" fontId="15" fillId="0" borderId="70" xfId="0" applyNumberFormat="1" applyFont="1" applyFill="1" applyBorder="1" applyAlignment="1" applyProtection="1">
      <alignment horizontal="center"/>
    </xf>
    <xf numFmtId="207" fontId="15" fillId="0" borderId="67" xfId="0" applyNumberFormat="1" applyFont="1" applyFill="1" applyBorder="1" applyAlignment="1" applyProtection="1">
      <alignment horizontal="center"/>
    </xf>
    <xf numFmtId="4" fontId="154" fillId="0" borderId="69" xfId="0" applyNumberFormat="1" applyFont="1" applyFill="1" applyBorder="1" applyAlignment="1" applyProtection="1">
      <alignment horizontal="center"/>
    </xf>
    <xf numFmtId="3" fontId="155" fillId="62" borderId="70" xfId="0" applyNumberFormat="1" applyFont="1" applyFill="1" applyBorder="1" applyAlignment="1" applyProtection="1">
      <alignment horizontal="center"/>
    </xf>
    <xf numFmtId="3" fontId="155" fillId="62" borderId="69" xfId="0" applyNumberFormat="1" applyFont="1" applyFill="1" applyBorder="1" applyAlignment="1" applyProtection="1">
      <alignment horizontal="center"/>
    </xf>
    <xf numFmtId="3" fontId="154" fillId="0" borderId="70" xfId="0" applyNumberFormat="1" applyFont="1" applyFill="1" applyBorder="1" applyAlignment="1" applyProtection="1">
      <alignment horizontal="center"/>
    </xf>
    <xf numFmtId="3" fontId="154" fillId="0" borderId="69" xfId="0" applyNumberFormat="1" applyFont="1" applyFill="1" applyBorder="1" applyAlignment="1" applyProtection="1">
      <alignment horizontal="center"/>
    </xf>
    <xf numFmtId="189" fontId="140" fillId="62" borderId="67" xfId="0" applyNumberFormat="1" applyFont="1" applyFill="1" applyBorder="1" applyAlignment="1" applyProtection="1">
      <alignment horizontal="center"/>
    </xf>
    <xf numFmtId="189" fontId="140" fillId="62" borderId="68" xfId="0" applyNumberFormat="1" applyFont="1" applyFill="1" applyBorder="1" applyAlignment="1" applyProtection="1">
      <alignment horizontal="center"/>
    </xf>
    <xf numFmtId="207" fontId="155" fillId="62" borderId="69" xfId="0" applyNumberFormat="1" applyFont="1" applyFill="1" applyBorder="1" applyAlignment="1" applyProtection="1">
      <alignment horizontal="center"/>
    </xf>
    <xf numFmtId="208" fontId="156" fillId="62" borderId="70" xfId="0" applyNumberFormat="1" applyFont="1" applyFill="1" applyBorder="1" applyAlignment="1" applyProtection="1">
      <alignment horizontal="center"/>
    </xf>
    <xf numFmtId="4" fontId="156" fillId="62" borderId="69" xfId="0" applyNumberFormat="1" applyFont="1" applyFill="1" applyBorder="1" applyAlignment="1" applyProtection="1">
      <alignment horizontal="center"/>
    </xf>
    <xf numFmtId="2" fontId="140" fillId="62" borderId="67" xfId="0" applyNumberFormat="1" applyFont="1" applyFill="1" applyBorder="1" applyAlignment="1" applyProtection="1">
      <alignment horizontal="center"/>
    </xf>
    <xf numFmtId="2" fontId="140" fillId="62" borderId="68" xfId="0" applyNumberFormat="1" applyFont="1" applyFill="1" applyBorder="1" applyAlignment="1" applyProtection="1">
      <alignment horizontal="center"/>
    </xf>
    <xf numFmtId="207" fontId="140" fillId="62" borderId="70" xfId="0" applyNumberFormat="1" applyFont="1" applyFill="1" applyBorder="1" applyAlignment="1" applyProtection="1">
      <alignment horizontal="center"/>
    </xf>
    <xf numFmtId="207" fontId="155" fillId="62" borderId="67" xfId="0" applyNumberFormat="1" applyFont="1" applyFill="1" applyBorder="1" applyAlignment="1" applyProtection="1">
      <alignment horizontal="center"/>
    </xf>
    <xf numFmtId="2" fontId="15" fillId="0" borderId="67" xfId="0" applyNumberFormat="1" applyFont="1" applyFill="1" applyBorder="1" applyAlignment="1" applyProtection="1">
      <alignment horizontal="center"/>
    </xf>
    <xf numFmtId="2" fontId="15" fillId="0" borderId="68" xfId="0" applyNumberFormat="1" applyFont="1" applyFill="1" applyBorder="1" applyAlignment="1" applyProtection="1">
      <alignment horizontal="center"/>
    </xf>
    <xf numFmtId="207" fontId="154" fillId="0" borderId="67" xfId="0" applyNumberFormat="1" applyFont="1" applyFill="1" applyBorder="1" applyAlignment="1" applyProtection="1">
      <alignment horizontal="center"/>
    </xf>
    <xf numFmtId="208" fontId="157" fillId="0" borderId="70" xfId="0" applyNumberFormat="1" applyFont="1" applyFill="1" applyBorder="1" applyAlignment="1" applyProtection="1">
      <alignment horizontal="center"/>
    </xf>
    <xf numFmtId="4" fontId="157" fillId="0" borderId="69" xfId="0" applyNumberFormat="1" applyFont="1" applyFill="1" applyBorder="1" applyAlignment="1" applyProtection="1">
      <alignment horizontal="center"/>
    </xf>
    <xf numFmtId="0" fontId="140" fillId="62" borderId="63" xfId="0" applyNumberFormat="1" applyFont="1" applyFill="1" applyBorder="1" applyAlignment="1" applyProtection="1">
      <alignment horizontal="left" wrapText="1"/>
    </xf>
    <xf numFmtId="0" fontId="15" fillId="0" borderId="54" xfId="0" applyNumberFormat="1" applyFont="1" applyFill="1" applyBorder="1" applyAlignment="1" applyProtection="1"/>
    <xf numFmtId="2" fontId="15" fillId="0" borderId="59" xfId="0" applyNumberFormat="1" applyFont="1" applyFill="1" applyBorder="1" applyAlignment="1" applyProtection="1">
      <alignment horizontal="center"/>
    </xf>
    <xf numFmtId="2" fontId="15" fillId="0" borderId="71" xfId="0" applyNumberFormat="1" applyFont="1" applyFill="1" applyBorder="1" applyAlignment="1" applyProtection="1">
      <alignment horizontal="center"/>
    </xf>
    <xf numFmtId="207" fontId="15" fillId="0" borderId="72" xfId="0" applyNumberFormat="1" applyFont="1" applyFill="1" applyBorder="1" applyAlignment="1" applyProtection="1">
      <alignment horizontal="center"/>
    </xf>
    <xf numFmtId="207" fontId="154" fillId="0" borderId="62" xfId="0" applyNumberFormat="1" applyFont="1" applyFill="1" applyBorder="1" applyAlignment="1" applyProtection="1">
      <alignment horizontal="center"/>
    </xf>
    <xf numFmtId="208" fontId="157" fillId="0" borderId="72" xfId="0" applyNumberFormat="1" applyFont="1" applyFill="1" applyBorder="1" applyAlignment="1" applyProtection="1">
      <alignment horizontal="center"/>
    </xf>
    <xf numFmtId="4" fontId="157" fillId="0" borderId="62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166" fontId="15" fillId="0" borderId="0" xfId="0" applyNumberFormat="1" applyFont="1" applyFill="1" applyBorder="1" applyAlignment="1" applyProtection="1">
      <alignment horizontal="center"/>
    </xf>
    <xf numFmtId="0" fontId="160" fillId="0" borderId="0" xfId="925" applyFont="1"/>
    <xf numFmtId="0" fontId="160" fillId="64" borderId="0" xfId="925" applyFont="1" applyFill="1"/>
    <xf numFmtId="0" fontId="160" fillId="64" borderId="0" xfId="925" applyFont="1" applyFill="1" applyBorder="1"/>
    <xf numFmtId="0" fontId="161" fillId="0" borderId="0" xfId="925" applyFont="1"/>
    <xf numFmtId="0" fontId="17" fillId="0" borderId="0" xfId="925" applyFont="1"/>
    <xf numFmtId="0" fontId="160" fillId="0" borderId="0" xfId="925" applyFont="1" applyFill="1"/>
    <xf numFmtId="0" fontId="160" fillId="0" borderId="0" xfId="925" applyFont="1" applyFill="1" applyBorder="1"/>
    <xf numFmtId="0" fontId="162" fillId="0" borderId="0" xfId="925" applyFont="1" applyFill="1" applyBorder="1" applyAlignment="1">
      <alignment wrapText="1"/>
    </xf>
    <xf numFmtId="0" fontId="140" fillId="0" borderId="0" xfId="925" applyFont="1" applyFill="1" applyBorder="1" applyAlignment="1">
      <alignment horizontal="center" vertical="center" wrapText="1"/>
    </xf>
    <xf numFmtId="0" fontId="160" fillId="0" borderId="0" xfId="925" applyFont="1" applyBorder="1"/>
    <xf numFmtId="0" fontId="140" fillId="64" borderId="0" xfId="925" applyFont="1" applyFill="1" applyBorder="1" applyAlignment="1">
      <alignment horizontal="center" vertical="center" wrapText="1"/>
    </xf>
    <xf numFmtId="166" fontId="149" fillId="64" borderId="0" xfId="925" applyNumberFormat="1" applyFont="1" applyFill="1" applyBorder="1" applyAlignment="1">
      <alignment horizontal="center" vertical="center"/>
    </xf>
    <xf numFmtId="166" fontId="15" fillId="64" borderId="0" xfId="925" applyNumberFormat="1" applyFont="1" applyFill="1" applyBorder="1" applyAlignment="1">
      <alignment horizontal="center" vertical="center" wrapText="1"/>
    </xf>
    <xf numFmtId="166" fontId="15" fillId="64" borderId="75" xfId="925" applyNumberFormat="1" applyFont="1" applyFill="1" applyBorder="1" applyAlignment="1">
      <alignment horizontal="center" vertical="center"/>
    </xf>
    <xf numFmtId="166" fontId="15" fillId="64" borderId="76" xfId="925" applyNumberFormat="1" applyFont="1" applyFill="1" applyBorder="1" applyAlignment="1">
      <alignment horizontal="center" vertical="center"/>
    </xf>
    <xf numFmtId="166" fontId="15" fillId="64" borderId="0" xfId="925" applyNumberFormat="1" applyFont="1" applyFill="1" applyBorder="1" applyAlignment="1">
      <alignment horizontal="center" vertical="center"/>
    </xf>
    <xf numFmtId="4" fontId="163" fillId="64" borderId="0" xfId="925" applyNumberFormat="1" applyFont="1" applyFill="1" applyBorder="1" applyAlignment="1">
      <alignment horizontal="right" wrapText="1"/>
    </xf>
    <xf numFmtId="166" fontId="149" fillId="64" borderId="78" xfId="925" applyNumberFormat="1" applyFont="1" applyFill="1" applyBorder="1" applyAlignment="1">
      <alignment horizontal="center" vertical="center"/>
    </xf>
    <xf numFmtId="4" fontId="122" fillId="64" borderId="0" xfId="925" applyNumberFormat="1" applyFont="1" applyFill="1" applyBorder="1" applyAlignment="1">
      <alignment horizontal="right" wrapText="1"/>
    </xf>
    <xf numFmtId="4" fontId="164" fillId="64" borderId="0" xfId="925" applyNumberFormat="1" applyFont="1" applyFill="1" applyBorder="1" applyAlignment="1">
      <alignment horizontal="right" wrapText="1"/>
    </xf>
    <xf numFmtId="166" fontId="140" fillId="64" borderId="0" xfId="925" applyNumberFormat="1" applyFont="1" applyFill="1" applyBorder="1" applyAlignment="1">
      <alignment horizontal="center" vertical="center" wrapText="1"/>
    </xf>
    <xf numFmtId="166" fontId="149" fillId="65" borderId="0" xfId="925" applyNumberFormat="1" applyFont="1" applyFill="1" applyBorder="1" applyAlignment="1">
      <alignment horizontal="center" vertical="center"/>
    </xf>
    <xf numFmtId="166" fontId="149" fillId="65" borderId="78" xfId="925" applyNumberFormat="1" applyFont="1" applyFill="1" applyBorder="1" applyAlignment="1">
      <alignment horizontal="center" vertical="center"/>
    </xf>
    <xf numFmtId="166" fontId="140" fillId="65" borderId="77" xfId="925" applyNumberFormat="1" applyFont="1" applyFill="1" applyBorder="1" applyAlignment="1">
      <alignment horizontal="center" vertical="center" wrapText="1"/>
    </xf>
    <xf numFmtId="166" fontId="140" fillId="65" borderId="78" xfId="925" applyNumberFormat="1" applyFont="1" applyFill="1" applyBorder="1" applyAlignment="1">
      <alignment horizontal="center" vertical="center" wrapText="1"/>
    </xf>
    <xf numFmtId="166" fontId="140" fillId="64" borderId="0" xfId="925" applyNumberFormat="1" applyFont="1" applyFill="1" applyBorder="1" applyAlignment="1">
      <alignment horizontal="center" vertical="center"/>
    </xf>
    <xf numFmtId="166" fontId="140" fillId="64" borderId="77" xfId="925" applyNumberFormat="1" applyFont="1" applyFill="1" applyBorder="1" applyAlignment="1">
      <alignment horizontal="center" vertical="center"/>
    </xf>
    <xf numFmtId="166" fontId="140" fillId="64" borderId="78" xfId="925" applyNumberFormat="1" applyFont="1" applyFill="1" applyBorder="1" applyAlignment="1">
      <alignment horizontal="center" vertical="center"/>
    </xf>
    <xf numFmtId="166" fontId="140" fillId="65" borderId="77" xfId="925" applyNumberFormat="1" applyFont="1" applyFill="1" applyBorder="1" applyAlignment="1">
      <alignment horizontal="center" vertical="center"/>
    </xf>
    <xf numFmtId="166" fontId="140" fillId="65" borderId="78" xfId="925" applyNumberFormat="1" applyFont="1" applyFill="1" applyBorder="1" applyAlignment="1">
      <alignment horizontal="center" vertical="center"/>
    </xf>
    <xf numFmtId="166" fontId="15" fillId="64" borderId="77" xfId="925" applyNumberFormat="1" applyFont="1" applyFill="1" applyBorder="1" applyAlignment="1">
      <alignment horizontal="center" vertical="center"/>
    </xf>
    <xf numFmtId="166" fontId="15" fillId="64" borderId="78" xfId="925" applyNumberFormat="1" applyFont="1" applyFill="1" applyBorder="1" applyAlignment="1">
      <alignment horizontal="center" vertical="center"/>
    </xf>
    <xf numFmtId="4" fontId="163" fillId="64" borderId="0" xfId="925" applyNumberFormat="1" applyFont="1" applyFill="1" applyBorder="1"/>
    <xf numFmtId="0" fontId="160" fillId="0" borderId="78" xfId="925" applyFont="1" applyBorder="1"/>
    <xf numFmtId="0" fontId="160" fillId="0" borderId="77" xfId="925" applyFont="1" applyBorder="1"/>
    <xf numFmtId="1" fontId="15" fillId="64" borderId="0" xfId="925" applyNumberFormat="1" applyFont="1" applyFill="1" applyBorder="1" applyAlignment="1">
      <alignment horizontal="center" vertical="center"/>
    </xf>
    <xf numFmtId="4" fontId="165" fillId="64" borderId="0" xfId="925" applyNumberFormat="1" applyFont="1" applyFill="1" applyBorder="1"/>
    <xf numFmtId="4" fontId="21" fillId="64" borderId="0" xfId="925" applyNumberFormat="1" applyFont="1" applyFill="1" applyBorder="1"/>
    <xf numFmtId="4" fontId="166" fillId="64" borderId="0" xfId="925" applyNumberFormat="1" applyFont="1" applyFill="1" applyBorder="1"/>
    <xf numFmtId="0" fontId="149" fillId="64" borderId="0" xfId="925" applyFont="1" applyFill="1" applyBorder="1" applyAlignment="1">
      <alignment vertical="center" wrapText="1"/>
    </xf>
    <xf numFmtId="166" fontId="149" fillId="59" borderId="76" xfId="925" applyNumberFormat="1" applyFont="1" applyFill="1" applyBorder="1" applyAlignment="1"/>
    <xf numFmtId="166" fontId="149" fillId="59" borderId="52" xfId="925" applyNumberFormat="1" applyFont="1" applyFill="1" applyBorder="1" applyAlignment="1"/>
    <xf numFmtId="0" fontId="167" fillId="0" borderId="0" xfId="925" applyFont="1"/>
    <xf numFmtId="0" fontId="140" fillId="59" borderId="82" xfId="925" applyFont="1" applyFill="1" applyBorder="1" applyAlignment="1">
      <alignment horizontal="center" vertical="center"/>
    </xf>
    <xf numFmtId="0" fontId="140" fillId="59" borderId="83" xfId="925" applyFont="1" applyFill="1" applyBorder="1" applyAlignment="1">
      <alignment horizontal="center" vertical="center"/>
    </xf>
    <xf numFmtId="1" fontId="140" fillId="0" borderId="0" xfId="925" applyNumberFormat="1" applyFont="1" applyFill="1" applyBorder="1" applyAlignment="1">
      <alignment horizontal="center" vertical="center"/>
    </xf>
    <xf numFmtId="1" fontId="140" fillId="64" borderId="0" xfId="925" applyNumberFormat="1" applyFont="1" applyFill="1" applyBorder="1" applyAlignment="1">
      <alignment horizontal="center" vertical="center"/>
    </xf>
    <xf numFmtId="0" fontId="168" fillId="64" borderId="0" xfId="925" applyFont="1" applyFill="1" applyBorder="1" applyAlignment="1"/>
    <xf numFmtId="2" fontId="15" fillId="59" borderId="62" xfId="918" applyNumberFormat="1" applyFont="1" applyFill="1" applyBorder="1"/>
    <xf numFmtId="166" fontId="15" fillId="0" borderId="69" xfId="945" applyNumberFormat="1" applyFont="1" applyFill="1" applyBorder="1" applyAlignment="1">
      <alignment horizontal="center"/>
    </xf>
    <xf numFmtId="166" fontId="140" fillId="64" borderId="69" xfId="945" applyNumberFormat="1" applyFont="1" applyFill="1" applyBorder="1" applyAlignment="1">
      <alignment horizontal="center" vertical="center"/>
    </xf>
    <xf numFmtId="0" fontId="140" fillId="0" borderId="51" xfId="945" applyFont="1" applyFill="1" applyBorder="1" applyAlignment="1">
      <alignment horizontal="left" vertical="center" wrapText="1" indent="1"/>
    </xf>
    <xf numFmtId="166" fontId="149" fillId="65" borderId="69" xfId="945" applyNumberFormat="1" applyFont="1" applyFill="1" applyBorder="1" applyAlignment="1">
      <alignment horizontal="center" vertical="center"/>
    </xf>
    <xf numFmtId="166" fontId="140" fillId="65" borderId="69" xfId="945" applyNumberFormat="1" applyFont="1" applyFill="1" applyBorder="1" applyAlignment="1">
      <alignment horizontal="center" vertical="center"/>
    </xf>
    <xf numFmtId="0" fontId="15" fillId="0" borderId="51" xfId="945" applyFont="1" applyFill="1" applyBorder="1" applyAlignment="1">
      <alignment horizontal="left" vertical="center" wrapText="1" indent="2"/>
    </xf>
    <xf numFmtId="166" fontId="15" fillId="64" borderId="69" xfId="945" applyNumberFormat="1" applyFont="1" applyFill="1" applyBorder="1" applyAlignment="1">
      <alignment horizontal="center" vertical="center"/>
    </xf>
    <xf numFmtId="0" fontId="15" fillId="0" borderId="51" xfId="945" applyFont="1" applyFill="1" applyBorder="1" applyAlignment="1">
      <alignment horizontal="left" vertical="center" wrapText="1" indent="1"/>
    </xf>
    <xf numFmtId="0" fontId="140" fillId="65" borderId="51" xfId="945" applyFont="1" applyFill="1" applyBorder="1" applyAlignment="1">
      <alignment horizontal="left" vertical="center" wrapText="1" indent="1"/>
    </xf>
    <xf numFmtId="0" fontId="140" fillId="59" borderId="85" xfId="945" applyFont="1" applyFill="1" applyBorder="1" applyAlignment="1">
      <alignment horizontal="center" vertical="center"/>
    </xf>
    <xf numFmtId="166" fontId="15" fillId="64" borderId="62" xfId="925" applyNumberFormat="1" applyFont="1" applyFill="1" applyBorder="1" applyAlignment="1">
      <alignment horizontal="center" vertical="center"/>
    </xf>
    <xf numFmtId="0" fontId="15" fillId="0" borderId="57" xfId="925" applyFont="1" applyFill="1" applyBorder="1" applyAlignment="1">
      <alignment horizontal="left" vertical="center" wrapText="1" indent="1"/>
    </xf>
    <xf numFmtId="166" fontId="140" fillId="64" borderId="69" xfId="925" applyNumberFormat="1" applyFont="1" applyFill="1" applyBorder="1" applyAlignment="1">
      <alignment horizontal="center" vertical="center"/>
    </xf>
    <xf numFmtId="0" fontId="140" fillId="0" borderId="51" xfId="925" applyFont="1" applyFill="1" applyBorder="1" applyAlignment="1">
      <alignment horizontal="left" vertical="center" wrapText="1" indent="1"/>
    </xf>
    <xf numFmtId="166" fontId="149" fillId="65" borderId="69" xfId="925" applyNumberFormat="1" applyFont="1" applyFill="1" applyBorder="1" applyAlignment="1">
      <alignment horizontal="center" vertical="center"/>
    </xf>
    <xf numFmtId="0" fontId="15" fillId="0" borderId="51" xfId="925" applyFont="1" applyFill="1" applyBorder="1" applyAlignment="1">
      <alignment horizontal="left" vertical="center" wrapText="1" indent="3"/>
    </xf>
    <xf numFmtId="166" fontId="157" fillId="64" borderId="69" xfId="925" applyNumberFormat="1" applyFont="1" applyFill="1" applyBorder="1" applyAlignment="1">
      <alignment horizontal="center" vertical="center"/>
    </xf>
    <xf numFmtId="0" fontId="149" fillId="0" borderId="51" xfId="925" applyFont="1" applyFill="1" applyBorder="1" applyAlignment="1">
      <alignment horizontal="left" vertical="center" wrapText="1" indent="1"/>
    </xf>
    <xf numFmtId="166" fontId="140" fillId="65" borderId="69" xfId="925" applyNumberFormat="1" applyFont="1" applyFill="1" applyBorder="1" applyAlignment="1">
      <alignment horizontal="center" vertical="center"/>
    </xf>
    <xf numFmtId="0" fontId="15" fillId="0" borderId="51" xfId="925" applyFont="1" applyFill="1" applyBorder="1" applyAlignment="1">
      <alignment horizontal="left" vertical="center" wrapText="1" indent="2"/>
    </xf>
    <xf numFmtId="166" fontId="15" fillId="64" borderId="69" xfId="925" applyNumberFormat="1" applyFont="1" applyFill="1" applyBorder="1" applyAlignment="1">
      <alignment horizontal="center" vertical="center"/>
    </xf>
    <xf numFmtId="0" fontId="15" fillId="0" borderId="51" xfId="925" applyFont="1" applyFill="1" applyBorder="1" applyAlignment="1">
      <alignment horizontal="left" vertical="center" wrapText="1" indent="1"/>
    </xf>
    <xf numFmtId="166" fontId="140" fillId="65" borderId="65" xfId="925" applyNumberFormat="1" applyFont="1" applyFill="1" applyBorder="1" applyAlignment="1">
      <alignment horizontal="center" vertical="center"/>
    </xf>
    <xf numFmtId="0" fontId="140" fillId="65" borderId="51" xfId="925" applyFont="1" applyFill="1" applyBorder="1" applyAlignment="1">
      <alignment horizontal="left" vertical="center" wrapText="1" indent="1"/>
    </xf>
    <xf numFmtId="0" fontId="140" fillId="59" borderId="85" xfId="925" applyFont="1" applyFill="1" applyBorder="1" applyAlignment="1">
      <alignment horizontal="center" vertical="center"/>
    </xf>
    <xf numFmtId="1" fontId="140" fillId="0" borderId="69" xfId="925" applyNumberFormat="1" applyFont="1" applyFill="1" applyBorder="1" applyAlignment="1">
      <alignment horizontal="center" vertical="center"/>
    </xf>
    <xf numFmtId="1" fontId="140" fillId="0" borderId="51" xfId="925" applyNumberFormat="1" applyFont="1" applyFill="1" applyBorder="1" applyAlignment="1">
      <alignment horizontal="center" vertical="center"/>
    </xf>
    <xf numFmtId="0" fontId="140" fillId="59" borderId="83" xfId="945" applyFont="1" applyFill="1" applyBorder="1" applyAlignment="1">
      <alignment horizontal="center" vertical="center"/>
    </xf>
    <xf numFmtId="0" fontId="140" fillId="59" borderId="82" xfId="945" applyFont="1" applyFill="1" applyBorder="1" applyAlignment="1">
      <alignment horizontal="center" vertical="center"/>
    </xf>
    <xf numFmtId="166" fontId="149" fillId="59" borderId="52" xfId="945" applyNumberFormat="1" applyFont="1" applyFill="1" applyBorder="1" applyAlignment="1"/>
    <xf numFmtId="166" fontId="149" fillId="59" borderId="76" xfId="945" applyNumberFormat="1" applyFont="1" applyFill="1" applyBorder="1" applyAlignment="1"/>
    <xf numFmtId="166" fontId="140" fillId="65" borderId="77" xfId="945" applyNumberFormat="1" applyFont="1" applyFill="1" applyBorder="1" applyAlignment="1">
      <alignment horizontal="center" vertical="center"/>
    </xf>
    <xf numFmtId="0" fontId="15" fillId="0" borderId="0" xfId="945" applyFont="1" applyFill="1" applyBorder="1" applyAlignment="1">
      <alignment horizontal="left" vertical="center" wrapText="1" indent="1"/>
    </xf>
    <xf numFmtId="166" fontId="15" fillId="64" borderId="0" xfId="945" applyNumberFormat="1" applyFont="1" applyFill="1" applyBorder="1" applyAlignment="1">
      <alignment horizontal="center" vertical="center"/>
    </xf>
    <xf numFmtId="166" fontId="15" fillId="64" borderId="78" xfId="945" applyNumberFormat="1" applyFont="1" applyFill="1" applyBorder="1" applyAlignment="1">
      <alignment horizontal="center" vertical="center"/>
    </xf>
    <xf numFmtId="166" fontId="15" fillId="64" borderId="77" xfId="945" applyNumberFormat="1" applyFont="1" applyFill="1" applyBorder="1" applyAlignment="1">
      <alignment horizontal="center" vertical="center"/>
    </xf>
    <xf numFmtId="166" fontId="149" fillId="65" borderId="0" xfId="945" applyNumberFormat="1" applyFont="1" applyFill="1" applyBorder="1" applyAlignment="1">
      <alignment horizontal="center" vertical="center"/>
    </xf>
    <xf numFmtId="166" fontId="149" fillId="65" borderId="78" xfId="945" applyNumberFormat="1" applyFont="1" applyFill="1" applyBorder="1" applyAlignment="1">
      <alignment horizontal="center" vertical="center"/>
    </xf>
    <xf numFmtId="166" fontId="149" fillId="64" borderId="0" xfId="945" applyNumberFormat="1" applyFont="1" applyFill="1" applyBorder="1" applyAlignment="1">
      <alignment horizontal="center" vertical="center"/>
    </xf>
    <xf numFmtId="166" fontId="149" fillId="64" borderId="78" xfId="945" applyNumberFormat="1" applyFont="1" applyFill="1" applyBorder="1" applyAlignment="1">
      <alignment horizontal="center" vertical="center"/>
    </xf>
    <xf numFmtId="166" fontId="140" fillId="64" borderId="77" xfId="945" applyNumberFormat="1" applyFont="1" applyFill="1" applyBorder="1" applyAlignment="1">
      <alignment horizontal="center" vertical="center"/>
    </xf>
    <xf numFmtId="166" fontId="15" fillId="0" borderId="75" xfId="945" applyNumberFormat="1" applyFont="1" applyFill="1" applyBorder="1" applyAlignment="1">
      <alignment horizontal="center"/>
    </xf>
    <xf numFmtId="166" fontId="15" fillId="64" borderId="0" xfId="945" applyNumberFormat="1" applyFont="1" applyFill="1" applyBorder="1" applyAlignment="1">
      <alignment horizontal="center" vertical="center" wrapText="1"/>
    </xf>
    <xf numFmtId="0" fontId="15" fillId="0" borderId="57" xfId="945" applyFont="1" applyFill="1" applyBorder="1" applyAlignment="1">
      <alignment horizontal="left" vertical="center" wrapText="1" indent="2"/>
    </xf>
    <xf numFmtId="166" fontId="15" fillId="0" borderId="62" xfId="945" applyNumberFormat="1" applyFont="1" applyFill="1" applyBorder="1" applyAlignment="1">
      <alignment horizontal="center"/>
    </xf>
    <xf numFmtId="0" fontId="15" fillId="0" borderId="89" xfId="0" applyNumberFormat="1" applyFont="1" applyFill="1" applyBorder="1" applyAlignment="1" applyProtection="1"/>
    <xf numFmtId="3" fontId="140" fillId="62" borderId="90" xfId="0" applyNumberFormat="1" applyFont="1" applyFill="1" applyBorder="1" applyAlignment="1" applyProtection="1">
      <alignment horizontal="center"/>
    </xf>
    <xf numFmtId="3" fontId="140" fillId="62" borderId="0" xfId="0" applyNumberFormat="1" applyFont="1" applyFill="1" applyBorder="1" applyAlignment="1" applyProtection="1">
      <alignment horizontal="center"/>
    </xf>
    <xf numFmtId="3" fontId="15" fillId="0" borderId="0" xfId="0" applyNumberFormat="1" applyFont="1" applyFill="1" applyBorder="1" applyAlignment="1" applyProtection="1">
      <alignment horizontal="center"/>
    </xf>
    <xf numFmtId="189" fontId="15" fillId="0" borderId="0" xfId="0" applyNumberFormat="1" applyFont="1" applyFill="1" applyBorder="1" applyAlignment="1" applyProtection="1">
      <alignment horizontal="center"/>
    </xf>
    <xf numFmtId="189" fontId="140" fillId="62" borderId="0" xfId="0" applyNumberFormat="1" applyFont="1" applyFill="1" applyBorder="1" applyAlignment="1" applyProtection="1">
      <alignment horizontal="center"/>
    </xf>
    <xf numFmtId="2" fontId="140" fillId="62" borderId="0" xfId="0" applyNumberFormat="1" applyFont="1" applyFill="1" applyBorder="1" applyAlignment="1" applyProtection="1">
      <alignment horizontal="center"/>
    </xf>
    <xf numFmtId="2" fontId="15" fillId="0" borderId="0" xfId="0" applyNumberFormat="1" applyFont="1" applyFill="1" applyBorder="1" applyAlignment="1" applyProtection="1">
      <alignment horizontal="center"/>
    </xf>
    <xf numFmtId="2" fontId="15" fillId="0" borderId="52" xfId="0" applyNumberFormat="1" applyFont="1" applyFill="1" applyBorder="1" applyAlignment="1" applyProtection="1">
      <alignment horizontal="center"/>
    </xf>
    <xf numFmtId="166" fontId="16" fillId="60" borderId="28" xfId="0" applyNumberFormat="1" applyFont="1" applyFill="1" applyBorder="1" applyAlignment="1">
      <alignment horizontal="center"/>
    </xf>
    <xf numFmtId="166" fontId="16" fillId="60" borderId="8" xfId="0" applyNumberFormat="1" applyFont="1" applyFill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6" fillId="0" borderId="54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89" xfId="0" applyFont="1" applyBorder="1" applyAlignment="1">
      <alignment horizontal="center"/>
    </xf>
    <xf numFmtId="0" fontId="16" fillId="0" borderId="89" xfId="0" applyFont="1" applyFill="1" applyBorder="1" applyAlignment="1">
      <alignment horizontal="center"/>
    </xf>
    <xf numFmtId="0" fontId="16" fillId="59" borderId="28" xfId="0" applyFont="1" applyFill="1" applyBorder="1" applyAlignment="1">
      <alignment horizontal="center"/>
    </xf>
    <xf numFmtId="0" fontId="16" fillId="59" borderId="60" xfId="0" applyFont="1" applyFill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5" fillId="0" borderId="0" xfId="0" applyFont="1" applyBorder="1"/>
    <xf numFmtId="1" fontId="140" fillId="65" borderId="0" xfId="925" applyNumberFormat="1" applyFont="1" applyFill="1" applyBorder="1" applyAlignment="1">
      <alignment horizontal="center" vertical="center"/>
    </xf>
    <xf numFmtId="1" fontId="140" fillId="65" borderId="78" xfId="925" applyNumberFormat="1" applyFont="1" applyFill="1" applyBorder="1" applyAlignment="1">
      <alignment horizontal="center" vertical="center"/>
    </xf>
    <xf numFmtId="0" fontId="140" fillId="59" borderId="69" xfId="918" applyFont="1" applyFill="1" applyBorder="1" applyAlignment="1">
      <alignment horizontal="center" wrapText="1"/>
    </xf>
    <xf numFmtId="0" fontId="140" fillId="0" borderId="0" xfId="918" applyFont="1" applyBorder="1" applyAlignment="1">
      <alignment horizontal="center" wrapText="1"/>
    </xf>
    <xf numFmtId="166" fontId="140" fillId="60" borderId="69" xfId="918" applyNumberFormat="1" applyFont="1" applyFill="1" applyBorder="1"/>
    <xf numFmtId="0" fontId="15" fillId="59" borderId="93" xfId="918" applyFont="1" applyFill="1" applyBorder="1" applyAlignment="1">
      <alignment horizontal="left" indent="1"/>
    </xf>
    <xf numFmtId="166" fontId="15" fillId="59" borderId="69" xfId="918" applyNumberFormat="1" applyFont="1" applyFill="1" applyBorder="1"/>
    <xf numFmtId="166" fontId="140" fillId="59" borderId="69" xfId="918" applyNumberFormat="1" applyFont="1" applyFill="1" applyBorder="1"/>
    <xf numFmtId="0" fontId="149" fillId="0" borderId="93" xfId="918" applyFont="1" applyFill="1" applyBorder="1" applyAlignment="1">
      <alignment horizontal="left" indent="1"/>
    </xf>
    <xf numFmtId="166" fontId="149" fillId="0" borderId="69" xfId="918" applyNumberFormat="1" applyFont="1" applyFill="1" applyBorder="1"/>
    <xf numFmtId="166" fontId="121" fillId="0" borderId="69" xfId="919" applyNumberFormat="1" applyFont="1" applyFill="1" applyBorder="1"/>
    <xf numFmtId="166" fontId="15" fillId="0" borderId="69" xfId="918" applyNumberFormat="1" applyFont="1" applyFill="1" applyBorder="1"/>
    <xf numFmtId="189" fontId="140" fillId="60" borderId="69" xfId="918" applyNumberFormat="1" applyFont="1" applyFill="1" applyBorder="1"/>
    <xf numFmtId="0" fontId="15" fillId="0" borderId="92" xfId="918" applyFont="1" applyBorder="1"/>
    <xf numFmtId="0" fontId="15" fillId="0" borderId="90" xfId="918" applyFont="1" applyBorder="1"/>
    <xf numFmtId="0" fontId="15" fillId="0" borderId="90" xfId="918" applyFont="1" applyFill="1" applyBorder="1"/>
    <xf numFmtId="0" fontId="15" fillId="0" borderId="94" xfId="918" applyFont="1" applyFill="1" applyBorder="1"/>
    <xf numFmtId="166" fontId="15" fillId="59" borderId="62" xfId="918" applyNumberFormat="1" applyFont="1" applyFill="1" applyBorder="1"/>
    <xf numFmtId="0" fontId="15" fillId="0" borderId="93" xfId="918" applyFont="1" applyFill="1" applyBorder="1" applyAlignment="1">
      <alignment horizontal="left" indent="1"/>
    </xf>
    <xf numFmtId="0" fontId="15" fillId="0" borderId="69" xfId="918" applyFont="1" applyFill="1" applyBorder="1"/>
    <xf numFmtId="0" fontId="15" fillId="0" borderId="93" xfId="918" applyFont="1" applyBorder="1"/>
    <xf numFmtId="166" fontId="15" fillId="0" borderId="69" xfId="917" applyNumberFormat="1" applyFont="1" applyFill="1" applyBorder="1"/>
    <xf numFmtId="0" fontId="15" fillId="0" borderId="93" xfId="918" applyFont="1" applyFill="1" applyBorder="1" applyAlignment="1">
      <alignment wrapText="1"/>
    </xf>
    <xf numFmtId="17" fontId="15" fillId="0" borderId="90" xfId="918" applyNumberFormat="1" applyFont="1" applyBorder="1" applyAlignment="1"/>
    <xf numFmtId="166" fontId="140" fillId="60" borderId="69" xfId="918" applyNumberFormat="1" applyFont="1" applyFill="1" applyBorder="1" applyAlignment="1">
      <alignment horizontal="right"/>
    </xf>
    <xf numFmtId="0" fontId="149" fillId="0" borderId="93" xfId="918" applyFont="1" applyFill="1" applyBorder="1" applyAlignment="1">
      <alignment horizontal="left" wrapText="1" indent="1"/>
    </xf>
    <xf numFmtId="0" fontId="15" fillId="0" borderId="93" xfId="918" applyFont="1" applyFill="1" applyBorder="1"/>
    <xf numFmtId="0" fontId="15" fillId="0" borderId="69" xfId="918" applyFont="1" applyFill="1" applyBorder="1" applyAlignment="1">
      <alignment horizontal="center"/>
    </xf>
    <xf numFmtId="0" fontId="15" fillId="0" borderId="57" xfId="918" applyFont="1" applyFill="1" applyBorder="1" applyAlignment="1">
      <alignment horizontal="left" indent="1"/>
    </xf>
    <xf numFmtId="166" fontId="15" fillId="0" borderId="52" xfId="918" applyNumberFormat="1" applyFont="1" applyFill="1" applyBorder="1"/>
    <xf numFmtId="166" fontId="15" fillId="0" borderId="69" xfId="918" applyNumberFormat="1" applyFont="1" applyFill="1" applyBorder="1" applyAlignment="1">
      <alignment horizontal="right"/>
    </xf>
    <xf numFmtId="0" fontId="15" fillId="0" borderId="57" xfId="918" applyFont="1" applyBorder="1" applyAlignment="1">
      <alignment horizontal="left" indent="1"/>
    </xf>
    <xf numFmtId="166" fontId="15" fillId="0" borderId="52" xfId="918" applyNumberFormat="1" applyFont="1" applyBorder="1"/>
    <xf numFmtId="0" fontId="15" fillId="0" borderId="93" xfId="918" applyFont="1" applyBorder="1" applyAlignment="1">
      <alignment wrapText="1"/>
    </xf>
    <xf numFmtId="0" fontId="149" fillId="0" borderId="93" xfId="918" applyFont="1" applyBorder="1" applyAlignment="1">
      <alignment horizontal="left" indent="1"/>
    </xf>
    <xf numFmtId="166" fontId="15" fillId="59" borderId="69" xfId="918" applyNumberFormat="1" applyFont="1" applyFill="1" applyBorder="1" applyAlignment="1">
      <alignment horizontal="right"/>
    </xf>
    <xf numFmtId="0" fontId="149" fillId="0" borderId="57" xfId="918" applyFont="1" applyFill="1" applyBorder="1" applyAlignment="1">
      <alignment horizontal="left" indent="1"/>
    </xf>
    <xf numFmtId="166" fontId="149" fillId="0" borderId="52" xfId="918" applyNumberFormat="1" applyFont="1" applyFill="1" applyBorder="1"/>
    <xf numFmtId="166" fontId="149" fillId="0" borderId="62" xfId="918" applyNumberFormat="1" applyFont="1" applyFill="1" applyBorder="1"/>
    <xf numFmtId="166" fontId="15" fillId="0" borderId="62" xfId="918" applyNumberFormat="1" applyFont="1" applyFill="1" applyBorder="1" applyAlignment="1">
      <alignment horizontal="right"/>
    </xf>
    <xf numFmtId="0" fontId="15" fillId="0" borderId="0" xfId="918" applyFont="1" applyFill="1"/>
    <xf numFmtId="209" fontId="155" fillId="62" borderId="70" xfId="0" applyNumberFormat="1" applyFont="1" applyFill="1" applyBorder="1" applyAlignment="1" applyProtection="1">
      <alignment horizontal="center"/>
    </xf>
    <xf numFmtId="166" fontId="15" fillId="64" borderId="52" xfId="925" applyNumberFormat="1" applyFont="1" applyFill="1" applyBorder="1" applyAlignment="1">
      <alignment horizontal="center" vertical="center"/>
    </xf>
    <xf numFmtId="166" fontId="15" fillId="0" borderId="77" xfId="925" applyNumberFormat="1" applyFont="1" applyFill="1" applyBorder="1" applyAlignment="1">
      <alignment horizontal="center"/>
    </xf>
    <xf numFmtId="166" fontId="15" fillId="0" borderId="78" xfId="925" applyNumberFormat="1" applyFont="1" applyFill="1" applyBorder="1" applyAlignment="1">
      <alignment horizontal="center"/>
    </xf>
    <xf numFmtId="166" fontId="15" fillId="0" borderId="69" xfId="925" applyNumberFormat="1" applyFont="1" applyFill="1" applyBorder="1" applyAlignment="1">
      <alignment horizontal="center"/>
    </xf>
    <xf numFmtId="166" fontId="15" fillId="64" borderId="52" xfId="945" applyNumberFormat="1" applyFont="1" applyFill="1" applyBorder="1" applyAlignment="1">
      <alignment horizontal="center" vertical="center"/>
    </xf>
    <xf numFmtId="166" fontId="15" fillId="64" borderId="76" xfId="945" applyNumberFormat="1" applyFont="1" applyFill="1" applyBorder="1" applyAlignment="1">
      <alignment horizontal="center" vertical="center"/>
    </xf>
    <xf numFmtId="166" fontId="15" fillId="0" borderId="75" xfId="925" applyNumberFormat="1" applyFont="1" applyFill="1" applyBorder="1" applyAlignment="1">
      <alignment horizontal="center"/>
    </xf>
    <xf numFmtId="166" fontId="15" fillId="0" borderId="76" xfId="925" applyNumberFormat="1" applyFont="1" applyFill="1" applyBorder="1" applyAlignment="1">
      <alignment horizontal="center"/>
    </xf>
    <xf numFmtId="166" fontId="160" fillId="0" borderId="0" xfId="925" applyNumberFormat="1" applyFont="1" applyFill="1" applyBorder="1"/>
    <xf numFmtId="166" fontId="140" fillId="65" borderId="0" xfId="925" applyNumberFormat="1" applyFont="1" applyFill="1" applyBorder="1" applyAlignment="1">
      <alignment horizontal="center" vertical="center"/>
    </xf>
    <xf numFmtId="0" fontId="140" fillId="60" borderId="55" xfId="0" applyFont="1" applyFill="1" applyBorder="1"/>
    <xf numFmtId="166" fontId="16" fillId="60" borderId="8" xfId="0" applyNumberFormat="1" applyFont="1" applyFill="1" applyBorder="1" applyAlignment="1">
      <alignment horizontal="center" vertical="center" wrapText="1"/>
    </xf>
    <xf numFmtId="0" fontId="16" fillId="0" borderId="57" xfId="0" applyFont="1" applyBorder="1" applyAlignment="1">
      <alignment horizontal="left" wrapText="1"/>
    </xf>
    <xf numFmtId="166" fontId="16" fillId="0" borderId="54" xfId="0" applyNumberFormat="1" applyFont="1" applyBorder="1" applyAlignment="1">
      <alignment horizontal="center"/>
    </xf>
    <xf numFmtId="0" fontId="16" fillId="0" borderId="55" xfId="0" applyFont="1" applyBorder="1" applyAlignment="1">
      <alignment horizontal="left" wrapText="1"/>
    </xf>
    <xf numFmtId="0" fontId="16" fillId="0" borderId="56" xfId="0" applyFont="1" applyBorder="1" applyAlignment="1">
      <alignment horizontal="left" wrapText="1"/>
    </xf>
    <xf numFmtId="166" fontId="16" fillId="0" borderId="89" xfId="0" applyNumberFormat="1" applyFont="1" applyBorder="1" applyAlignment="1">
      <alignment horizontal="center"/>
    </xf>
    <xf numFmtId="0" fontId="171" fillId="59" borderId="55" xfId="0" applyFont="1" applyFill="1" applyBorder="1" applyAlignment="1">
      <alignment horizontal="center" vertical="center" wrapText="1"/>
    </xf>
    <xf numFmtId="166" fontId="16" fillId="59" borderId="8" xfId="0" applyNumberFormat="1" applyFont="1" applyFill="1" applyBorder="1" applyAlignment="1">
      <alignment horizontal="center"/>
    </xf>
    <xf numFmtId="166" fontId="16" fillId="0" borderId="8" xfId="0" applyNumberFormat="1" applyFont="1" applyFill="1" applyBorder="1" applyAlignment="1">
      <alignment horizontal="center"/>
    </xf>
    <xf numFmtId="0" fontId="15" fillId="0" borderId="55" xfId="0" applyFont="1" applyBorder="1"/>
    <xf numFmtId="0" fontId="149" fillId="59" borderId="8" xfId="0" applyFont="1" applyFill="1" applyBorder="1" applyAlignment="1">
      <alignment horizontal="left" indent="1"/>
    </xf>
    <xf numFmtId="166" fontId="0" fillId="0" borderId="0" xfId="0" applyNumberFormat="1"/>
    <xf numFmtId="2" fontId="15" fillId="0" borderId="77" xfId="925" applyNumberFormat="1" applyFont="1" applyFill="1" applyBorder="1" applyAlignment="1">
      <alignment horizontal="center"/>
    </xf>
    <xf numFmtId="2" fontId="15" fillId="0" borderId="78" xfId="925" applyNumberFormat="1" applyFont="1" applyFill="1" applyBorder="1" applyAlignment="1">
      <alignment horizontal="center"/>
    </xf>
    <xf numFmtId="1" fontId="140" fillId="65" borderId="79" xfId="925" applyNumberFormat="1" applyFont="1" applyFill="1" applyBorder="1" applyAlignment="1">
      <alignment horizontal="center" vertical="center"/>
    </xf>
    <xf numFmtId="166" fontId="16" fillId="0" borderId="52" xfId="0" applyNumberFormat="1" applyFont="1" applyBorder="1" applyAlignment="1">
      <alignment horizontal="center"/>
    </xf>
    <xf numFmtId="166" fontId="16" fillId="0" borderId="28" xfId="0" applyNumberFormat="1" applyFont="1" applyBorder="1" applyAlignment="1">
      <alignment horizontal="center"/>
    </xf>
    <xf numFmtId="49" fontId="16" fillId="0" borderId="54" xfId="0" applyNumberFormat="1" applyFont="1" applyBorder="1" applyAlignment="1">
      <alignment horizontal="center"/>
    </xf>
    <xf numFmtId="49" fontId="16" fillId="0" borderId="52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49" fontId="16" fillId="0" borderId="89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166" fontId="16" fillId="0" borderId="54" xfId="0" applyNumberFormat="1" applyFont="1" applyFill="1" applyBorder="1" applyAlignment="1">
      <alignment horizontal="center"/>
    </xf>
    <xf numFmtId="49" fontId="150" fillId="59" borderId="8" xfId="0" applyNumberFormat="1" applyFont="1" applyFill="1" applyBorder="1" applyAlignment="1">
      <alignment horizontal="center" vertical="center" wrapText="1"/>
    </xf>
    <xf numFmtId="49" fontId="16" fillId="0" borderId="54" xfId="0" applyNumberFormat="1" applyFont="1" applyFill="1" applyBorder="1" applyAlignment="1">
      <alignment horizontal="center"/>
    </xf>
    <xf numFmtId="49" fontId="16" fillId="0" borderId="89" xfId="0" applyNumberFormat="1" applyFont="1" applyFill="1" applyBorder="1" applyAlignment="1">
      <alignment horizontal="center"/>
    </xf>
    <xf numFmtId="0" fontId="14" fillId="0" borderId="0" xfId="739" applyAlignment="1"/>
    <xf numFmtId="0" fontId="1" fillId="0" borderId="0" xfId="957"/>
    <xf numFmtId="0" fontId="140" fillId="62" borderId="108" xfId="957" quotePrefix="1" applyNumberFormat="1" applyFont="1" applyFill="1" applyBorder="1" applyAlignment="1" applyProtection="1">
      <alignment horizontal="center" vertical="center" wrapText="1"/>
    </xf>
    <xf numFmtId="0" fontId="140" fillId="62" borderId="109" xfId="957" quotePrefix="1" applyNumberFormat="1" applyFont="1" applyFill="1" applyBorder="1" applyAlignment="1" applyProtection="1">
      <alignment horizontal="center" vertical="center" wrapText="1"/>
    </xf>
    <xf numFmtId="0" fontId="140" fillId="62" borderId="110" xfId="957" quotePrefix="1" applyNumberFormat="1" applyFont="1" applyFill="1" applyBorder="1" applyAlignment="1" applyProtection="1">
      <alignment horizontal="center" vertical="center" wrapText="1"/>
    </xf>
    <xf numFmtId="0" fontId="140" fillId="62" borderId="100" xfId="957" quotePrefix="1" applyNumberFormat="1" applyFont="1" applyFill="1" applyBorder="1" applyAlignment="1" applyProtection="1">
      <alignment horizontal="center" vertical="center" wrapText="1"/>
    </xf>
    <xf numFmtId="0" fontId="140" fillId="62" borderId="99" xfId="957" applyNumberFormat="1" applyFont="1" applyFill="1" applyBorder="1" applyAlignment="1" applyProtection="1">
      <alignment horizontal="center" vertical="center" wrapText="1"/>
    </xf>
    <xf numFmtId="0" fontId="15" fillId="63" borderId="44" xfId="957" applyNumberFormat="1" applyFont="1" applyFill="1" applyBorder="1" applyAlignment="1" applyProtection="1">
      <alignment horizontal="left" vertical="center" wrapText="1"/>
    </xf>
    <xf numFmtId="0" fontId="15" fillId="0" borderId="2" xfId="957" applyNumberFormat="1" applyFont="1" applyFill="1" applyBorder="1" applyAlignment="1" applyProtection="1">
      <alignment horizontal="center" vertical="center" wrapText="1"/>
    </xf>
    <xf numFmtId="1" fontId="15" fillId="0" borderId="52" xfId="957" applyNumberFormat="1" applyFont="1" applyFill="1" applyBorder="1" applyAlignment="1" applyProtection="1">
      <alignment horizontal="center" vertical="center" wrapText="1"/>
    </xf>
    <xf numFmtId="1" fontId="15" fillId="0" borderId="44" xfId="957" applyNumberFormat="1" applyFont="1" applyFill="1" applyBorder="1" applyAlignment="1" applyProtection="1">
      <alignment horizontal="center" vertical="center" wrapText="1"/>
    </xf>
    <xf numFmtId="1" fontId="15" fillId="0" borderId="39" xfId="957" applyNumberFormat="1" applyFont="1" applyFill="1" applyBorder="1" applyAlignment="1" applyProtection="1">
      <alignment horizontal="center" vertical="center" wrapText="1"/>
    </xf>
    <xf numFmtId="1" fontId="15" fillId="0" borderId="96" xfId="957" applyNumberFormat="1" applyFont="1" applyFill="1" applyBorder="1" applyAlignment="1" applyProtection="1">
      <alignment horizontal="center" vertical="center" wrapText="1"/>
    </xf>
    <xf numFmtId="1" fontId="15" fillId="64" borderId="96" xfId="957" applyNumberFormat="1" applyFont="1" applyFill="1" applyBorder="1" applyAlignment="1" applyProtection="1">
      <alignment horizontal="center" vertical="center" wrapText="1"/>
    </xf>
    <xf numFmtId="1" fontId="15" fillId="66" borderId="96" xfId="957" applyNumberFormat="1" applyFont="1" applyFill="1" applyBorder="1" applyAlignment="1" applyProtection="1">
      <alignment horizontal="center" vertical="center" wrapText="1"/>
    </xf>
    <xf numFmtId="1" fontId="15" fillId="64" borderId="40" xfId="957" applyNumberFormat="1" applyFont="1" applyFill="1" applyBorder="1" applyAlignment="1" applyProtection="1">
      <alignment horizontal="center" vertical="center" wrapText="1"/>
    </xf>
    <xf numFmtId="1" fontId="15" fillId="63" borderId="104" xfId="957" applyNumberFormat="1" applyFont="1" applyFill="1" applyBorder="1" applyAlignment="1" applyProtection="1">
      <alignment horizontal="center" vertical="center" wrapText="1"/>
    </xf>
    <xf numFmtId="1" fontId="15" fillId="0" borderId="96" xfId="957" quotePrefix="1" applyNumberFormat="1" applyFont="1" applyFill="1" applyBorder="1" applyAlignment="1" applyProtection="1">
      <alignment horizontal="center" vertical="center" wrapText="1"/>
    </xf>
    <xf numFmtId="1" fontId="15" fillId="64" borderId="96" xfId="957" quotePrefix="1" applyNumberFormat="1" applyFont="1" applyFill="1" applyBorder="1" applyAlignment="1" applyProtection="1">
      <alignment horizontal="center" vertical="center" wrapText="1"/>
    </xf>
    <xf numFmtId="1" fontId="15" fillId="66" borderId="96" xfId="957" quotePrefix="1" applyNumberFormat="1" applyFont="1" applyFill="1" applyBorder="1" applyAlignment="1" applyProtection="1">
      <alignment horizontal="center" vertical="center" wrapText="1"/>
    </xf>
    <xf numFmtId="166" fontId="15" fillId="66" borderId="62" xfId="957" applyNumberFormat="1" applyFont="1" applyFill="1" applyBorder="1" applyAlignment="1" applyProtection="1">
      <alignment horizontal="center" vertical="center"/>
    </xf>
    <xf numFmtId="166" fontId="15" fillId="66" borderId="101" xfId="957" applyNumberFormat="1" applyFont="1" applyFill="1" applyBorder="1" applyAlignment="1" applyProtection="1">
      <alignment horizontal="center" vertical="center"/>
    </xf>
    <xf numFmtId="166" fontId="1" fillId="0" borderId="0" xfId="957" applyNumberFormat="1"/>
    <xf numFmtId="0" fontId="15" fillId="63" borderId="27" xfId="957" applyNumberFormat="1" applyFont="1" applyFill="1" applyBorder="1" applyAlignment="1" applyProtection="1">
      <alignment horizontal="left" vertical="center" wrapText="1"/>
    </xf>
    <xf numFmtId="0" fontId="15" fillId="0" borderId="3" xfId="957" applyNumberFormat="1" applyFont="1" applyFill="1" applyBorder="1" applyAlignment="1" applyProtection="1">
      <alignment horizontal="center" vertical="center" wrapText="1"/>
    </xf>
    <xf numFmtId="166" fontId="15" fillId="0" borderId="28" xfId="957" applyNumberFormat="1" applyFont="1" applyFill="1" applyBorder="1" applyAlignment="1" applyProtection="1">
      <alignment horizontal="center" vertical="center"/>
    </xf>
    <xf numFmtId="166" fontId="15" fillId="0" borderId="27" xfId="957" applyNumberFormat="1" applyFont="1" applyFill="1" applyBorder="1" applyAlignment="1" applyProtection="1">
      <alignment horizontal="center" vertical="center"/>
    </xf>
    <xf numFmtId="166" fontId="15" fillId="0" borderId="45" xfId="957" applyNumberFormat="1" applyFont="1" applyFill="1" applyBorder="1" applyAlignment="1" applyProtection="1">
      <alignment horizontal="center" vertical="center"/>
    </xf>
    <xf numFmtId="166" fontId="15" fillId="0" borderId="8" xfId="957" applyNumberFormat="1" applyFont="1" applyFill="1" applyBorder="1" applyAlignment="1" applyProtection="1">
      <alignment horizontal="center" vertical="center"/>
    </xf>
    <xf numFmtId="166" fontId="15" fillId="0" borderId="46" xfId="957" applyNumberFormat="1" applyFont="1" applyFill="1" applyBorder="1" applyAlignment="1" applyProtection="1">
      <alignment horizontal="center" vertical="center"/>
    </xf>
    <xf numFmtId="166" fontId="15" fillId="0" borderId="105" xfId="957" applyNumberFormat="1" applyFont="1" applyFill="1" applyBorder="1" applyAlignment="1" applyProtection="1">
      <alignment horizontal="center" vertical="center"/>
    </xf>
    <xf numFmtId="166" fontId="15" fillId="64" borderId="60" xfId="957" applyNumberFormat="1" applyFont="1" applyFill="1" applyBorder="1" applyAlignment="1" applyProtection="1">
      <alignment horizontal="center" vertical="center"/>
    </xf>
    <xf numFmtId="166" fontId="15" fillId="63" borderId="46" xfId="957" applyNumberFormat="1" applyFont="1" applyFill="1" applyBorder="1" applyAlignment="1" applyProtection="1">
      <alignment horizontal="center" vertical="center"/>
    </xf>
    <xf numFmtId="0" fontId="15" fillId="64" borderId="27" xfId="957" applyNumberFormat="1" applyFont="1" applyFill="1" applyBorder="1" applyAlignment="1" applyProtection="1">
      <alignment horizontal="left" vertical="center" wrapText="1"/>
    </xf>
    <xf numFmtId="166" fontId="15" fillId="63" borderId="60" xfId="957" quotePrefix="1" applyNumberFormat="1" applyFont="1" applyFill="1" applyBorder="1" applyAlignment="1" applyProtection="1">
      <alignment horizontal="center" vertical="center"/>
    </xf>
    <xf numFmtId="166" fontId="15" fillId="0" borderId="46" xfId="957" quotePrefix="1" applyNumberFormat="1" applyFont="1" applyFill="1" applyBorder="1" applyAlignment="1" applyProtection="1">
      <alignment horizontal="center" vertical="center"/>
    </xf>
    <xf numFmtId="1" fontId="15" fillId="0" borderId="28" xfId="957" applyNumberFormat="1" applyFont="1" applyFill="1" applyBorder="1" applyAlignment="1" applyProtection="1">
      <alignment horizontal="center" vertical="center"/>
    </xf>
    <xf numFmtId="1" fontId="15" fillId="0" borderId="27" xfId="957" applyNumberFormat="1" applyFont="1" applyFill="1" applyBorder="1" applyAlignment="1" applyProtection="1">
      <alignment horizontal="center" vertical="center"/>
    </xf>
    <xf numFmtId="1" fontId="15" fillId="0" borderId="45" xfId="957" applyNumberFormat="1" applyFont="1" applyFill="1" applyBorder="1" applyAlignment="1" applyProtection="1">
      <alignment horizontal="center" vertical="center"/>
    </xf>
    <xf numFmtId="1" fontId="15" fillId="0" borderId="8" xfId="957" applyNumberFormat="1" applyFont="1" applyFill="1" applyBorder="1" applyAlignment="1" applyProtection="1">
      <alignment horizontal="center" vertical="center"/>
    </xf>
    <xf numFmtId="1" fontId="15" fillId="0" borderId="46" xfId="957" applyNumberFormat="1" applyFont="1" applyFill="1" applyBorder="1" applyAlignment="1" applyProtection="1">
      <alignment horizontal="center" vertical="center"/>
    </xf>
    <xf numFmtId="1" fontId="15" fillId="0" borderId="105" xfId="957" applyNumberFormat="1" applyFont="1" applyFill="1" applyBorder="1" applyAlignment="1" applyProtection="1">
      <alignment horizontal="center" vertical="center"/>
    </xf>
    <xf numFmtId="166" fontId="15" fillId="0" borderId="60" xfId="957" applyNumberFormat="1" applyFont="1" applyFill="1" applyBorder="1" applyAlignment="1" applyProtection="1">
      <alignment horizontal="center" vertical="center"/>
    </xf>
    <xf numFmtId="166" fontId="15" fillId="0" borderId="8" xfId="957" quotePrefix="1" applyNumberFormat="1" applyFont="1" applyFill="1" applyBorder="1" applyAlignment="1" applyProtection="1">
      <alignment horizontal="center" vertical="center"/>
    </xf>
    <xf numFmtId="1" fontId="15" fillId="0" borderId="8" xfId="957" quotePrefix="1" applyNumberFormat="1" applyFont="1" applyFill="1" applyBorder="1" applyAlignment="1" applyProtection="1">
      <alignment horizontal="center" vertical="center"/>
    </xf>
    <xf numFmtId="1" fontId="15" fillId="0" borderId="46" xfId="957" quotePrefix="1" applyNumberFormat="1" applyFont="1" applyFill="1" applyBorder="1" applyAlignment="1" applyProtection="1">
      <alignment horizontal="center" vertical="center"/>
    </xf>
    <xf numFmtId="166" fontId="15" fillId="64" borderId="46" xfId="957" applyNumberFormat="1" applyFont="1" applyFill="1" applyBorder="1" applyAlignment="1" applyProtection="1">
      <alignment horizontal="center" vertical="center"/>
    </xf>
    <xf numFmtId="0" fontId="15" fillId="0" borderId="46" xfId="957" applyNumberFormat="1" applyFont="1" applyFill="1" applyBorder="1" applyAlignment="1" applyProtection="1">
      <alignment horizontal="center" vertical="center"/>
    </xf>
    <xf numFmtId="166" fontId="158" fillId="0" borderId="0" xfId="957" applyNumberFormat="1" applyFont="1"/>
    <xf numFmtId="0" fontId="158" fillId="0" borderId="0" xfId="957" applyFont="1"/>
    <xf numFmtId="0" fontId="15" fillId="64" borderId="60" xfId="957" quotePrefix="1" applyNumberFormat="1" applyFont="1" applyFill="1" applyBorder="1" applyAlignment="1" applyProtection="1">
      <alignment horizontal="center" vertical="center"/>
    </xf>
    <xf numFmtId="0" fontId="15" fillId="64" borderId="46" xfId="957" quotePrefix="1" applyNumberFormat="1" applyFont="1" applyFill="1" applyBorder="1" applyAlignment="1" applyProtection="1">
      <alignment horizontal="center" vertical="center"/>
    </xf>
    <xf numFmtId="166" fontId="15" fillId="63" borderId="27" xfId="957" applyNumberFormat="1" applyFont="1" applyFill="1" applyBorder="1" applyAlignment="1" applyProtection="1">
      <alignment horizontal="center" vertical="center"/>
    </xf>
    <xf numFmtId="166" fontId="15" fillId="63" borderId="105" xfId="957" applyNumberFormat="1" applyFont="1" applyFill="1" applyBorder="1" applyAlignment="1" applyProtection="1">
      <alignment horizontal="center" vertical="center"/>
    </xf>
    <xf numFmtId="0" fontId="15" fillId="63" borderId="3" xfId="957" applyNumberFormat="1" applyFont="1" applyFill="1" applyBorder="1" applyAlignment="1" applyProtection="1">
      <alignment horizontal="center" vertical="center" wrapText="1"/>
    </xf>
    <xf numFmtId="166" fontId="15" fillId="63" borderId="28" xfId="957" applyNumberFormat="1" applyFont="1" applyFill="1" applyBorder="1" applyAlignment="1" applyProtection="1">
      <alignment horizontal="center" vertical="center"/>
    </xf>
    <xf numFmtId="166" fontId="15" fillId="63" borderId="45" xfId="957" applyNumberFormat="1" applyFont="1" applyFill="1" applyBorder="1" applyAlignment="1" applyProtection="1">
      <alignment horizontal="center" vertical="center"/>
    </xf>
    <xf numFmtId="166" fontId="15" fillId="63" borderId="8" xfId="957" applyNumberFormat="1" applyFont="1" applyFill="1" applyBorder="1" applyAlignment="1" applyProtection="1">
      <alignment horizontal="center" vertical="center"/>
    </xf>
    <xf numFmtId="0" fontId="15" fillId="0" borderId="28" xfId="957" applyNumberFormat="1" applyFont="1" applyFill="1" applyBorder="1" applyAlignment="1" applyProtection="1">
      <alignment horizontal="center" vertical="center"/>
    </xf>
    <xf numFmtId="0" fontId="15" fillId="63" borderId="27" xfId="957" applyNumberFormat="1" applyFont="1" applyFill="1" applyBorder="1" applyAlignment="1" applyProtection="1">
      <alignment horizontal="center" vertical="center"/>
    </xf>
    <xf numFmtId="1" fontId="15" fillId="63" borderId="105" xfId="957" applyNumberFormat="1" applyFont="1" applyFill="1" applyBorder="1" applyAlignment="1" applyProtection="1">
      <alignment horizontal="center" vertical="center"/>
    </xf>
    <xf numFmtId="0" fontId="15" fillId="0" borderId="27" xfId="957" applyNumberFormat="1" applyFont="1" applyFill="1" applyBorder="1" applyAlignment="1" applyProtection="1">
      <alignment horizontal="center" vertical="center"/>
    </xf>
    <xf numFmtId="0" fontId="15" fillId="64" borderId="29" xfId="957" applyNumberFormat="1" applyFont="1" applyFill="1" applyBorder="1" applyAlignment="1" applyProtection="1">
      <alignment horizontal="left" vertical="center" wrapText="1"/>
    </xf>
    <xf numFmtId="0" fontId="15" fillId="0" borderId="47" xfId="957" applyNumberFormat="1" applyFont="1" applyFill="1" applyBorder="1" applyAlignment="1" applyProtection="1">
      <alignment horizontal="center" vertical="center" wrapText="1"/>
    </xf>
    <xf numFmtId="0" fontId="15" fillId="0" borderId="48" xfId="957" applyNumberFormat="1" applyFont="1" applyFill="1" applyBorder="1" applyAlignment="1" applyProtection="1">
      <alignment horizontal="center" vertical="center"/>
    </xf>
    <xf numFmtId="0" fontId="15" fillId="0" borderId="29" xfId="957" applyNumberFormat="1" applyFont="1" applyFill="1" applyBorder="1" applyAlignment="1" applyProtection="1">
      <alignment horizontal="center" vertical="center"/>
    </xf>
    <xf numFmtId="1" fontId="15" fillId="0" borderId="42" xfId="957" applyNumberFormat="1" applyFont="1" applyFill="1" applyBorder="1" applyAlignment="1" applyProtection="1">
      <alignment horizontal="center" vertical="center"/>
    </xf>
    <xf numFmtId="1" fontId="15" fillId="0" borderId="43" xfId="957" applyNumberFormat="1" applyFont="1" applyFill="1" applyBorder="1" applyAlignment="1" applyProtection="1">
      <alignment horizontal="center" vertical="center"/>
    </xf>
    <xf numFmtId="1" fontId="15" fillId="0" borderId="49" xfId="957" applyNumberFormat="1" applyFont="1" applyFill="1" applyBorder="1" applyAlignment="1" applyProtection="1">
      <alignment horizontal="center" vertical="center"/>
    </xf>
    <xf numFmtId="1" fontId="15" fillId="0" borderId="106" xfId="957" applyNumberFormat="1" applyFont="1" applyFill="1" applyBorder="1" applyAlignment="1" applyProtection="1">
      <alignment horizontal="center" vertical="center"/>
    </xf>
    <xf numFmtId="166" fontId="15" fillId="0" borderId="97" xfId="957" applyNumberFormat="1" applyFont="1" applyFill="1" applyBorder="1" applyAlignment="1" applyProtection="1">
      <alignment horizontal="center" vertical="center"/>
    </xf>
    <xf numFmtId="166" fontId="15" fillId="0" borderId="49" xfId="957" applyNumberFormat="1" applyFont="1" applyFill="1" applyBorder="1" applyAlignment="1" applyProtection="1">
      <alignment horizontal="center" vertical="center"/>
    </xf>
    <xf numFmtId="0" fontId="15" fillId="63" borderId="0" xfId="957" applyNumberFormat="1" applyFont="1" applyFill="1" applyBorder="1" applyAlignment="1" applyProtection="1"/>
    <xf numFmtId="0" fontId="15" fillId="0" borderId="0" xfId="957" applyNumberFormat="1" applyFont="1" applyFill="1" applyBorder="1" applyAlignment="1" applyProtection="1"/>
    <xf numFmtId="0" fontId="141" fillId="0" borderId="0" xfId="957" applyNumberFormat="1" applyFont="1" applyFill="1" applyBorder="1" applyAlignment="1" applyProtection="1">
      <alignment horizontal="left"/>
    </xf>
    <xf numFmtId="0" fontId="144" fillId="0" borderId="0" xfId="957" applyNumberFormat="1" applyFont="1" applyFill="1" applyBorder="1" applyAlignment="1" applyProtection="1"/>
    <xf numFmtId="0" fontId="141" fillId="0" borderId="0" xfId="957" applyNumberFormat="1" applyFont="1" applyFill="1" applyBorder="1" applyAlignment="1" applyProtection="1">
      <alignment horizontal="left" wrapText="1"/>
    </xf>
    <xf numFmtId="0" fontId="145" fillId="0" borderId="0" xfId="957" applyNumberFormat="1" applyFont="1" applyFill="1" applyBorder="1" applyAlignment="1" applyProtection="1">
      <alignment horizontal="left" wrapText="1"/>
    </xf>
    <xf numFmtId="166" fontId="158" fillId="0" borderId="0" xfId="957" applyNumberFormat="1" applyFont="1" applyFill="1" applyBorder="1" applyAlignment="1">
      <alignment horizontal="center"/>
    </xf>
    <xf numFmtId="0" fontId="141" fillId="0" borderId="0" xfId="957" quotePrefix="1" applyFont="1"/>
    <xf numFmtId="0" fontId="142" fillId="0" borderId="0" xfId="957" quotePrefix="1" applyFont="1"/>
    <xf numFmtId="0" fontId="150" fillId="59" borderId="8" xfId="0" applyFont="1" applyFill="1" applyBorder="1" applyAlignment="1">
      <alignment horizontal="center" vertical="center" wrapText="1"/>
    </xf>
    <xf numFmtId="17" fontId="150" fillId="59" borderId="8" xfId="0" applyNumberFormat="1" applyFont="1" applyFill="1" applyBorder="1" applyAlignment="1">
      <alignment horizontal="center" vertical="center" wrapText="1"/>
    </xf>
    <xf numFmtId="0" fontId="140" fillId="65" borderId="0" xfId="918" applyFont="1" applyFill="1" applyBorder="1" applyAlignment="1">
      <alignment horizontal="center"/>
    </xf>
    <xf numFmtId="0" fontId="140" fillId="65" borderId="0" xfId="918" applyFont="1" applyFill="1" applyBorder="1" applyAlignment="1">
      <alignment horizontal="center" wrapText="1"/>
    </xf>
    <xf numFmtId="166" fontId="140" fillId="0" borderId="0" xfId="918" applyNumberFormat="1" applyFont="1" applyBorder="1"/>
    <xf numFmtId="166" fontId="15" fillId="65" borderId="0" xfId="918" applyNumberFormat="1" applyFont="1" applyFill="1" applyBorder="1"/>
    <xf numFmtId="166" fontId="140" fillId="65" borderId="0" xfId="918" applyNumberFormat="1" applyFont="1" applyFill="1" applyBorder="1"/>
    <xf numFmtId="166" fontId="121" fillId="65" borderId="0" xfId="919" applyNumberFormat="1" applyFont="1" applyFill="1" applyBorder="1"/>
    <xf numFmtId="166" fontId="149" fillId="65" borderId="0" xfId="918" applyNumberFormat="1" applyFont="1" applyFill="1" applyBorder="1"/>
    <xf numFmtId="189" fontId="140" fillId="65" borderId="0" xfId="918" applyNumberFormat="1" applyFont="1" applyFill="1" applyBorder="1"/>
    <xf numFmtId="0" fontId="15" fillId="65" borderId="0" xfId="918" applyFont="1" applyFill="1" applyBorder="1"/>
    <xf numFmtId="166" fontId="140" fillId="65" borderId="0" xfId="918" applyNumberFormat="1" applyFont="1" applyFill="1" applyBorder="1" applyAlignment="1">
      <alignment horizontal="right"/>
    </xf>
    <xf numFmtId="0" fontId="15" fillId="65" borderId="0" xfId="918" applyFont="1" applyFill="1" applyBorder="1" applyAlignment="1"/>
    <xf numFmtId="0" fontId="15" fillId="65" borderId="90" xfId="918" applyFont="1" applyFill="1" applyBorder="1" applyAlignment="1">
      <alignment horizontal="center"/>
    </xf>
    <xf numFmtId="0" fontId="15" fillId="65" borderId="0" xfId="918" applyFont="1" applyFill="1" applyBorder="1" applyAlignment="1">
      <alignment horizontal="center"/>
    </xf>
    <xf numFmtId="166" fontId="140" fillId="24" borderId="0" xfId="918" applyNumberFormat="1" applyFont="1" applyFill="1" applyBorder="1"/>
    <xf numFmtId="166" fontId="140" fillId="0" borderId="0" xfId="918" applyNumberFormat="1" applyFont="1" applyFill="1" applyBorder="1"/>
    <xf numFmtId="166" fontId="15" fillId="24" borderId="52" xfId="918" applyNumberFormat="1" applyFont="1" applyFill="1" applyBorder="1"/>
    <xf numFmtId="166" fontId="149" fillId="0" borderId="52" xfId="918" applyNumberFormat="1" applyFont="1" applyBorder="1"/>
    <xf numFmtId="166" fontId="149" fillId="24" borderId="52" xfId="918" applyNumberFormat="1" applyFont="1" applyFill="1" applyBorder="1"/>
    <xf numFmtId="166" fontId="143" fillId="65" borderId="0" xfId="918" applyNumberFormat="1" applyFont="1" applyFill="1" applyBorder="1" applyAlignment="1">
      <alignment horizontal="right"/>
    </xf>
    <xf numFmtId="166" fontId="15" fillId="65" borderId="0" xfId="918" applyNumberFormat="1" applyFont="1" applyFill="1" applyBorder="1" applyAlignment="1">
      <alignment horizontal="right"/>
    </xf>
    <xf numFmtId="166" fontId="15" fillId="24" borderId="0" xfId="918" applyNumberFormat="1" applyFont="1" applyFill="1" applyBorder="1" applyAlignment="1">
      <alignment horizontal="right"/>
    </xf>
    <xf numFmtId="0" fontId="15" fillId="67" borderId="93" xfId="918" applyFont="1" applyFill="1" applyBorder="1" applyAlignment="1">
      <alignment horizontal="left" indent="1"/>
    </xf>
    <xf numFmtId="0" fontId="149" fillId="67" borderId="93" xfId="918" applyFont="1" applyFill="1" applyBorder="1" applyAlignment="1">
      <alignment horizontal="left" indent="1"/>
    </xf>
    <xf numFmtId="0" fontId="140" fillId="67" borderId="93" xfId="918" applyFont="1" applyFill="1" applyBorder="1"/>
    <xf numFmtId="0" fontId="140" fillId="67" borderId="93" xfId="918" applyFont="1" applyFill="1" applyBorder="1" applyAlignment="1">
      <alignment wrapText="1"/>
    </xf>
    <xf numFmtId="0" fontId="15" fillId="67" borderId="93" xfId="918" applyFont="1" applyFill="1" applyBorder="1"/>
    <xf numFmtId="0" fontId="149" fillId="67" borderId="93" xfId="918" applyFont="1" applyFill="1" applyBorder="1" applyAlignment="1">
      <alignment horizontal="left" wrapText="1" indent="1"/>
    </xf>
    <xf numFmtId="0" fontId="15" fillId="67" borderId="93" xfId="918" applyFont="1" applyFill="1" applyBorder="1" applyAlignment="1">
      <alignment wrapText="1"/>
    </xf>
    <xf numFmtId="0" fontId="149" fillId="67" borderId="57" xfId="918" applyFont="1" applyFill="1" applyBorder="1" applyAlignment="1">
      <alignment horizontal="left" indent="1"/>
    </xf>
    <xf numFmtId="0" fontId="15" fillId="0" borderId="57" xfId="918" applyFont="1" applyFill="1" applyBorder="1" applyAlignment="1">
      <alignment wrapText="1"/>
    </xf>
    <xf numFmtId="0" fontId="140" fillId="0" borderId="93" xfId="918" applyFont="1" applyFill="1" applyBorder="1" applyAlignment="1">
      <alignment wrapText="1"/>
    </xf>
    <xf numFmtId="0" fontId="15" fillId="0" borderId="57" xfId="918" applyFont="1" applyFill="1" applyBorder="1"/>
    <xf numFmtId="166" fontId="140" fillId="0" borderId="93" xfId="918" applyNumberFormat="1" applyFont="1" applyBorder="1"/>
    <xf numFmtId="0" fontId="140" fillId="65" borderId="69" xfId="918" applyFont="1" applyFill="1" applyBorder="1" applyAlignment="1">
      <alignment horizontal="center" wrapText="1"/>
    </xf>
    <xf numFmtId="166" fontId="140" fillId="0" borderId="69" xfId="918" applyNumberFormat="1" applyFont="1" applyBorder="1"/>
    <xf numFmtId="166" fontId="15" fillId="65" borderId="69" xfId="918" applyNumberFormat="1" applyFont="1" applyFill="1" applyBorder="1"/>
    <xf numFmtId="166" fontId="15" fillId="0" borderId="69" xfId="918" applyNumberFormat="1" applyFont="1" applyBorder="1"/>
    <xf numFmtId="166" fontId="140" fillId="65" borderId="69" xfId="918" applyNumberFormat="1" applyFont="1" applyFill="1" applyBorder="1"/>
    <xf numFmtId="166" fontId="149" fillId="0" borderId="69" xfId="918" applyNumberFormat="1" applyFont="1" applyBorder="1"/>
    <xf numFmtId="166" fontId="121" fillId="65" borderId="69" xfId="919" applyNumberFormat="1" applyFont="1" applyFill="1" applyBorder="1"/>
    <xf numFmtId="166" fontId="149" fillId="65" borderId="69" xfId="918" applyNumberFormat="1" applyFont="1" applyFill="1" applyBorder="1"/>
    <xf numFmtId="189" fontId="140" fillId="65" borderId="69" xfId="918" applyNumberFormat="1" applyFont="1" applyFill="1" applyBorder="1"/>
    <xf numFmtId="166" fontId="15" fillId="0" borderId="62" xfId="918" applyNumberFormat="1" applyFont="1" applyFill="1" applyBorder="1"/>
    <xf numFmtId="0" fontId="15" fillId="65" borderId="69" xfId="918" applyFont="1" applyFill="1" applyBorder="1"/>
    <xf numFmtId="166" fontId="140" fillId="65" borderId="69" xfId="918" applyNumberFormat="1" applyFont="1" applyFill="1" applyBorder="1" applyAlignment="1">
      <alignment horizontal="right"/>
    </xf>
    <xf numFmtId="0" fontId="15" fillId="65" borderId="69" xfId="918" applyFont="1" applyFill="1" applyBorder="1" applyAlignment="1">
      <alignment horizontal="center"/>
    </xf>
    <xf numFmtId="166" fontId="140" fillId="0" borderId="69" xfId="918" applyNumberFormat="1" applyFont="1" applyFill="1" applyBorder="1"/>
    <xf numFmtId="166" fontId="15" fillId="61" borderId="0" xfId="918" applyNumberFormat="1" applyFont="1" applyFill="1" applyBorder="1" applyAlignment="1">
      <alignment horizontal="right"/>
    </xf>
    <xf numFmtId="166" fontId="15" fillId="24" borderId="0" xfId="918" applyNumberFormat="1" applyFont="1" applyFill="1" applyBorder="1"/>
    <xf numFmtId="166" fontId="143" fillId="61" borderId="0" xfId="918" applyNumberFormat="1" applyFont="1" applyFill="1" applyBorder="1"/>
    <xf numFmtId="166" fontId="15" fillId="65" borderId="69" xfId="918" applyNumberFormat="1" applyFont="1" applyFill="1" applyBorder="1" applyAlignment="1">
      <alignment horizontal="right"/>
    </xf>
    <xf numFmtId="189" fontId="149" fillId="65" borderId="52" xfId="918" applyNumberFormat="1" applyFont="1" applyFill="1" applyBorder="1"/>
    <xf numFmtId="166" fontId="15" fillId="65" borderId="52" xfId="918" applyNumberFormat="1" applyFont="1" applyFill="1" applyBorder="1" applyAlignment="1">
      <alignment horizontal="right"/>
    </xf>
    <xf numFmtId="166" fontId="15" fillId="65" borderId="62" xfId="918" applyNumberFormat="1" applyFont="1" applyFill="1" applyBorder="1" applyAlignment="1">
      <alignment horizontal="right"/>
    </xf>
    <xf numFmtId="0" fontId="15" fillId="65" borderId="111" xfId="918" applyFont="1" applyFill="1" applyBorder="1"/>
    <xf numFmtId="0" fontId="140" fillId="65" borderId="111" xfId="918" applyFont="1" applyFill="1" applyBorder="1" applyAlignment="1">
      <alignment horizontal="center"/>
    </xf>
    <xf numFmtId="0" fontId="140" fillId="65" borderId="111" xfId="918" applyFont="1" applyFill="1" applyBorder="1" applyAlignment="1">
      <alignment horizontal="center" wrapText="1"/>
    </xf>
    <xf numFmtId="0" fontId="140" fillId="65" borderId="112" xfId="918" applyFont="1" applyFill="1" applyBorder="1" applyAlignment="1">
      <alignment horizontal="center" wrapText="1"/>
    </xf>
    <xf numFmtId="0" fontId="140" fillId="58" borderId="91" xfId="0" applyFont="1" applyFill="1" applyBorder="1" applyAlignment="1">
      <alignment horizontal="center" wrapText="1"/>
    </xf>
    <xf numFmtId="0" fontId="140" fillId="58" borderId="89" xfId="0" applyFont="1" applyFill="1" applyBorder="1" applyAlignment="1">
      <alignment horizontal="center" wrapText="1"/>
    </xf>
    <xf numFmtId="0" fontId="140" fillId="58" borderId="54" xfId="0" applyFont="1" applyFill="1" applyBorder="1" applyAlignment="1">
      <alignment horizontal="center" wrapText="1"/>
    </xf>
    <xf numFmtId="0" fontId="15" fillId="0" borderId="92" xfId="0" applyFont="1" applyBorder="1" applyAlignment="1">
      <alignment wrapText="1"/>
    </xf>
    <xf numFmtId="0" fontId="15" fillId="0" borderId="90" xfId="0" applyFont="1" applyBorder="1" applyAlignment="1">
      <alignment wrapText="1"/>
    </xf>
    <xf numFmtId="0" fontId="15" fillId="0" borderId="94" xfId="0" applyFont="1" applyBorder="1" applyAlignment="1">
      <alignment wrapText="1"/>
    </xf>
    <xf numFmtId="0" fontId="15" fillId="0" borderId="57" xfId="0" applyFont="1" applyBorder="1" applyAlignment="1">
      <alignment wrapText="1"/>
    </xf>
    <xf numFmtId="0" fontId="15" fillId="0" borderId="52" xfId="0" applyFont="1" applyBorder="1" applyAlignment="1">
      <alignment wrapText="1"/>
    </xf>
    <xf numFmtId="0" fontId="15" fillId="0" borderId="62" xfId="0" applyFont="1" applyBorder="1" applyAlignment="1">
      <alignment wrapText="1"/>
    </xf>
    <xf numFmtId="0" fontId="139" fillId="0" borderId="55" xfId="0" applyFont="1" applyBorder="1" applyAlignment="1">
      <alignment horizontal="center" vertical="center" wrapText="1"/>
    </xf>
    <xf numFmtId="0" fontId="139" fillId="0" borderId="28" xfId="0" applyFont="1" applyBorder="1" applyAlignment="1">
      <alignment horizontal="center" vertical="center" wrapText="1"/>
    </xf>
    <xf numFmtId="0" fontId="139" fillId="0" borderId="60" xfId="0" applyFont="1" applyBorder="1" applyAlignment="1">
      <alignment horizontal="center" vertical="center" wrapText="1"/>
    </xf>
    <xf numFmtId="0" fontId="139" fillId="58" borderId="55" xfId="0" applyFont="1" applyFill="1" applyBorder="1" applyAlignment="1">
      <alignment horizontal="center" vertical="center" wrapText="1"/>
    </xf>
    <xf numFmtId="0" fontId="139" fillId="58" borderId="28" xfId="0" applyFont="1" applyFill="1" applyBorder="1" applyAlignment="1">
      <alignment horizontal="center" vertical="center" wrapText="1"/>
    </xf>
    <xf numFmtId="0" fontId="139" fillId="58" borderId="60" xfId="0" applyFont="1" applyFill="1" applyBorder="1" applyAlignment="1">
      <alignment horizontal="center" vertical="center" wrapText="1"/>
    </xf>
    <xf numFmtId="0" fontId="140" fillId="58" borderId="91" xfId="0" applyFont="1" applyFill="1" applyBorder="1" applyAlignment="1">
      <alignment horizontal="center" vertical="center" wrapText="1"/>
    </xf>
    <xf numFmtId="0" fontId="140" fillId="58" borderId="89" xfId="0" applyFont="1" applyFill="1" applyBorder="1" applyAlignment="1">
      <alignment horizontal="center" vertical="center" wrapText="1"/>
    </xf>
    <xf numFmtId="0" fontId="140" fillId="58" borderId="54" xfId="0" applyFont="1" applyFill="1" applyBorder="1" applyAlignment="1">
      <alignment horizontal="center" vertical="center" wrapText="1"/>
    </xf>
    <xf numFmtId="0" fontId="140" fillId="58" borderId="55" xfId="0" applyFont="1" applyFill="1" applyBorder="1" applyAlignment="1">
      <alignment horizontal="center" wrapText="1"/>
    </xf>
    <xf numFmtId="0" fontId="140" fillId="58" borderId="60" xfId="0" applyFont="1" applyFill="1" applyBorder="1" applyAlignment="1">
      <alignment horizontal="center" wrapText="1"/>
    </xf>
    <xf numFmtId="0" fontId="140" fillId="58" borderId="55" xfId="0" applyFont="1" applyFill="1" applyBorder="1" applyAlignment="1">
      <alignment horizontal="center" vertical="center" wrapText="1"/>
    </xf>
    <xf numFmtId="0" fontId="140" fillId="58" borderId="60" xfId="0" applyFont="1" applyFill="1" applyBorder="1" applyAlignment="1">
      <alignment horizontal="center" vertical="center" wrapText="1"/>
    </xf>
    <xf numFmtId="0" fontId="140" fillId="59" borderId="8" xfId="0" applyFont="1" applyFill="1" applyBorder="1" applyAlignment="1">
      <alignment horizontal="center" vertical="center" wrapText="1"/>
    </xf>
    <xf numFmtId="166" fontId="16" fillId="0" borderId="89" xfId="0" applyNumberFormat="1" applyFont="1" applyBorder="1" applyAlignment="1">
      <alignment horizontal="center" vertical="center" wrapText="1"/>
    </xf>
    <xf numFmtId="166" fontId="16" fillId="0" borderId="54" xfId="0" applyNumberFormat="1" applyFont="1" applyBorder="1" applyAlignment="1">
      <alignment horizontal="center" vertical="center" wrapText="1"/>
    </xf>
    <xf numFmtId="0" fontId="150" fillId="59" borderId="8" xfId="0" applyFont="1" applyFill="1" applyBorder="1" applyAlignment="1">
      <alignment vertical="center" wrapText="1"/>
    </xf>
    <xf numFmtId="0" fontId="0" fillId="0" borderId="8" xfId="0" applyBorder="1" applyAlignment="1"/>
    <xf numFmtId="0" fontId="139" fillId="0" borderId="8" xfId="0" applyFont="1" applyBorder="1" applyAlignment="1">
      <alignment horizontal="center" vertical="center" wrapText="1"/>
    </xf>
    <xf numFmtId="0" fontId="139" fillId="0" borderId="55" xfId="918" applyFont="1" applyBorder="1" applyAlignment="1">
      <alignment horizontal="center"/>
    </xf>
    <xf numFmtId="0" fontId="139" fillId="0" borderId="28" xfId="918" applyFont="1" applyBorder="1" applyAlignment="1">
      <alignment horizontal="center"/>
    </xf>
    <xf numFmtId="0" fontId="139" fillId="0" borderId="60" xfId="918" applyFont="1" applyBorder="1" applyAlignment="1">
      <alignment horizontal="center"/>
    </xf>
    <xf numFmtId="0" fontId="15" fillId="63" borderId="0" xfId="953" applyNumberFormat="1" applyFont="1" applyFill="1" applyBorder="1" applyAlignment="1" applyProtection="1">
      <alignment horizontal="center" wrapText="1"/>
    </xf>
    <xf numFmtId="0" fontId="142" fillId="0" borderId="0" xfId="957" quotePrefix="1" applyFont="1" applyAlignment="1"/>
    <xf numFmtId="0" fontId="14" fillId="0" borderId="0" xfId="739" applyAlignment="1"/>
    <xf numFmtId="0" fontId="139" fillId="0" borderId="92" xfId="957" applyNumberFormat="1" applyFont="1" applyFill="1" applyBorder="1" applyAlignment="1" applyProtection="1">
      <alignment horizontal="center"/>
    </xf>
    <xf numFmtId="0" fontId="139" fillId="0" borderId="90" xfId="957" applyNumberFormat="1" applyFont="1" applyFill="1" applyBorder="1" applyAlignment="1" applyProtection="1">
      <alignment horizontal="center"/>
    </xf>
    <xf numFmtId="0" fontId="139" fillId="0" borderId="94" xfId="957" applyNumberFormat="1" applyFont="1" applyFill="1" applyBorder="1" applyAlignment="1" applyProtection="1">
      <alignment horizontal="center"/>
    </xf>
    <xf numFmtId="0" fontId="140" fillId="62" borderId="73" xfId="957" applyNumberFormat="1" applyFont="1" applyFill="1" applyBorder="1" applyAlignment="1" applyProtection="1">
      <alignment horizontal="center" vertical="center" wrapText="1"/>
    </xf>
    <xf numFmtId="0" fontId="140" fillId="62" borderId="41" xfId="957" applyNumberFormat="1" applyFont="1" applyFill="1" applyBorder="1" applyAlignment="1" applyProtection="1">
      <alignment horizontal="center" vertical="center" wrapText="1"/>
    </xf>
    <xf numFmtId="0" fontId="140" fillId="62" borderId="74" xfId="957" applyNumberFormat="1" applyFont="1" applyFill="1" applyBorder="1" applyAlignment="1" applyProtection="1">
      <alignment horizontal="center" vertical="center"/>
    </xf>
    <xf numFmtId="0" fontId="140" fillId="62" borderId="1" xfId="957" applyNumberFormat="1" applyFont="1" applyFill="1" applyBorder="1" applyAlignment="1" applyProtection="1">
      <alignment horizontal="center" vertical="center"/>
    </xf>
    <xf numFmtId="0" fontId="140" fillId="62" borderId="73" xfId="957" applyNumberFormat="1" applyFont="1" applyFill="1" applyBorder="1" applyAlignment="1" applyProtection="1">
      <alignment horizontal="center" vertical="center"/>
    </xf>
    <xf numFmtId="0" fontId="140" fillId="62" borderId="41" xfId="957" applyNumberFormat="1" applyFont="1" applyFill="1" applyBorder="1" applyAlignment="1" applyProtection="1">
      <alignment horizontal="center" vertical="center"/>
    </xf>
    <xf numFmtId="0" fontId="140" fillId="62" borderId="98" xfId="957" quotePrefix="1" applyNumberFormat="1" applyFont="1" applyFill="1" applyBorder="1" applyAlignment="1" applyProtection="1">
      <alignment horizontal="center" vertical="center"/>
    </xf>
    <xf numFmtId="0" fontId="140" fillId="62" borderId="102" xfId="957" quotePrefix="1" applyNumberFormat="1" applyFont="1" applyFill="1" applyBorder="1" applyAlignment="1" applyProtection="1">
      <alignment horizontal="center" vertical="center"/>
    </xf>
    <xf numFmtId="0" fontId="140" fillId="62" borderId="95" xfId="957" quotePrefix="1" applyNumberFormat="1" applyFont="1" applyFill="1" applyBorder="1" applyAlignment="1" applyProtection="1">
      <alignment horizontal="center" vertical="center"/>
    </xf>
    <xf numFmtId="0" fontId="140" fillId="62" borderId="103" xfId="957" applyNumberFormat="1" applyFont="1" applyFill="1" applyBorder="1" applyAlignment="1" applyProtection="1">
      <alignment horizontal="center" vertical="center"/>
    </xf>
    <xf numFmtId="0" fontId="140" fillId="62" borderId="106" xfId="957" applyNumberFormat="1" applyFont="1" applyFill="1" applyBorder="1" applyAlignment="1" applyProtection="1">
      <alignment horizontal="center" vertical="center"/>
    </xf>
    <xf numFmtId="0" fontId="15" fillId="0" borderId="0" xfId="957" applyNumberFormat="1" applyFont="1" applyFill="1" applyBorder="1" applyAlignment="1" applyProtection="1"/>
    <xf numFmtId="0" fontId="141" fillId="0" borderId="0" xfId="957" applyNumberFormat="1" applyFont="1" applyFill="1" applyBorder="1" applyAlignment="1" applyProtection="1">
      <alignment horizontal="left"/>
    </xf>
    <xf numFmtId="0" fontId="141" fillId="0" borderId="0" xfId="957" applyNumberFormat="1" applyFont="1" applyFill="1" applyBorder="1" applyAlignment="1" applyProtection="1">
      <alignment horizontal="left" wrapText="1"/>
    </xf>
    <xf numFmtId="0" fontId="14" fillId="0" borderId="0" xfId="739" applyAlignment="1">
      <alignment horizontal="left" wrapText="1"/>
    </xf>
    <xf numFmtId="0" fontId="142" fillId="0" borderId="0" xfId="957" applyNumberFormat="1" applyFont="1" applyFill="1" applyBorder="1" applyAlignment="1" applyProtection="1">
      <alignment horizontal="left" wrapText="1"/>
    </xf>
    <xf numFmtId="0" fontId="140" fillId="64" borderId="0" xfId="925" applyFont="1" applyFill="1" applyBorder="1" applyAlignment="1">
      <alignment horizontal="center" vertical="center" wrapText="1"/>
    </xf>
    <xf numFmtId="0" fontId="149" fillId="59" borderId="80" xfId="925" applyFont="1" applyFill="1" applyBorder="1" applyAlignment="1">
      <alignment horizontal="center" vertical="center" wrapText="1"/>
    </xf>
    <xf numFmtId="0" fontId="149" fillId="59" borderId="81" xfId="925" applyFont="1" applyFill="1" applyBorder="1" applyAlignment="1">
      <alignment horizontal="center" vertical="center" wrapText="1"/>
    </xf>
    <xf numFmtId="0" fontId="149" fillId="59" borderId="107" xfId="925" applyFont="1" applyFill="1" applyBorder="1" applyAlignment="1">
      <alignment horizontal="center" vertical="center" wrapText="1"/>
    </xf>
    <xf numFmtId="166" fontId="149" fillId="59" borderId="80" xfId="925" applyNumberFormat="1" applyFont="1" applyFill="1" applyBorder="1" applyAlignment="1">
      <alignment horizontal="center"/>
    </xf>
    <xf numFmtId="166" fontId="149" fillId="59" borderId="86" xfId="925" applyNumberFormat="1" applyFont="1" applyFill="1" applyBorder="1" applyAlignment="1">
      <alignment horizontal="center"/>
    </xf>
    <xf numFmtId="0" fontId="170" fillId="0" borderId="56" xfId="925" applyFont="1" applyBorder="1" applyAlignment="1">
      <alignment horizontal="center"/>
    </xf>
    <xf numFmtId="0" fontId="170" fillId="0" borderId="50" xfId="925" applyFont="1" applyBorder="1" applyAlignment="1">
      <alignment horizontal="center"/>
    </xf>
    <xf numFmtId="0" fontId="170" fillId="0" borderId="65" xfId="925" applyFont="1" applyBorder="1" applyAlignment="1">
      <alignment horizontal="center"/>
    </xf>
    <xf numFmtId="0" fontId="170" fillId="0" borderId="55" xfId="945" applyFont="1" applyBorder="1" applyAlignment="1">
      <alignment horizontal="center"/>
    </xf>
    <xf numFmtId="0" fontId="170" fillId="0" borderId="28" xfId="945" applyFont="1" applyBorder="1" applyAlignment="1">
      <alignment horizontal="center"/>
    </xf>
    <xf numFmtId="0" fontId="170" fillId="0" borderId="60" xfId="945" applyFont="1" applyBorder="1" applyAlignment="1">
      <alignment horizontal="center"/>
    </xf>
    <xf numFmtId="0" fontId="140" fillId="59" borderId="56" xfId="925" applyFont="1" applyFill="1" applyBorder="1" applyAlignment="1">
      <alignment horizontal="center" vertical="center"/>
    </xf>
    <xf numFmtId="0" fontId="140" fillId="59" borderId="51" xfId="925" applyFont="1" applyFill="1" applyBorder="1" applyAlignment="1">
      <alignment horizontal="center" vertical="center"/>
    </xf>
    <xf numFmtId="0" fontId="140" fillId="59" borderId="57" xfId="925" applyFont="1" applyFill="1" applyBorder="1" applyAlignment="1">
      <alignment horizontal="center" vertical="center"/>
    </xf>
    <xf numFmtId="0" fontId="149" fillId="59" borderId="80" xfId="945" applyFont="1" applyFill="1" applyBorder="1" applyAlignment="1">
      <alignment horizontal="center" vertical="center" wrapText="1"/>
    </xf>
    <xf numFmtId="0" fontId="149" fillId="59" borderId="87" xfId="945" applyFont="1" applyFill="1" applyBorder="1" applyAlignment="1">
      <alignment horizontal="center" vertical="center" wrapText="1"/>
    </xf>
    <xf numFmtId="0" fontId="149" fillId="59" borderId="81" xfId="945" applyFont="1" applyFill="1" applyBorder="1" applyAlignment="1">
      <alignment horizontal="center" vertical="center" wrapText="1"/>
    </xf>
    <xf numFmtId="0" fontId="149" fillId="59" borderId="84" xfId="945" applyFont="1" applyFill="1" applyBorder="1" applyAlignment="1">
      <alignment horizontal="center" vertical="center" wrapText="1"/>
    </xf>
    <xf numFmtId="0" fontId="149" fillId="59" borderId="50" xfId="945" applyFont="1" applyFill="1" applyBorder="1" applyAlignment="1">
      <alignment horizontal="center" vertical="center" wrapText="1"/>
    </xf>
    <xf numFmtId="0" fontId="149" fillId="59" borderId="65" xfId="945" applyFont="1" applyFill="1" applyBorder="1" applyAlignment="1">
      <alignment horizontal="center" vertical="center" wrapText="1"/>
    </xf>
    <xf numFmtId="0" fontId="140" fillId="59" borderId="84" xfId="945" applyFont="1" applyFill="1" applyBorder="1" applyAlignment="1">
      <alignment horizontal="center" vertical="center" wrapText="1"/>
    </xf>
    <xf numFmtId="0" fontId="140" fillId="59" borderId="83" xfId="945" applyFont="1" applyFill="1" applyBorder="1" applyAlignment="1">
      <alignment horizontal="center" vertical="center" wrapText="1"/>
    </xf>
    <xf numFmtId="0" fontId="140" fillId="59" borderId="79" xfId="945" applyFont="1" applyFill="1" applyBorder="1" applyAlignment="1">
      <alignment horizontal="center" vertical="center" wrapText="1"/>
    </xf>
    <xf numFmtId="0" fontId="140" fillId="59" borderId="88" xfId="945" applyFont="1" applyFill="1" applyBorder="1" applyAlignment="1">
      <alignment horizontal="center" vertical="center" wrapText="1"/>
    </xf>
    <xf numFmtId="0" fontId="140" fillId="59" borderId="84" xfId="925" applyFont="1" applyFill="1" applyBorder="1" applyAlignment="1">
      <alignment horizontal="center" vertical="center" wrapText="1"/>
    </xf>
    <xf numFmtId="0" fontId="140" fillId="59" borderId="77" xfId="925" applyFont="1" applyFill="1" applyBorder="1" applyAlignment="1">
      <alignment horizontal="center" vertical="center" wrapText="1"/>
    </xf>
    <xf numFmtId="0" fontId="140" fillId="59" borderId="79" xfId="925" applyFont="1" applyFill="1" applyBorder="1" applyAlignment="1">
      <alignment horizontal="center" vertical="center" wrapText="1"/>
    </xf>
    <xf numFmtId="0" fontId="140" fillId="59" borderId="78" xfId="925" applyFont="1" applyFill="1" applyBorder="1" applyAlignment="1">
      <alignment horizontal="center" vertical="center" wrapText="1"/>
    </xf>
    <xf numFmtId="0" fontId="149" fillId="59" borderId="84" xfId="925" applyFont="1" applyFill="1" applyBorder="1" applyAlignment="1">
      <alignment horizontal="center" vertical="center" wrapText="1"/>
    </xf>
    <xf numFmtId="0" fontId="149" fillId="59" borderId="50" xfId="925" applyFont="1" applyFill="1" applyBorder="1" applyAlignment="1">
      <alignment horizontal="center" vertical="center" wrapText="1"/>
    </xf>
    <xf numFmtId="0" fontId="149" fillId="59" borderId="65" xfId="925" applyFont="1" applyFill="1" applyBorder="1" applyAlignment="1">
      <alignment horizontal="center" vertical="center" wrapText="1"/>
    </xf>
    <xf numFmtId="14" fontId="140" fillId="62" borderId="55" xfId="0" applyNumberFormat="1" applyFont="1" applyFill="1" applyBorder="1" applyAlignment="1" applyProtection="1">
      <alignment horizontal="center" vertical="center" wrapText="1"/>
    </xf>
    <xf numFmtId="14" fontId="140" fillId="62" borderId="60" xfId="0" applyNumberFormat="1" applyFont="1" applyFill="1" applyBorder="1" applyAlignment="1" applyProtection="1">
      <alignment horizontal="center" vertical="center" wrapText="1"/>
    </xf>
    <xf numFmtId="0" fontId="139" fillId="0" borderId="52" xfId="0" applyNumberFormat="1" applyFont="1" applyFill="1" applyBorder="1" applyAlignment="1" applyProtection="1">
      <alignment horizontal="center"/>
    </xf>
    <xf numFmtId="0" fontId="0" fillId="0" borderId="52" xfId="0" applyBorder="1" applyAlignment="1"/>
    <xf numFmtId="0" fontId="140" fillId="62" borderId="53" xfId="0" applyNumberFormat="1" applyFont="1" applyFill="1" applyBorder="1" applyAlignment="1" applyProtection="1">
      <alignment horizontal="center" vertical="center"/>
    </xf>
    <xf numFmtId="0" fontId="140" fillId="62" borderId="54" xfId="0" applyNumberFormat="1" applyFont="1" applyFill="1" applyBorder="1" applyAlignment="1" applyProtection="1">
      <alignment horizontal="center" vertical="center"/>
    </xf>
    <xf numFmtId="14" fontId="140" fillId="62" borderId="56" xfId="0" applyNumberFormat="1" applyFont="1" applyFill="1" applyBorder="1" applyAlignment="1" applyProtection="1">
      <alignment horizontal="center" vertical="center"/>
    </xf>
    <xf numFmtId="14" fontId="140" fillId="62" borderId="57" xfId="0" applyNumberFormat="1" applyFont="1" applyFill="1" applyBorder="1" applyAlignment="1" applyProtection="1">
      <alignment horizontal="center" vertical="center"/>
    </xf>
    <xf numFmtId="14" fontId="140" fillId="62" borderId="64" xfId="0" applyNumberFormat="1" applyFont="1" applyFill="1" applyBorder="1" applyAlignment="1" applyProtection="1">
      <alignment horizontal="center" vertical="center"/>
    </xf>
    <xf numFmtId="14" fontId="140" fillId="62" borderId="71" xfId="0" applyNumberFormat="1" applyFont="1" applyFill="1" applyBorder="1" applyAlignment="1" applyProtection="1">
      <alignment horizontal="center" vertical="center"/>
    </xf>
    <xf numFmtId="14" fontId="140" fillId="62" borderId="58" xfId="0" applyNumberFormat="1" applyFont="1" applyFill="1" applyBorder="1" applyAlignment="1" applyProtection="1">
      <alignment horizontal="center" vertical="center"/>
    </xf>
    <xf numFmtId="14" fontId="140" fillId="62" borderId="59" xfId="0" applyNumberFormat="1" applyFont="1" applyFill="1" applyBorder="1" applyAlignment="1" applyProtection="1">
      <alignment horizontal="center" vertical="center"/>
    </xf>
    <xf numFmtId="14" fontId="140" fillId="62" borderId="90" xfId="0" applyNumberFormat="1" applyFont="1" applyFill="1" applyBorder="1" applyAlignment="1" applyProtection="1">
      <alignment horizontal="center" vertical="center"/>
    </xf>
    <xf numFmtId="14" fontId="140" fillId="62" borderId="52" xfId="0" applyNumberFormat="1" applyFont="1" applyFill="1" applyBorder="1" applyAlignment="1" applyProtection="1">
      <alignment horizontal="center" vertical="center"/>
    </xf>
  </cellXfs>
  <cellStyles count="958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7"/>
    <cellStyle name="Звичайний 11" xfId="928"/>
    <cellStyle name="Звичайний 12" xfId="929"/>
    <cellStyle name="Звичайний 13" xfId="930"/>
    <cellStyle name="Звичайний 14" xfId="931"/>
    <cellStyle name="Звичайний 15" xfId="932"/>
    <cellStyle name="Звичайний 16" xfId="933"/>
    <cellStyle name="Звичайний 17" xfId="934"/>
    <cellStyle name="Звичайний 18" xfId="935"/>
    <cellStyle name="Звичайний 19" xfId="936"/>
    <cellStyle name="Звичайний 2" xfId="718"/>
    <cellStyle name="Звичайний 2 2" xfId="946"/>
    <cellStyle name="Звичайний 20" xfId="937"/>
    <cellStyle name="Звичайний 4" xfId="938"/>
    <cellStyle name="Звичайний 5" xfId="939"/>
    <cellStyle name="Звичайний 6" xfId="940"/>
    <cellStyle name="Звичайний 7" xfId="941"/>
    <cellStyle name="Звичайний 8" xfId="942"/>
    <cellStyle name="Звичайний 9" xfId="943"/>
    <cellStyle name="Звичайний_doc_6_zatv" xfId="944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7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8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21"/>
    <cellStyle name="Обычный 63" xfId="922"/>
    <cellStyle name="Обычный 63 2" xfId="924"/>
    <cellStyle name="Обычный 63 3" xfId="949"/>
    <cellStyle name="Обычный 63 3 2" xfId="952"/>
    <cellStyle name="Обычный 63 3 2 2" xfId="953"/>
    <cellStyle name="Обычный 63 3 2 3" xfId="955"/>
    <cellStyle name="Обычный 63 4" xfId="950"/>
    <cellStyle name="Обычный 63 5" xfId="951"/>
    <cellStyle name="Обычный 63 5 2" xfId="956"/>
    <cellStyle name="Обычный 63 6" xfId="954"/>
    <cellStyle name="Обычный 63 7" xfId="957"/>
    <cellStyle name="Обычный 64" xfId="923"/>
    <cellStyle name="Обычный 65" xfId="925"/>
    <cellStyle name="Обычный 66" xfId="945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20"/>
    <cellStyle name="Обычный_Метали" xfId="919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6"/>
    <cellStyle name="Шапка" xfId="844"/>
  </cellStyles>
  <dxfs count="0"/>
  <tableStyles count="0" defaultTableStyle="TableStyleMedium2" defaultPivotStyle="PivotStyleLight16"/>
  <colors>
    <mruColors>
      <color rgb="FFC5D9F1"/>
      <color rgb="FF7CBE87"/>
      <color rgb="FF8CBA97"/>
      <color rgb="FF31AC10"/>
      <color rgb="FF6FBF7C"/>
      <color rgb="FF48C860"/>
      <color rgb="FF08B425"/>
      <color rgb="FF14A826"/>
      <color rgb="FF1BA11E"/>
      <color rgb="FF38C41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Documents%20and%20Settings/CSONG/Local%20Settings/Temporary%20Internet%20Files/OLK3/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64"/>
  <sheetViews>
    <sheetView showGridLines="0" view="pageLayout" zoomScaleNormal="85" workbookViewId="0">
      <selection activeCell="F2" sqref="F2"/>
    </sheetView>
  </sheetViews>
  <sheetFormatPr defaultRowHeight="12.75"/>
  <cols>
    <col min="1" max="1" width="58.42578125" customWidth="1"/>
    <col min="3" max="3" width="11.7109375" customWidth="1"/>
    <col min="4" max="4" width="13.7109375" customWidth="1"/>
    <col min="5" max="5" width="11.7109375" customWidth="1"/>
    <col min="6" max="6" width="13.85546875" customWidth="1"/>
    <col min="9" max="9" width="11.85546875" customWidth="1"/>
  </cols>
  <sheetData>
    <row r="4" spans="1:6" ht="18.75" customHeight="1">
      <c r="A4" s="435" t="s">
        <v>37</v>
      </c>
      <c r="B4" s="436"/>
      <c r="C4" s="436"/>
      <c r="D4" s="436"/>
      <c r="E4" s="436"/>
      <c r="F4" s="437"/>
    </row>
    <row r="5" spans="1:6" ht="15.75" customHeight="1">
      <c r="A5" s="438" t="s">
        <v>285</v>
      </c>
      <c r="B5" s="439"/>
      <c r="C5" s="439"/>
      <c r="D5" s="439"/>
      <c r="E5" s="439"/>
      <c r="F5" s="440"/>
    </row>
    <row r="6" spans="1:6" ht="12.75" customHeight="1">
      <c r="A6" s="441"/>
      <c r="B6" s="426" t="s">
        <v>38</v>
      </c>
      <c r="C6" s="444" t="s">
        <v>305</v>
      </c>
      <c r="D6" s="445"/>
      <c r="E6" s="446" t="s">
        <v>39</v>
      </c>
      <c r="F6" s="447"/>
    </row>
    <row r="7" spans="1:6" ht="12.75" customHeight="1">
      <c r="A7" s="442"/>
      <c r="B7" s="427"/>
      <c r="C7" s="426" t="s">
        <v>40</v>
      </c>
      <c r="D7" s="426" t="s">
        <v>41</v>
      </c>
      <c r="E7" s="426" t="s">
        <v>40</v>
      </c>
      <c r="F7" s="426" t="s">
        <v>41</v>
      </c>
    </row>
    <row r="8" spans="1:6" ht="12.75" customHeight="1">
      <c r="A8" s="443" t="s">
        <v>42</v>
      </c>
      <c r="B8" s="428">
        <v>100</v>
      </c>
      <c r="C8" s="428">
        <v>3.137</v>
      </c>
      <c r="D8" s="428">
        <v>3.137</v>
      </c>
      <c r="E8" s="428">
        <v>28.48356419872249</v>
      </c>
      <c r="F8" s="428">
        <v>28.48356419872249</v>
      </c>
    </row>
    <row r="9" spans="1:6">
      <c r="A9" s="5" t="s">
        <v>43</v>
      </c>
      <c r="B9" s="6">
        <v>100</v>
      </c>
      <c r="C9" s="6">
        <v>-0.8</v>
      </c>
      <c r="D9" s="6">
        <v>-0.8</v>
      </c>
      <c r="E9" s="6">
        <v>52.823402137870829</v>
      </c>
      <c r="F9" s="6">
        <v>52.823402137870829</v>
      </c>
    </row>
    <row r="10" spans="1:6">
      <c r="A10" s="7" t="s">
        <v>44</v>
      </c>
      <c r="B10" s="8">
        <v>46.7775399288671</v>
      </c>
      <c r="C10" s="8">
        <v>0.19813952867758577</v>
      </c>
      <c r="D10" s="8">
        <v>9.2684797142026779E-2</v>
      </c>
      <c r="E10" s="8">
        <v>42.4</v>
      </c>
      <c r="F10" s="8">
        <v>20.318140338975251</v>
      </c>
    </row>
    <row r="11" spans="1:6">
      <c r="A11" s="7" t="s">
        <v>45</v>
      </c>
      <c r="B11" s="8">
        <v>53.2224600711329</v>
      </c>
      <c r="C11" s="8">
        <v>-1.6772708287984721</v>
      </c>
      <c r="D11" s="8">
        <v>-0.89268479714202675</v>
      </c>
      <c r="E11" s="8">
        <v>62.71228857646642</v>
      </c>
      <c r="F11" s="8">
        <v>32.505261798895575</v>
      </c>
    </row>
    <row r="12" spans="1:6">
      <c r="A12" s="9" t="s">
        <v>46</v>
      </c>
      <c r="B12" s="10">
        <v>28.285124546664978</v>
      </c>
      <c r="C12" s="11">
        <v>-3.4863496453197</v>
      </c>
      <c r="D12" s="11">
        <v>-0.98611833931088988</v>
      </c>
      <c r="E12" s="11">
        <v>44.827407675837179</v>
      </c>
      <c r="F12" s="11">
        <v>12.755003676264224</v>
      </c>
    </row>
    <row r="13" spans="1:6" ht="15" customHeight="1">
      <c r="A13" s="9" t="s">
        <v>47</v>
      </c>
      <c r="B13" s="10">
        <v>22.522625098538281</v>
      </c>
      <c r="C13" s="11">
        <v>0.5274163252348133</v>
      </c>
      <c r="D13" s="11">
        <v>0.11878800164112437</v>
      </c>
      <c r="E13" s="11">
        <v>85.901424384599693</v>
      </c>
      <c r="F13" s="11">
        <v>19.193779207452899</v>
      </c>
    </row>
    <row r="14" spans="1:6">
      <c r="A14" s="9" t="s">
        <v>48</v>
      </c>
      <c r="B14" s="10">
        <v>2.4147104259296408</v>
      </c>
      <c r="C14" s="11">
        <v>-1.05</v>
      </c>
      <c r="D14" s="11">
        <v>-2.5354459472261233E-2</v>
      </c>
      <c r="E14" s="11">
        <v>25.6</v>
      </c>
      <c r="F14" s="11">
        <v>0.55647891517844994</v>
      </c>
    </row>
    <row r="15" spans="1:6" ht="15.75" customHeight="1">
      <c r="A15" s="438" t="s">
        <v>49</v>
      </c>
      <c r="B15" s="439"/>
      <c r="C15" s="439"/>
      <c r="D15" s="439"/>
      <c r="E15" s="439"/>
      <c r="F15" s="440"/>
    </row>
    <row r="16" spans="1:6">
      <c r="A16" s="7" t="s">
        <v>50</v>
      </c>
      <c r="B16" s="8">
        <v>50.773364940295487</v>
      </c>
      <c r="C16" s="8">
        <v>-1.7</v>
      </c>
      <c r="D16" s="8">
        <v>-0.9</v>
      </c>
      <c r="E16" s="8">
        <v>47.5</v>
      </c>
      <c r="F16" s="8">
        <v>24.1</v>
      </c>
    </row>
    <row r="17" spans="1:6">
      <c r="A17" s="9" t="s">
        <v>51</v>
      </c>
      <c r="B17" s="10">
        <v>8.0576296899750002</v>
      </c>
      <c r="C17" s="11">
        <v>-0.3</v>
      </c>
      <c r="D17" s="11">
        <v>0</v>
      </c>
      <c r="E17" s="11">
        <v>62.1</v>
      </c>
      <c r="F17" s="11">
        <v>5</v>
      </c>
    </row>
    <row r="18" spans="1:6">
      <c r="A18" s="12" t="s">
        <v>52</v>
      </c>
      <c r="B18" s="10">
        <v>3.0261911450013446</v>
      </c>
      <c r="C18" s="11">
        <v>-0.3</v>
      </c>
      <c r="D18" s="11">
        <v>0</v>
      </c>
      <c r="E18" s="11">
        <v>58.4</v>
      </c>
      <c r="F18" s="11">
        <v>1.8</v>
      </c>
    </row>
    <row r="19" spans="1:6">
      <c r="A19" s="12" t="s">
        <v>53</v>
      </c>
      <c r="B19" s="10">
        <v>0.54444210987254082</v>
      </c>
      <c r="C19" s="11">
        <v>-3.1</v>
      </c>
      <c r="D19" s="11">
        <v>0</v>
      </c>
      <c r="E19" s="11">
        <v>57.2</v>
      </c>
      <c r="F19" s="11">
        <v>0.3</v>
      </c>
    </row>
    <row r="20" spans="1:6">
      <c r="A20" s="9" t="s">
        <v>54</v>
      </c>
      <c r="B20" s="10">
        <v>11.624849109566155</v>
      </c>
      <c r="C20" s="11">
        <v>2.9</v>
      </c>
      <c r="D20" s="11">
        <v>0.3</v>
      </c>
      <c r="E20" s="11">
        <v>34</v>
      </c>
      <c r="F20" s="11">
        <v>4</v>
      </c>
    </row>
    <row r="21" spans="1:6">
      <c r="A21" s="9" t="s">
        <v>55</v>
      </c>
      <c r="B21" s="10">
        <v>3.5176344597598241</v>
      </c>
      <c r="C21" s="11">
        <v>-0.4</v>
      </c>
      <c r="D21" s="11">
        <v>0</v>
      </c>
      <c r="E21" s="11">
        <v>58.8</v>
      </c>
      <c r="F21" s="11">
        <v>2.1</v>
      </c>
    </row>
    <row r="22" spans="1:6">
      <c r="A22" s="9" t="s">
        <v>56</v>
      </c>
      <c r="B22" s="10">
        <v>1.9314508337781169</v>
      </c>
      <c r="C22" s="11">
        <v>1</v>
      </c>
      <c r="D22" s="11">
        <v>0</v>
      </c>
      <c r="E22" s="11">
        <v>23.9</v>
      </c>
      <c r="F22" s="11">
        <v>0.5</v>
      </c>
    </row>
    <row r="23" spans="1:6">
      <c r="A23" s="9" t="s">
        <v>57</v>
      </c>
      <c r="B23" s="10">
        <v>1.148816080637558</v>
      </c>
      <c r="C23" s="11">
        <v>2.7</v>
      </c>
      <c r="D23" s="11">
        <v>0</v>
      </c>
      <c r="E23" s="11">
        <v>51</v>
      </c>
      <c r="F23" s="11">
        <v>0.6</v>
      </c>
    </row>
    <row r="24" spans="1:6">
      <c r="A24" s="9" t="s">
        <v>58</v>
      </c>
      <c r="B24" s="10">
        <v>4.6996384223267631</v>
      </c>
      <c r="C24" s="11">
        <v>0.8</v>
      </c>
      <c r="D24" s="11">
        <v>0</v>
      </c>
      <c r="E24" s="11">
        <v>51.1</v>
      </c>
      <c r="F24" s="11">
        <v>2.4</v>
      </c>
    </row>
    <row r="25" spans="1:6">
      <c r="A25" s="9" t="s">
        <v>59</v>
      </c>
      <c r="B25" s="10">
        <v>1.0724368556572721</v>
      </c>
      <c r="C25" s="11">
        <v>3.6</v>
      </c>
      <c r="D25" s="11">
        <v>0</v>
      </c>
      <c r="E25" s="11">
        <v>43.8</v>
      </c>
      <c r="F25" s="11">
        <v>0.5</v>
      </c>
    </row>
    <row r="26" spans="1:6">
      <c r="A26" s="9" t="s">
        <v>60</v>
      </c>
      <c r="B26" s="10">
        <v>3.4330656827913288</v>
      </c>
      <c r="C26" s="11">
        <v>-17.2</v>
      </c>
      <c r="D26" s="11">
        <v>-0.6</v>
      </c>
      <c r="E26" s="11">
        <v>50.4</v>
      </c>
      <c r="F26" s="11">
        <v>1.7</v>
      </c>
    </row>
    <row r="27" spans="1:6">
      <c r="A27" s="9" t="s">
        <v>61</v>
      </c>
      <c r="B27" s="10">
        <v>4.1878163193794542</v>
      </c>
      <c r="C27" s="11">
        <v>-16.2</v>
      </c>
      <c r="D27" s="11">
        <v>-0.7</v>
      </c>
      <c r="E27" s="11">
        <v>49.8</v>
      </c>
      <c r="F27" s="11">
        <v>2.1</v>
      </c>
    </row>
    <row r="28" spans="1:6">
      <c r="A28" s="9" t="s">
        <v>62</v>
      </c>
      <c r="B28" s="10">
        <v>1.1501757838148865</v>
      </c>
      <c r="C28" s="11">
        <v>-13.3</v>
      </c>
      <c r="D28" s="11">
        <v>-0.2</v>
      </c>
      <c r="E28" s="11">
        <v>36.5</v>
      </c>
      <c r="F28" s="11">
        <v>0.4</v>
      </c>
    </row>
    <row r="29" spans="1:6">
      <c r="A29" s="9" t="s">
        <v>63</v>
      </c>
      <c r="B29" s="10">
        <v>1.6186251042197823</v>
      </c>
      <c r="C29" s="11">
        <v>1.4</v>
      </c>
      <c r="D29" s="11">
        <v>0</v>
      </c>
      <c r="E29" s="11">
        <v>21.4</v>
      </c>
      <c r="F29" s="11">
        <v>0.3</v>
      </c>
    </row>
    <row r="30" spans="1:6">
      <c r="A30" s="7" t="s">
        <v>64</v>
      </c>
      <c r="B30" s="8">
        <v>6.8841582437555822</v>
      </c>
      <c r="C30" s="8">
        <v>1.1000000000000001</v>
      </c>
      <c r="D30" s="8">
        <v>0.1</v>
      </c>
      <c r="E30" s="8">
        <v>34.299999999999997</v>
      </c>
      <c r="F30" s="8">
        <v>2.4</v>
      </c>
    </row>
    <row r="31" spans="1:6">
      <c r="A31" s="7" t="s">
        <v>65</v>
      </c>
      <c r="B31" s="8">
        <v>7.1243797560479951</v>
      </c>
      <c r="C31" s="8">
        <v>-1.2</v>
      </c>
      <c r="D31" s="8">
        <v>-0.1</v>
      </c>
      <c r="E31" s="8">
        <v>31.9</v>
      </c>
      <c r="F31" s="8">
        <v>2.2999999999999998</v>
      </c>
    </row>
    <row r="32" spans="1:6">
      <c r="A32" s="7" t="s">
        <v>66</v>
      </c>
      <c r="B32" s="8">
        <v>11.312028480716418</v>
      </c>
      <c r="C32" s="8">
        <v>0.2</v>
      </c>
      <c r="D32" s="8">
        <v>0</v>
      </c>
      <c r="E32" s="8">
        <v>144.69999999999999</v>
      </c>
      <c r="F32" s="8">
        <v>16.399999999999999</v>
      </c>
    </row>
    <row r="33" spans="1:6">
      <c r="A33" s="13" t="s">
        <v>67</v>
      </c>
      <c r="B33" s="10">
        <v>1.2857433884595193</v>
      </c>
      <c r="C33" s="11">
        <v>0.6</v>
      </c>
      <c r="D33" s="11">
        <v>0</v>
      </c>
      <c r="E33" s="11">
        <v>7</v>
      </c>
      <c r="F33" s="11">
        <v>0.1</v>
      </c>
    </row>
    <row r="34" spans="1:6">
      <c r="A34" s="13" t="s">
        <v>68</v>
      </c>
      <c r="B34" s="10">
        <v>0.35847106685489943</v>
      </c>
      <c r="C34" s="11">
        <v>0</v>
      </c>
      <c r="D34" s="11">
        <v>0</v>
      </c>
      <c r="E34" s="11">
        <v>70.400000000000006</v>
      </c>
      <c r="F34" s="11">
        <v>0.3</v>
      </c>
    </row>
    <row r="35" spans="1:6">
      <c r="A35" s="13" t="s">
        <v>69</v>
      </c>
      <c r="B35" s="10">
        <v>2.2880583741301361</v>
      </c>
      <c r="C35" s="11">
        <v>0</v>
      </c>
      <c r="D35" s="11">
        <v>0</v>
      </c>
      <c r="E35" s="11">
        <v>453.4</v>
      </c>
      <c r="F35" s="11">
        <v>10.4</v>
      </c>
    </row>
    <row r="36" spans="1:6">
      <c r="A36" s="13" t="s">
        <v>70</v>
      </c>
      <c r="B36" s="10">
        <v>1.7811200542097445</v>
      </c>
      <c r="C36" s="11">
        <v>0</v>
      </c>
      <c r="D36" s="11">
        <v>0</v>
      </c>
      <c r="E36" s="11">
        <v>46.1</v>
      </c>
      <c r="F36" s="11">
        <v>0.8</v>
      </c>
    </row>
    <row r="37" spans="1:6">
      <c r="A37" s="7" t="s">
        <v>71</v>
      </c>
      <c r="B37" s="8">
        <v>5.0778299802995468</v>
      </c>
      <c r="C37" s="8">
        <v>-0.3</v>
      </c>
      <c r="D37" s="8">
        <v>0</v>
      </c>
      <c r="E37" s="8">
        <v>31.8</v>
      </c>
      <c r="F37" s="8">
        <v>1.6</v>
      </c>
    </row>
    <row r="38" spans="1:6">
      <c r="A38" s="13" t="s">
        <v>72</v>
      </c>
      <c r="B38" s="10">
        <v>2.4147104259296408</v>
      </c>
      <c r="C38" s="11">
        <v>-1.1000000000000001</v>
      </c>
      <c r="D38" s="11">
        <v>0</v>
      </c>
      <c r="E38" s="11">
        <v>25.6</v>
      </c>
      <c r="F38" s="11">
        <v>0.6</v>
      </c>
    </row>
    <row r="39" spans="1:6">
      <c r="A39" s="13" t="s">
        <v>73</v>
      </c>
      <c r="B39" s="10">
        <v>0.20226787072649485</v>
      </c>
      <c r="C39" s="11">
        <v>0.5</v>
      </c>
      <c r="D39" s="11">
        <v>0</v>
      </c>
      <c r="E39" s="11">
        <v>17.2</v>
      </c>
      <c r="F39" s="11">
        <v>0</v>
      </c>
    </row>
    <row r="40" spans="1:6">
      <c r="A40" s="13" t="s">
        <v>74</v>
      </c>
      <c r="B40" s="10">
        <v>1.6184084455498686</v>
      </c>
      <c r="C40" s="11">
        <v>0.2</v>
      </c>
      <c r="D40" s="11">
        <v>0</v>
      </c>
      <c r="E40" s="11">
        <v>34</v>
      </c>
      <c r="F40" s="11">
        <v>0.6</v>
      </c>
    </row>
    <row r="41" spans="1:6">
      <c r="A41" s="7" t="s">
        <v>75</v>
      </c>
      <c r="B41" s="8">
        <v>3.2606313708647217</v>
      </c>
      <c r="C41" s="8">
        <v>0.1</v>
      </c>
      <c r="D41" s="8">
        <v>0</v>
      </c>
      <c r="E41" s="8">
        <v>6.6</v>
      </c>
      <c r="F41" s="8">
        <v>0.2</v>
      </c>
    </row>
    <row r="42" spans="1:6" ht="15" customHeight="1">
      <c r="A42" s="7" t="s">
        <v>76</v>
      </c>
      <c r="B42" s="8">
        <v>1.3379646859626484</v>
      </c>
      <c r="C42" s="8">
        <v>0.1</v>
      </c>
      <c r="D42" s="8">
        <v>0</v>
      </c>
      <c r="E42" s="8">
        <v>18.3</v>
      </c>
      <c r="F42" s="8">
        <v>0.2</v>
      </c>
    </row>
    <row r="43" spans="1:6" ht="13.15" customHeight="1">
      <c r="A43" s="269" t="s">
        <v>77</v>
      </c>
      <c r="B43" s="14">
        <v>14.229642542057599</v>
      </c>
      <c r="C43" s="15" t="s">
        <v>27</v>
      </c>
      <c r="D43" s="14">
        <v>0.1</v>
      </c>
      <c r="E43" s="14" t="s">
        <v>27</v>
      </c>
      <c r="F43" s="14">
        <v>5.6</v>
      </c>
    </row>
    <row r="44" spans="1:6" ht="15.75" customHeight="1">
      <c r="A44" s="438" t="s">
        <v>78</v>
      </c>
      <c r="B44" s="439"/>
      <c r="C44" s="439"/>
      <c r="D44" s="439"/>
      <c r="E44" s="439"/>
      <c r="F44" s="440"/>
    </row>
    <row r="45" spans="1:6" ht="12.75" customHeight="1">
      <c r="A45" s="441"/>
      <c r="B45" s="426" t="s">
        <v>262</v>
      </c>
      <c r="C45" s="444" t="s">
        <v>305</v>
      </c>
      <c r="D45" s="445"/>
      <c r="E45" s="446" t="s">
        <v>39</v>
      </c>
      <c r="F45" s="447"/>
    </row>
    <row r="46" spans="1:6" ht="12.75" customHeight="1">
      <c r="A46" s="442"/>
      <c r="B46" s="427"/>
      <c r="C46" s="426" t="s">
        <v>40</v>
      </c>
      <c r="D46" s="426" t="s">
        <v>79</v>
      </c>
      <c r="E46" s="426" t="s">
        <v>40</v>
      </c>
      <c r="F46" s="426" t="s">
        <v>79</v>
      </c>
    </row>
    <row r="47" spans="1:6">
      <c r="A47" s="443" t="s">
        <v>42</v>
      </c>
      <c r="B47" s="428">
        <v>100</v>
      </c>
      <c r="C47" s="428">
        <v>3.137</v>
      </c>
      <c r="D47" s="428">
        <v>3.137</v>
      </c>
      <c r="E47" s="428">
        <v>28.48356419872249</v>
      </c>
      <c r="F47" s="428">
        <v>28.48356419872249</v>
      </c>
    </row>
    <row r="48" spans="1:6" ht="13.15" customHeight="1">
      <c r="A48" s="5" t="s">
        <v>80</v>
      </c>
      <c r="B48" s="6">
        <v>100</v>
      </c>
      <c r="C48" s="6">
        <v>-0.29999999999999716</v>
      </c>
      <c r="D48" s="6">
        <v>-0.29999999999999716</v>
      </c>
      <c r="E48" s="6">
        <v>33</v>
      </c>
      <c r="F48" s="6">
        <v>33</v>
      </c>
    </row>
    <row r="49" spans="1:6">
      <c r="A49" s="7" t="s">
        <v>81</v>
      </c>
      <c r="B49" s="8">
        <v>12.961572528474591</v>
      </c>
      <c r="C49" s="8">
        <v>-3.2000000000000028</v>
      </c>
      <c r="D49" s="8">
        <v>-0.41868172627977884</v>
      </c>
      <c r="E49" s="8">
        <v>31.300000000000011</v>
      </c>
      <c r="F49" s="8">
        <v>4.0186120179263964</v>
      </c>
    </row>
    <row r="50" spans="1:6" ht="12.75" customHeight="1">
      <c r="A50" s="16" t="s">
        <v>82</v>
      </c>
      <c r="B50" s="17">
        <v>3.1726957576789796</v>
      </c>
      <c r="C50" s="17">
        <v>9.9999999999994316E-2</v>
      </c>
      <c r="D50" s="17">
        <v>3.1726957576787996E-3</v>
      </c>
      <c r="E50" s="17">
        <v>25.400000000000006</v>
      </c>
      <c r="F50" s="17">
        <v>0.80586472245046092</v>
      </c>
    </row>
    <row r="51" spans="1:6" ht="12.75" customHeight="1">
      <c r="A51" s="16" t="s">
        <v>83</v>
      </c>
      <c r="B51" s="17">
        <v>2.6345315630892907</v>
      </c>
      <c r="C51" s="17">
        <v>-5.5</v>
      </c>
      <c r="D51" s="17">
        <v>-0.144899235969911</v>
      </c>
      <c r="E51" s="17">
        <v>113</v>
      </c>
      <c r="F51" s="17">
        <v>2.9770206662908989</v>
      </c>
    </row>
    <row r="52" spans="1:6" ht="12.75" customHeight="1">
      <c r="A52" s="16" t="s">
        <v>84</v>
      </c>
      <c r="B52" s="17">
        <v>6.1442639565232602</v>
      </c>
      <c r="C52" s="17">
        <v>-3.7999999999999972</v>
      </c>
      <c r="D52" s="17">
        <v>-0.23348203034788373</v>
      </c>
      <c r="E52" s="17">
        <v>1.5</v>
      </c>
      <c r="F52" s="17">
        <v>9.2163959347848892E-2</v>
      </c>
    </row>
    <row r="53" spans="1:6">
      <c r="A53" s="7" t="s">
        <v>85</v>
      </c>
      <c r="B53" s="8">
        <v>68.203802064647661</v>
      </c>
      <c r="C53" s="8">
        <v>0.20000000000000284</v>
      </c>
      <c r="D53" s="8">
        <v>0.13769396770983486</v>
      </c>
      <c r="E53" s="8">
        <v>35</v>
      </c>
      <c r="F53" s="8">
        <v>23.645618397987203</v>
      </c>
    </row>
    <row r="54" spans="1:6" ht="12.75" customHeight="1">
      <c r="A54" s="16" t="s">
        <v>86</v>
      </c>
      <c r="B54" s="17">
        <v>21.460421824878001</v>
      </c>
      <c r="C54" s="17">
        <v>1.2999999999999972</v>
      </c>
      <c r="D54" s="17">
        <v>0.27898548372341342</v>
      </c>
      <c r="E54" s="17">
        <v>42.699999999999989</v>
      </c>
      <c r="F54" s="17">
        <v>9.1636001192229042</v>
      </c>
    </row>
    <row r="55" spans="1:6" ht="12.75" customHeight="1">
      <c r="A55" s="16" t="s">
        <v>87</v>
      </c>
      <c r="B55" s="17">
        <v>3.7498814305233457</v>
      </c>
      <c r="C55" s="17">
        <v>-1.7000000000000028</v>
      </c>
      <c r="D55" s="17">
        <v>-6.3747984318896986E-2</v>
      </c>
      <c r="E55" s="17">
        <v>26</v>
      </c>
      <c r="F55" s="17">
        <v>0.97496917193606991</v>
      </c>
    </row>
    <row r="56" spans="1:6" ht="12.75" customHeight="1">
      <c r="A56" s="16" t="s">
        <v>88</v>
      </c>
      <c r="B56" s="17">
        <v>3.9311103962981875</v>
      </c>
      <c r="C56" s="17">
        <v>0</v>
      </c>
      <c r="D56" s="17">
        <v>0</v>
      </c>
      <c r="E56" s="17">
        <v>46.199999999999989</v>
      </c>
      <c r="F56" s="17">
        <v>1.816173003089762</v>
      </c>
    </row>
    <row r="57" spans="1:6" ht="27.75" customHeight="1">
      <c r="A57" s="16" t="s">
        <v>89</v>
      </c>
      <c r="B57" s="17">
        <v>4.7509408619716389</v>
      </c>
      <c r="C57" s="17">
        <v>-0.20000000000000284</v>
      </c>
      <c r="D57" s="17">
        <v>-9.5018817239434124E-3</v>
      </c>
      <c r="E57" s="17">
        <v>37.699999999999989</v>
      </c>
      <c r="F57" s="17">
        <v>1.7911047049633071</v>
      </c>
    </row>
    <row r="58" spans="1:6" ht="27.75" customHeight="1">
      <c r="A58" s="16" t="s">
        <v>90</v>
      </c>
      <c r="B58" s="17">
        <v>19.176333153037465</v>
      </c>
      <c r="C58" s="17">
        <v>-0.40000000000000568</v>
      </c>
      <c r="D58" s="17">
        <v>-7.6705332612150942E-2</v>
      </c>
      <c r="E58" s="17">
        <v>31.099999999999994</v>
      </c>
      <c r="F58" s="17">
        <v>5.9638396105946505</v>
      </c>
    </row>
    <row r="59" spans="1:6" ht="27.75" customHeight="1">
      <c r="A59" s="16" t="s">
        <v>91</v>
      </c>
      <c r="B59" s="17">
        <v>3.188800127485901</v>
      </c>
      <c r="C59" s="17">
        <v>9.9999999999994316E-2</v>
      </c>
      <c r="D59" s="17">
        <v>3.1888001274857198E-3</v>
      </c>
      <c r="E59" s="17">
        <v>11.799999999999997</v>
      </c>
      <c r="F59" s="17">
        <v>0.37627841504333626</v>
      </c>
    </row>
    <row r="60" spans="1:6">
      <c r="A60" s="7" t="s">
        <v>92</v>
      </c>
      <c r="B60" s="8">
        <v>18.834625406877748</v>
      </c>
      <c r="C60" s="8">
        <v>-9.9999999999994316E-2</v>
      </c>
      <c r="D60" s="8">
        <v>-1.9012241430053135E-2</v>
      </c>
      <c r="E60" s="8">
        <v>28.599999999999994</v>
      </c>
      <c r="F60" s="8">
        <v>5.3357695840864041</v>
      </c>
    </row>
    <row r="61" spans="1:6" ht="12.75" customHeight="1">
      <c r="A61" s="429" t="s">
        <v>263</v>
      </c>
      <c r="B61" s="430"/>
      <c r="C61" s="430"/>
      <c r="D61" s="430"/>
      <c r="E61" s="430"/>
      <c r="F61" s="431"/>
    </row>
    <row r="62" spans="1:6">
      <c r="A62" s="432"/>
      <c r="B62" s="433"/>
      <c r="C62" s="433"/>
      <c r="D62" s="433"/>
      <c r="E62" s="433"/>
      <c r="F62" s="434"/>
    </row>
    <row r="63" spans="1:6" ht="13.15" customHeight="1">
      <c r="A63" s="429" t="s">
        <v>264</v>
      </c>
      <c r="B63" s="430"/>
      <c r="C63" s="430"/>
      <c r="D63" s="430"/>
      <c r="E63" s="430"/>
      <c r="F63" s="431"/>
    </row>
    <row r="64" spans="1:6">
      <c r="A64" s="432"/>
      <c r="B64" s="433"/>
      <c r="C64" s="433"/>
      <c r="D64" s="433"/>
      <c r="E64" s="433"/>
      <c r="F64" s="434"/>
    </row>
  </sheetData>
  <mergeCells count="22">
    <mergeCell ref="C45:D45"/>
    <mergeCell ref="E45:F45"/>
    <mergeCell ref="C46:C47"/>
    <mergeCell ref="D46:D47"/>
    <mergeCell ref="E46:E47"/>
    <mergeCell ref="F46:F47"/>
    <mergeCell ref="B6:B8"/>
    <mergeCell ref="A63:F64"/>
    <mergeCell ref="A4:F4"/>
    <mergeCell ref="A5:F5"/>
    <mergeCell ref="A6:A8"/>
    <mergeCell ref="C6:D6"/>
    <mergeCell ref="E6:F6"/>
    <mergeCell ref="C7:C8"/>
    <mergeCell ref="D7:D8"/>
    <mergeCell ref="E7:E8"/>
    <mergeCell ref="F7:F8"/>
    <mergeCell ref="A61:F62"/>
    <mergeCell ref="A15:F15"/>
    <mergeCell ref="A44:F44"/>
    <mergeCell ref="A45:A47"/>
    <mergeCell ref="B45:B47"/>
  </mergeCells>
  <pageMargins left="0.53125" right="0.33011363636363639" top="0.78205492424242429" bottom="1.1170416666666667" header="0.49619565217391304" footer="0.49281249999999999"/>
  <pageSetup paperSize="9" scale="81" orientation="portrait" r:id="rId1"/>
  <headerFooter>
    <oddHeader>&amp;C&amp;"Times New Roman,полужирный"&amp;14&amp;K8CBA97Макроекономічний та монетарний огляд                                                                Вересень 2015 року</oddHeader>
    <oddFooter>&amp;C&amp;"Times New Roman,обычный"&amp;14&amp;K8CBA97Національний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"/>
  <sheetViews>
    <sheetView showGridLines="0" view="pageLayout" topLeftCell="A61" zoomScaleNormal="115" zoomScaleSheetLayoutView="100" workbookViewId="0">
      <selection activeCell="B1" sqref="B1:N1"/>
    </sheetView>
  </sheetViews>
  <sheetFormatPr defaultColWidth="9.140625" defaultRowHeight="12.75"/>
  <cols>
    <col min="1" max="1" width="9.140625" style="1"/>
    <col min="2" max="2" width="25" style="1" customWidth="1"/>
    <col min="3" max="3" width="15.7109375" style="1" customWidth="1"/>
    <col min="4" max="5" width="9" style="1" customWidth="1"/>
    <col min="6" max="8" width="9.28515625" style="1" customWidth="1"/>
    <col min="9" max="9" width="9.7109375" style="1" customWidth="1"/>
    <col min="10" max="10" width="8.140625" style="1" customWidth="1"/>
    <col min="11" max="11" width="9.140625" style="1"/>
    <col min="12" max="12" width="9.140625" style="1" customWidth="1"/>
    <col min="13" max="13" width="9" style="1" customWidth="1"/>
    <col min="14" max="14" width="15.42578125" style="1" customWidth="1"/>
    <col min="15" max="16384" width="9.140625" style="1"/>
  </cols>
  <sheetData>
    <row r="1" spans="2:14" ht="20.25" customHeight="1">
      <c r="B1" s="453" t="s">
        <v>8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2"/>
    </row>
    <row r="2" spans="2:14" ht="27" customHeight="1">
      <c r="B2" s="448" t="s">
        <v>0</v>
      </c>
      <c r="C2" s="448" t="s">
        <v>1</v>
      </c>
      <c r="D2" s="451" t="s">
        <v>299</v>
      </c>
      <c r="E2" s="451"/>
      <c r="F2" s="451"/>
      <c r="G2" s="451"/>
      <c r="H2" s="451"/>
      <c r="I2" s="451"/>
      <c r="J2" s="451"/>
      <c r="K2" s="451"/>
      <c r="L2" s="451"/>
      <c r="M2" s="452"/>
      <c r="N2" s="452"/>
    </row>
    <row r="3" spans="2:14" ht="25.5" customHeight="1">
      <c r="B3" s="448"/>
      <c r="C3" s="448"/>
      <c r="D3" s="366">
        <v>2013</v>
      </c>
      <c r="E3" s="366">
        <v>2014</v>
      </c>
      <c r="F3" s="367" t="s">
        <v>240</v>
      </c>
      <c r="G3" s="367" t="s">
        <v>241</v>
      </c>
      <c r="H3" s="367" t="s">
        <v>242</v>
      </c>
      <c r="I3" s="367" t="s">
        <v>243</v>
      </c>
      <c r="J3" s="367" t="s">
        <v>265</v>
      </c>
      <c r="K3" s="367" t="s">
        <v>273</v>
      </c>
      <c r="L3" s="282" t="s">
        <v>287</v>
      </c>
      <c r="M3" s="282" t="s">
        <v>301</v>
      </c>
      <c r="N3" s="366" t="s">
        <v>302</v>
      </c>
    </row>
    <row r="4" spans="2:14" ht="18" customHeight="1">
      <c r="B4" s="258" t="s">
        <v>244</v>
      </c>
      <c r="C4" s="259">
        <v>100</v>
      </c>
      <c r="D4" s="192">
        <v>-0.41812029241749826</v>
      </c>
      <c r="E4" s="193">
        <v>-10.331115499358503</v>
      </c>
      <c r="F4" s="192">
        <v>-19.856325172931122</v>
      </c>
      <c r="G4" s="193">
        <v>-19.238263978268247</v>
      </c>
      <c r="H4" s="193">
        <v>-20.397747745554817</v>
      </c>
      <c r="I4" s="193">
        <v>-24.805600667366257</v>
      </c>
      <c r="J4" s="193">
        <v>-16.433489623969059</v>
      </c>
      <c r="K4" s="193">
        <v>-17.814415340551097</v>
      </c>
      <c r="L4" s="192">
        <v>-8.4042618784282972</v>
      </c>
      <c r="M4" s="193">
        <v>-6.8641400325232418</v>
      </c>
      <c r="N4" s="193">
        <v>-13.393617368028288</v>
      </c>
    </row>
    <row r="5" spans="2:14" s="2" customFormat="1">
      <c r="B5" s="260" t="s">
        <v>2</v>
      </c>
      <c r="C5" s="261">
        <v>22.017326800577194</v>
      </c>
      <c r="D5" s="194">
        <v>13.599999999999994</v>
      </c>
      <c r="E5" s="195">
        <v>2.7999999999999972</v>
      </c>
      <c r="F5" s="274">
        <v>-2.4</v>
      </c>
      <c r="G5" s="261">
        <v>-4.9000000000000004</v>
      </c>
      <c r="H5" s="261">
        <v>-6.8</v>
      </c>
      <c r="I5" s="261">
        <v>-5.0999999999999996</v>
      </c>
      <c r="J5" s="261">
        <v>-7.3</v>
      </c>
      <c r="K5" s="261">
        <v>-17.2</v>
      </c>
      <c r="L5" s="274">
        <v>1.9</v>
      </c>
      <c r="M5" s="281">
        <v>-11.099999999999994</v>
      </c>
      <c r="N5" s="196">
        <v>-5.7999999999999972</v>
      </c>
    </row>
    <row r="6" spans="2:14" s="2" customFormat="1">
      <c r="B6" s="262" t="s">
        <v>3</v>
      </c>
      <c r="C6" s="261">
        <v>10.897421829135141</v>
      </c>
      <c r="D6" s="194">
        <v>0.79999999999999716</v>
      </c>
      <c r="E6" s="195">
        <v>-13.700000000000003</v>
      </c>
      <c r="F6" s="274">
        <v>-24.099999999999994</v>
      </c>
      <c r="G6" s="261">
        <v>-29</v>
      </c>
      <c r="H6" s="261">
        <v>-28.5</v>
      </c>
      <c r="I6" s="261">
        <v>-25.400000000000006</v>
      </c>
      <c r="J6" s="261">
        <v>-20.599999999999994</v>
      </c>
      <c r="K6" s="261">
        <v>-20.099999999999994</v>
      </c>
      <c r="L6" s="274">
        <v>-16.200000000000003</v>
      </c>
      <c r="M6" s="281">
        <v>0.90000000000000568</v>
      </c>
      <c r="N6" s="196">
        <v>-20.900000000000006</v>
      </c>
    </row>
    <row r="7" spans="2:14" s="2" customFormat="1" ht="13.15" customHeight="1">
      <c r="B7" s="262" t="s">
        <v>4</v>
      </c>
      <c r="C7" s="18">
        <v>24.511414948891975</v>
      </c>
      <c r="D7" s="3">
        <v>-7.2999999999999972</v>
      </c>
      <c r="E7" s="19">
        <v>-9.2999999999999972</v>
      </c>
      <c r="F7" s="275">
        <v>-21.099999999999994</v>
      </c>
      <c r="G7" s="18">
        <v>-20.200000000000003</v>
      </c>
      <c r="H7" s="18">
        <v>-19.700000000000003</v>
      </c>
      <c r="I7" s="18">
        <v>-21.400000000000006</v>
      </c>
      <c r="J7" s="18">
        <v>-21.5</v>
      </c>
      <c r="K7" s="18">
        <v>-17.599999999999994</v>
      </c>
      <c r="L7" s="275">
        <v>-12</v>
      </c>
      <c r="M7" s="267">
        <v>-8.2999999999999972</v>
      </c>
      <c r="N7" s="197">
        <v>-17.400000000000006</v>
      </c>
    </row>
    <row r="8" spans="2:14" s="2" customFormat="1" ht="24" customHeight="1">
      <c r="B8" s="262" t="s">
        <v>166</v>
      </c>
      <c r="C8" s="18">
        <v>7.2324852820954559</v>
      </c>
      <c r="D8" s="3">
        <v>-1.0999999999999943</v>
      </c>
      <c r="E8" s="19">
        <v>-6.5999999999999943</v>
      </c>
      <c r="F8" s="275">
        <v>-17.200000000000003</v>
      </c>
      <c r="G8" s="18">
        <v>-18.900000000000006</v>
      </c>
      <c r="H8" s="18">
        <v>-12</v>
      </c>
      <c r="I8" s="18">
        <v>-15.099999999999994</v>
      </c>
      <c r="J8" s="18">
        <v>-16.900000000000006</v>
      </c>
      <c r="K8" s="18">
        <v>-15.5</v>
      </c>
      <c r="L8" s="275">
        <v>-13.900000000000006</v>
      </c>
      <c r="M8" s="267">
        <v>-7.5</v>
      </c>
      <c r="N8" s="197">
        <v>-14.5</v>
      </c>
    </row>
    <row r="9" spans="2:14" s="2" customFormat="1">
      <c r="B9" s="262" t="s">
        <v>5</v>
      </c>
      <c r="C9" s="18">
        <v>4.7979271484299986</v>
      </c>
      <c r="D9" s="3">
        <v>-11</v>
      </c>
      <c r="E9" s="19">
        <v>-20.400000000000006</v>
      </c>
      <c r="F9" s="275">
        <v>-36.700000000000003</v>
      </c>
      <c r="G9" s="18">
        <v>-31.2</v>
      </c>
      <c r="H9" s="18">
        <v>-33.5</v>
      </c>
      <c r="I9" s="18">
        <v>-38.200000000000003</v>
      </c>
      <c r="J9" s="18">
        <v>-31.7</v>
      </c>
      <c r="K9" s="18">
        <v>-23.9</v>
      </c>
      <c r="L9" s="275">
        <v>-24.599999999999994</v>
      </c>
      <c r="M9" s="267">
        <v>-15.400000000000006</v>
      </c>
      <c r="N9" s="197">
        <v>-24.599999999999994</v>
      </c>
    </row>
    <row r="10" spans="2:14" s="2" customFormat="1">
      <c r="B10" s="262" t="s">
        <v>6</v>
      </c>
      <c r="C10" s="261">
        <v>6.1086847981740471</v>
      </c>
      <c r="D10" s="194">
        <v>9.5</v>
      </c>
      <c r="E10" s="195">
        <v>-8.9000000000000057</v>
      </c>
      <c r="F10" s="274">
        <v>-22.599999999999994</v>
      </c>
      <c r="G10" s="276" t="s">
        <v>288</v>
      </c>
      <c r="H10" s="276" t="s">
        <v>289</v>
      </c>
      <c r="I10" s="276" t="s">
        <v>303</v>
      </c>
      <c r="J10" s="276" t="s">
        <v>290</v>
      </c>
      <c r="K10" s="276" t="s">
        <v>291</v>
      </c>
      <c r="L10" s="277" t="s">
        <v>292</v>
      </c>
      <c r="M10" s="283" t="s">
        <v>288</v>
      </c>
      <c r="N10" s="196">
        <v>-23.099999999999994</v>
      </c>
    </row>
    <row r="11" spans="2:14" s="2" customFormat="1">
      <c r="B11" s="263" t="s">
        <v>7</v>
      </c>
      <c r="C11" s="264">
        <v>24.434739192696188</v>
      </c>
      <c r="D11" s="198">
        <v>-2</v>
      </c>
      <c r="E11" s="199">
        <v>-17.900000000000006</v>
      </c>
      <c r="F11" s="278">
        <v>-19.199999999999989</v>
      </c>
      <c r="G11" s="279" t="s">
        <v>293</v>
      </c>
      <c r="H11" s="279" t="s">
        <v>294</v>
      </c>
      <c r="I11" s="279" t="s">
        <v>295</v>
      </c>
      <c r="J11" s="276" t="s">
        <v>296</v>
      </c>
      <c r="K11" s="276" t="s">
        <v>297</v>
      </c>
      <c r="L11" s="280" t="s">
        <v>298</v>
      </c>
      <c r="M11" s="284" t="s">
        <v>304</v>
      </c>
      <c r="N11" s="200">
        <v>-14.099999999999994</v>
      </c>
    </row>
    <row r="12" spans="2:14" s="2" customFormat="1" ht="13.5">
      <c r="B12" s="265" t="s">
        <v>274</v>
      </c>
      <c r="C12" s="266"/>
      <c r="D12" s="201"/>
      <c r="E12" s="201"/>
      <c r="F12" s="201"/>
      <c r="G12" s="201"/>
      <c r="H12" s="201"/>
      <c r="I12" s="201"/>
      <c r="J12" s="201"/>
      <c r="K12" s="201"/>
      <c r="L12" s="201"/>
      <c r="M12" s="202"/>
      <c r="N12" s="202"/>
    </row>
    <row r="13" spans="2:14" s="2" customFormat="1" ht="13.15" customHeight="1">
      <c r="B13" s="260" t="s">
        <v>167</v>
      </c>
      <c r="C13" s="449" t="s">
        <v>9</v>
      </c>
      <c r="D13" s="194">
        <v>-4.3</v>
      </c>
      <c r="E13" s="195">
        <v>-10.1</v>
      </c>
      <c r="F13" s="194">
        <v>-21.299999999999997</v>
      </c>
      <c r="G13" s="195">
        <v>-22.5</v>
      </c>
      <c r="H13" s="195">
        <v>-21.099999999999994</v>
      </c>
      <c r="I13" s="195">
        <v>-21.700000000000003</v>
      </c>
      <c r="J13" s="19">
        <v>-20.700000000000003</v>
      </c>
      <c r="K13" s="19">
        <v>-18.099999999999994</v>
      </c>
      <c r="L13" s="194">
        <v>-13.400000000000006</v>
      </c>
      <c r="M13" s="196">
        <v>-5.7999999999999972</v>
      </c>
      <c r="N13" s="196">
        <v>-18</v>
      </c>
    </row>
    <row r="14" spans="2:14" s="2" customFormat="1">
      <c r="B14" s="262" t="s">
        <v>10</v>
      </c>
      <c r="C14" s="449"/>
      <c r="D14" s="194">
        <v>-5</v>
      </c>
      <c r="E14" s="195">
        <v>2.5</v>
      </c>
      <c r="F14" s="194">
        <v>-11.900000000000006</v>
      </c>
      <c r="G14" s="195">
        <v>-10.099999999999994</v>
      </c>
      <c r="H14" s="195">
        <v>-9</v>
      </c>
      <c r="I14" s="195">
        <v>-15.700000000000003</v>
      </c>
      <c r="J14" s="195">
        <v>-15.200000000000003</v>
      </c>
      <c r="K14" s="195">
        <v>-15.5</v>
      </c>
      <c r="L14" s="194">
        <v>-6.4000000000000057</v>
      </c>
      <c r="M14" s="281">
        <v>-12.299999999999997</v>
      </c>
      <c r="N14" s="281">
        <v>-12</v>
      </c>
    </row>
    <row r="15" spans="2:14" s="2" customFormat="1" ht="24" customHeight="1">
      <c r="B15" s="262" t="s">
        <v>168</v>
      </c>
      <c r="C15" s="449"/>
      <c r="D15" s="3">
        <v>-10.8</v>
      </c>
      <c r="E15" s="19">
        <v>-21.3</v>
      </c>
      <c r="F15" s="3">
        <v>-54.1</v>
      </c>
      <c r="G15" s="19">
        <v>-58</v>
      </c>
      <c r="H15" s="19">
        <v>-49.9</v>
      </c>
      <c r="I15" s="19">
        <v>-43.6</v>
      </c>
      <c r="J15" s="19">
        <v>-40.6</v>
      </c>
      <c r="K15" s="19">
        <v>-30.799999999999997</v>
      </c>
      <c r="L15" s="3">
        <v>-21.099999999999994</v>
      </c>
      <c r="M15" s="267">
        <v>24.700000000000003</v>
      </c>
      <c r="N15" s="267">
        <v>-33.9</v>
      </c>
    </row>
    <row r="16" spans="2:14" s="2" customFormat="1">
      <c r="B16" s="262" t="s">
        <v>11</v>
      </c>
      <c r="C16" s="449"/>
      <c r="D16" s="3">
        <v>-19.3</v>
      </c>
      <c r="E16" s="19">
        <v>-14.2</v>
      </c>
      <c r="F16" s="3">
        <v>-21.599999999999994</v>
      </c>
      <c r="G16" s="19">
        <v>-24.200000000000003</v>
      </c>
      <c r="H16" s="19">
        <v>-22.5</v>
      </c>
      <c r="I16" s="19">
        <v>-23.5</v>
      </c>
      <c r="J16" s="19">
        <v>-29</v>
      </c>
      <c r="K16" s="19">
        <v>-19.400000000000006</v>
      </c>
      <c r="L16" s="3">
        <v>-16.5</v>
      </c>
      <c r="M16" s="197">
        <v>-13.900000000000006</v>
      </c>
      <c r="N16" s="197">
        <v>-19.899999999999999</v>
      </c>
    </row>
    <row r="17" spans="2:14" s="2" customFormat="1">
      <c r="B17" s="262" t="s">
        <v>12</v>
      </c>
      <c r="C17" s="449"/>
      <c r="D17" s="3">
        <v>-5.3</v>
      </c>
      <c r="E17" s="19">
        <v>-14.5</v>
      </c>
      <c r="F17" s="3">
        <v>-18.900000000000006</v>
      </c>
      <c r="G17" s="19">
        <v>-27.599999999999994</v>
      </c>
      <c r="H17" s="19">
        <v>-31</v>
      </c>
      <c r="I17" s="19">
        <v>-25.700000000000003</v>
      </c>
      <c r="J17" s="19">
        <v>-24.599999999999994</v>
      </c>
      <c r="K17" s="19">
        <v>-27.099999999999994</v>
      </c>
      <c r="L17" s="3">
        <v>-23.299999999999997</v>
      </c>
      <c r="M17" s="197">
        <v>-1.7999999999999972</v>
      </c>
      <c r="N17" s="197">
        <v>-22.9</v>
      </c>
    </row>
    <row r="18" spans="2:14" s="2" customFormat="1">
      <c r="B18" s="262" t="s">
        <v>13</v>
      </c>
      <c r="C18" s="449"/>
      <c r="D18" s="4">
        <v>-13.6</v>
      </c>
      <c r="E18" s="20">
        <v>-20.6</v>
      </c>
      <c r="F18" s="3">
        <v>-32.5</v>
      </c>
      <c r="G18" s="19">
        <v>-21.700000000000003</v>
      </c>
      <c r="H18" s="19">
        <v>-22.700000000000003</v>
      </c>
      <c r="I18" s="19">
        <v>-25.799999999999997</v>
      </c>
      <c r="J18" s="19">
        <v>-26.700000000000003</v>
      </c>
      <c r="K18" s="19">
        <v>-16.700000000000003</v>
      </c>
      <c r="L18" s="275">
        <v>-11</v>
      </c>
      <c r="M18" s="197">
        <v>-6.2999999999999972</v>
      </c>
      <c r="N18" s="197">
        <v>-20.399999999999999</v>
      </c>
    </row>
    <row r="19" spans="2:14">
      <c r="B19" s="268" t="s">
        <v>14</v>
      </c>
      <c r="C19" s="450"/>
      <c r="D19" s="203">
        <v>11.3</v>
      </c>
      <c r="E19" s="204">
        <v>3.5</v>
      </c>
      <c r="F19" s="194">
        <v>0.9</v>
      </c>
      <c r="G19" s="195">
        <v>12.3</v>
      </c>
      <c r="H19" s="195">
        <v>-2.9</v>
      </c>
      <c r="I19" s="195">
        <v>-36.200000000000003</v>
      </c>
      <c r="J19" s="195">
        <v>-17.100000000000001</v>
      </c>
      <c r="K19" s="195">
        <v>-23.4</v>
      </c>
      <c r="L19" s="194">
        <v>-16.399999999999999</v>
      </c>
      <c r="M19" s="281">
        <v>8.5</v>
      </c>
      <c r="N19" s="281">
        <v>-3.6</v>
      </c>
    </row>
    <row r="20" spans="2:14"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</row>
    <row r="21" spans="2:14">
      <c r="B21" s="1" t="s">
        <v>275</v>
      </c>
    </row>
  </sheetData>
  <mergeCells count="5">
    <mergeCell ref="B2:B3"/>
    <mergeCell ref="C2:C3"/>
    <mergeCell ref="C13:C19"/>
    <mergeCell ref="D2:N2"/>
    <mergeCell ref="B1:N1"/>
  </mergeCells>
  <pageMargins left="0.53030303030303028" right="0.39772727272727271" top="0.78457446808510634" bottom="1.1163522012578617" header="0.49645390070921985" footer="0.49135220125786161"/>
  <pageSetup paperSize="9" scale="61" orientation="portrait" r:id="rId1"/>
  <headerFooter>
    <oddHeader>&amp;L&amp;"Times New Roman,полужирный"&amp;12&amp;K8CBA97Макроекономічний та монетарний огляд     &amp;C&amp;"Times New Roman,полужирный"&amp;12&amp;K8CBA97                                                &amp;R&amp;"Times New Roman,полужирный"&amp;12&amp;K8CBA97  Вересень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showGridLines="0" tabSelected="1" view="pageLayout" topLeftCell="C31" zoomScaleNormal="115" zoomScaleSheetLayoutView="100" workbookViewId="0">
      <selection activeCell="I48" sqref="I48"/>
    </sheetView>
  </sheetViews>
  <sheetFormatPr defaultRowHeight="12.75"/>
  <cols>
    <col min="1" max="1" width="44.28515625" style="21" customWidth="1"/>
    <col min="2" max="4" width="10.42578125" style="21" customWidth="1"/>
    <col min="5" max="5" width="11" style="21" customWidth="1"/>
    <col min="6" max="10" width="10.42578125" style="21" customWidth="1"/>
    <col min="11" max="11" width="0" style="21" hidden="1" customWidth="1"/>
    <col min="12" max="255" width="9.140625" style="21"/>
    <col min="256" max="256" width="44.28515625" style="21" customWidth="1"/>
    <col min="257" max="257" width="0" style="21" hidden="1" customWidth="1"/>
    <col min="258" max="260" width="10.42578125" style="21" customWidth="1"/>
    <col min="261" max="261" width="11" style="21" customWidth="1"/>
    <col min="262" max="266" width="10.42578125" style="21" customWidth="1"/>
    <col min="267" max="511" width="9.140625" style="21"/>
    <col min="512" max="512" width="44.28515625" style="21" customWidth="1"/>
    <col min="513" max="513" width="0" style="21" hidden="1" customWidth="1"/>
    <col min="514" max="516" width="10.42578125" style="21" customWidth="1"/>
    <col min="517" max="517" width="11" style="21" customWidth="1"/>
    <col min="518" max="522" width="10.42578125" style="21" customWidth="1"/>
    <col min="523" max="767" width="9.140625" style="21"/>
    <col min="768" max="768" width="44.28515625" style="21" customWidth="1"/>
    <col min="769" max="769" width="0" style="21" hidden="1" customWidth="1"/>
    <col min="770" max="772" width="10.42578125" style="21" customWidth="1"/>
    <col min="773" max="773" width="11" style="21" customWidth="1"/>
    <col min="774" max="778" width="10.42578125" style="21" customWidth="1"/>
    <col min="779" max="1023" width="9.140625" style="21"/>
    <col min="1024" max="1024" width="44.28515625" style="21" customWidth="1"/>
    <col min="1025" max="1025" width="0" style="21" hidden="1" customWidth="1"/>
    <col min="1026" max="1028" width="10.42578125" style="21" customWidth="1"/>
    <col min="1029" max="1029" width="11" style="21" customWidth="1"/>
    <col min="1030" max="1034" width="10.42578125" style="21" customWidth="1"/>
    <col min="1035" max="1279" width="9.140625" style="21"/>
    <col min="1280" max="1280" width="44.28515625" style="21" customWidth="1"/>
    <col min="1281" max="1281" width="0" style="21" hidden="1" customWidth="1"/>
    <col min="1282" max="1284" width="10.42578125" style="21" customWidth="1"/>
    <col min="1285" max="1285" width="11" style="21" customWidth="1"/>
    <col min="1286" max="1290" width="10.42578125" style="21" customWidth="1"/>
    <col min="1291" max="1535" width="9.140625" style="21"/>
    <col min="1536" max="1536" width="44.28515625" style="21" customWidth="1"/>
    <col min="1537" max="1537" width="0" style="21" hidden="1" customWidth="1"/>
    <col min="1538" max="1540" width="10.42578125" style="21" customWidth="1"/>
    <col min="1541" max="1541" width="11" style="21" customWidth="1"/>
    <col min="1542" max="1546" width="10.42578125" style="21" customWidth="1"/>
    <col min="1547" max="1791" width="9.140625" style="21"/>
    <col min="1792" max="1792" width="44.28515625" style="21" customWidth="1"/>
    <col min="1793" max="1793" width="0" style="21" hidden="1" customWidth="1"/>
    <col min="1794" max="1796" width="10.42578125" style="21" customWidth="1"/>
    <col min="1797" max="1797" width="11" style="21" customWidth="1"/>
    <col min="1798" max="1802" width="10.42578125" style="21" customWidth="1"/>
    <col min="1803" max="2047" width="9.140625" style="21"/>
    <col min="2048" max="2048" width="44.28515625" style="21" customWidth="1"/>
    <col min="2049" max="2049" width="0" style="21" hidden="1" customWidth="1"/>
    <col min="2050" max="2052" width="10.42578125" style="21" customWidth="1"/>
    <col min="2053" max="2053" width="11" style="21" customWidth="1"/>
    <col min="2054" max="2058" width="10.42578125" style="21" customWidth="1"/>
    <col min="2059" max="2303" width="9.140625" style="21"/>
    <col min="2304" max="2304" width="44.28515625" style="21" customWidth="1"/>
    <col min="2305" max="2305" width="0" style="21" hidden="1" customWidth="1"/>
    <col min="2306" max="2308" width="10.42578125" style="21" customWidth="1"/>
    <col min="2309" max="2309" width="11" style="21" customWidth="1"/>
    <col min="2310" max="2314" width="10.42578125" style="21" customWidth="1"/>
    <col min="2315" max="2559" width="9.140625" style="21"/>
    <col min="2560" max="2560" width="44.28515625" style="21" customWidth="1"/>
    <col min="2561" max="2561" width="0" style="21" hidden="1" customWidth="1"/>
    <col min="2562" max="2564" width="10.42578125" style="21" customWidth="1"/>
    <col min="2565" max="2565" width="11" style="21" customWidth="1"/>
    <col min="2566" max="2570" width="10.42578125" style="21" customWidth="1"/>
    <col min="2571" max="2815" width="9.140625" style="21"/>
    <col min="2816" max="2816" width="44.28515625" style="21" customWidth="1"/>
    <col min="2817" max="2817" width="0" style="21" hidden="1" customWidth="1"/>
    <col min="2818" max="2820" width="10.42578125" style="21" customWidth="1"/>
    <col min="2821" max="2821" width="11" style="21" customWidth="1"/>
    <col min="2822" max="2826" width="10.42578125" style="21" customWidth="1"/>
    <col min="2827" max="3071" width="9.140625" style="21"/>
    <col min="3072" max="3072" width="44.28515625" style="21" customWidth="1"/>
    <col min="3073" max="3073" width="0" style="21" hidden="1" customWidth="1"/>
    <col min="3074" max="3076" width="10.42578125" style="21" customWidth="1"/>
    <col min="3077" max="3077" width="11" style="21" customWidth="1"/>
    <col min="3078" max="3082" width="10.42578125" style="21" customWidth="1"/>
    <col min="3083" max="3327" width="9.140625" style="21"/>
    <col min="3328" max="3328" width="44.28515625" style="21" customWidth="1"/>
    <col min="3329" max="3329" width="0" style="21" hidden="1" customWidth="1"/>
    <col min="3330" max="3332" width="10.42578125" style="21" customWidth="1"/>
    <col min="3333" max="3333" width="11" style="21" customWidth="1"/>
    <col min="3334" max="3338" width="10.42578125" style="21" customWidth="1"/>
    <col min="3339" max="3583" width="9.140625" style="21"/>
    <col min="3584" max="3584" width="44.28515625" style="21" customWidth="1"/>
    <col min="3585" max="3585" width="0" style="21" hidden="1" customWidth="1"/>
    <col min="3586" max="3588" width="10.42578125" style="21" customWidth="1"/>
    <col min="3589" max="3589" width="11" style="21" customWidth="1"/>
    <col min="3590" max="3594" width="10.42578125" style="21" customWidth="1"/>
    <col min="3595" max="3839" width="9.140625" style="21"/>
    <col min="3840" max="3840" width="44.28515625" style="21" customWidth="1"/>
    <col min="3841" max="3841" width="0" style="21" hidden="1" customWidth="1"/>
    <col min="3842" max="3844" width="10.42578125" style="21" customWidth="1"/>
    <col min="3845" max="3845" width="11" style="21" customWidth="1"/>
    <col min="3846" max="3850" width="10.42578125" style="21" customWidth="1"/>
    <col min="3851" max="4095" width="9.140625" style="21"/>
    <col min="4096" max="4096" width="44.28515625" style="21" customWidth="1"/>
    <col min="4097" max="4097" width="0" style="21" hidden="1" customWidth="1"/>
    <col min="4098" max="4100" width="10.42578125" style="21" customWidth="1"/>
    <col min="4101" max="4101" width="11" style="21" customWidth="1"/>
    <col min="4102" max="4106" width="10.42578125" style="21" customWidth="1"/>
    <col min="4107" max="4351" width="9.140625" style="21"/>
    <col min="4352" max="4352" width="44.28515625" style="21" customWidth="1"/>
    <col min="4353" max="4353" width="0" style="21" hidden="1" customWidth="1"/>
    <col min="4354" max="4356" width="10.42578125" style="21" customWidth="1"/>
    <col min="4357" max="4357" width="11" style="21" customWidth="1"/>
    <col min="4358" max="4362" width="10.42578125" style="21" customWidth="1"/>
    <col min="4363" max="4607" width="9.140625" style="21"/>
    <col min="4608" max="4608" width="44.28515625" style="21" customWidth="1"/>
    <col min="4609" max="4609" width="0" style="21" hidden="1" customWidth="1"/>
    <col min="4610" max="4612" width="10.42578125" style="21" customWidth="1"/>
    <col min="4613" max="4613" width="11" style="21" customWidth="1"/>
    <col min="4614" max="4618" width="10.42578125" style="21" customWidth="1"/>
    <col min="4619" max="4863" width="9.140625" style="21"/>
    <col min="4864" max="4864" width="44.28515625" style="21" customWidth="1"/>
    <col min="4865" max="4865" width="0" style="21" hidden="1" customWidth="1"/>
    <col min="4866" max="4868" width="10.42578125" style="21" customWidth="1"/>
    <col min="4869" max="4869" width="11" style="21" customWidth="1"/>
    <col min="4870" max="4874" width="10.42578125" style="21" customWidth="1"/>
    <col min="4875" max="5119" width="9.140625" style="21"/>
    <col min="5120" max="5120" width="44.28515625" style="21" customWidth="1"/>
    <col min="5121" max="5121" width="0" style="21" hidden="1" customWidth="1"/>
    <col min="5122" max="5124" width="10.42578125" style="21" customWidth="1"/>
    <col min="5125" max="5125" width="11" style="21" customWidth="1"/>
    <col min="5126" max="5130" width="10.42578125" style="21" customWidth="1"/>
    <col min="5131" max="5375" width="9.140625" style="21"/>
    <col min="5376" max="5376" width="44.28515625" style="21" customWidth="1"/>
    <col min="5377" max="5377" width="0" style="21" hidden="1" customWidth="1"/>
    <col min="5378" max="5380" width="10.42578125" style="21" customWidth="1"/>
    <col min="5381" max="5381" width="11" style="21" customWidth="1"/>
    <col min="5382" max="5386" width="10.42578125" style="21" customWidth="1"/>
    <col min="5387" max="5631" width="9.140625" style="21"/>
    <col min="5632" max="5632" width="44.28515625" style="21" customWidth="1"/>
    <col min="5633" max="5633" width="0" style="21" hidden="1" customWidth="1"/>
    <col min="5634" max="5636" width="10.42578125" style="21" customWidth="1"/>
    <col min="5637" max="5637" width="11" style="21" customWidth="1"/>
    <col min="5638" max="5642" width="10.42578125" style="21" customWidth="1"/>
    <col min="5643" max="5887" width="9.140625" style="21"/>
    <col min="5888" max="5888" width="44.28515625" style="21" customWidth="1"/>
    <col min="5889" max="5889" width="0" style="21" hidden="1" customWidth="1"/>
    <col min="5890" max="5892" width="10.42578125" style="21" customWidth="1"/>
    <col min="5893" max="5893" width="11" style="21" customWidth="1"/>
    <col min="5894" max="5898" width="10.42578125" style="21" customWidth="1"/>
    <col min="5899" max="6143" width="9.140625" style="21"/>
    <col min="6144" max="6144" width="44.28515625" style="21" customWidth="1"/>
    <col min="6145" max="6145" width="0" style="21" hidden="1" customWidth="1"/>
    <col min="6146" max="6148" width="10.42578125" style="21" customWidth="1"/>
    <col min="6149" max="6149" width="11" style="21" customWidth="1"/>
    <col min="6150" max="6154" width="10.42578125" style="21" customWidth="1"/>
    <col min="6155" max="6399" width="9.140625" style="21"/>
    <col min="6400" max="6400" width="44.28515625" style="21" customWidth="1"/>
    <col min="6401" max="6401" width="0" style="21" hidden="1" customWidth="1"/>
    <col min="6402" max="6404" width="10.42578125" style="21" customWidth="1"/>
    <col min="6405" max="6405" width="11" style="21" customWidth="1"/>
    <col min="6406" max="6410" width="10.42578125" style="21" customWidth="1"/>
    <col min="6411" max="6655" width="9.140625" style="21"/>
    <col min="6656" max="6656" width="44.28515625" style="21" customWidth="1"/>
    <col min="6657" max="6657" width="0" style="21" hidden="1" customWidth="1"/>
    <col min="6658" max="6660" width="10.42578125" style="21" customWidth="1"/>
    <col min="6661" max="6661" width="11" style="21" customWidth="1"/>
    <col min="6662" max="6666" width="10.42578125" style="21" customWidth="1"/>
    <col min="6667" max="6911" width="9.140625" style="21"/>
    <col min="6912" max="6912" width="44.28515625" style="21" customWidth="1"/>
    <col min="6913" max="6913" width="0" style="21" hidden="1" customWidth="1"/>
    <col min="6914" max="6916" width="10.42578125" style="21" customWidth="1"/>
    <col min="6917" max="6917" width="11" style="21" customWidth="1"/>
    <col min="6918" max="6922" width="10.42578125" style="21" customWidth="1"/>
    <col min="6923" max="7167" width="9.140625" style="21"/>
    <col min="7168" max="7168" width="44.28515625" style="21" customWidth="1"/>
    <col min="7169" max="7169" width="0" style="21" hidden="1" customWidth="1"/>
    <col min="7170" max="7172" width="10.42578125" style="21" customWidth="1"/>
    <col min="7173" max="7173" width="11" style="21" customWidth="1"/>
    <col min="7174" max="7178" width="10.42578125" style="21" customWidth="1"/>
    <col min="7179" max="7423" width="9.140625" style="21"/>
    <col min="7424" max="7424" width="44.28515625" style="21" customWidth="1"/>
    <col min="7425" max="7425" width="0" style="21" hidden="1" customWidth="1"/>
    <col min="7426" max="7428" width="10.42578125" style="21" customWidth="1"/>
    <col min="7429" max="7429" width="11" style="21" customWidth="1"/>
    <col min="7430" max="7434" width="10.42578125" style="21" customWidth="1"/>
    <col min="7435" max="7679" width="9.140625" style="21"/>
    <col min="7680" max="7680" width="44.28515625" style="21" customWidth="1"/>
    <col min="7681" max="7681" width="0" style="21" hidden="1" customWidth="1"/>
    <col min="7682" max="7684" width="10.42578125" style="21" customWidth="1"/>
    <col min="7685" max="7685" width="11" style="21" customWidth="1"/>
    <col min="7686" max="7690" width="10.42578125" style="21" customWidth="1"/>
    <col min="7691" max="7935" width="9.140625" style="21"/>
    <col min="7936" max="7936" width="44.28515625" style="21" customWidth="1"/>
    <col min="7937" max="7937" width="0" style="21" hidden="1" customWidth="1"/>
    <col min="7938" max="7940" width="10.42578125" style="21" customWidth="1"/>
    <col min="7941" max="7941" width="11" style="21" customWidth="1"/>
    <col min="7942" max="7946" width="10.42578125" style="21" customWidth="1"/>
    <col min="7947" max="8191" width="9.140625" style="21"/>
    <col min="8192" max="8192" width="44.28515625" style="21" customWidth="1"/>
    <col min="8193" max="8193" width="0" style="21" hidden="1" customWidth="1"/>
    <col min="8194" max="8196" width="10.42578125" style="21" customWidth="1"/>
    <col min="8197" max="8197" width="11" style="21" customWidth="1"/>
    <col min="8198" max="8202" width="10.42578125" style="21" customWidth="1"/>
    <col min="8203" max="8447" width="9.140625" style="21"/>
    <col min="8448" max="8448" width="44.28515625" style="21" customWidth="1"/>
    <col min="8449" max="8449" width="0" style="21" hidden="1" customWidth="1"/>
    <col min="8450" max="8452" width="10.42578125" style="21" customWidth="1"/>
    <col min="8453" max="8453" width="11" style="21" customWidth="1"/>
    <col min="8454" max="8458" width="10.42578125" style="21" customWidth="1"/>
    <col min="8459" max="8703" width="9.140625" style="21"/>
    <col min="8704" max="8704" width="44.28515625" style="21" customWidth="1"/>
    <col min="8705" max="8705" width="0" style="21" hidden="1" customWidth="1"/>
    <col min="8706" max="8708" width="10.42578125" style="21" customWidth="1"/>
    <col min="8709" max="8709" width="11" style="21" customWidth="1"/>
    <col min="8710" max="8714" width="10.42578125" style="21" customWidth="1"/>
    <col min="8715" max="8959" width="9.140625" style="21"/>
    <col min="8960" max="8960" width="44.28515625" style="21" customWidth="1"/>
    <col min="8961" max="8961" width="0" style="21" hidden="1" customWidth="1"/>
    <col min="8962" max="8964" width="10.42578125" style="21" customWidth="1"/>
    <col min="8965" max="8965" width="11" style="21" customWidth="1"/>
    <col min="8966" max="8970" width="10.42578125" style="21" customWidth="1"/>
    <col min="8971" max="9215" width="9.140625" style="21"/>
    <col min="9216" max="9216" width="44.28515625" style="21" customWidth="1"/>
    <col min="9217" max="9217" width="0" style="21" hidden="1" customWidth="1"/>
    <col min="9218" max="9220" width="10.42578125" style="21" customWidth="1"/>
    <col min="9221" max="9221" width="11" style="21" customWidth="1"/>
    <col min="9222" max="9226" width="10.42578125" style="21" customWidth="1"/>
    <col min="9227" max="9471" width="9.140625" style="21"/>
    <col min="9472" max="9472" width="44.28515625" style="21" customWidth="1"/>
    <col min="9473" max="9473" width="0" style="21" hidden="1" customWidth="1"/>
    <col min="9474" max="9476" width="10.42578125" style="21" customWidth="1"/>
    <col min="9477" max="9477" width="11" style="21" customWidth="1"/>
    <col min="9478" max="9482" width="10.42578125" style="21" customWidth="1"/>
    <col min="9483" max="9727" width="9.140625" style="21"/>
    <col min="9728" max="9728" width="44.28515625" style="21" customWidth="1"/>
    <col min="9729" max="9729" width="0" style="21" hidden="1" customWidth="1"/>
    <col min="9730" max="9732" width="10.42578125" style="21" customWidth="1"/>
    <col min="9733" max="9733" width="11" style="21" customWidth="1"/>
    <col min="9734" max="9738" width="10.42578125" style="21" customWidth="1"/>
    <col min="9739" max="9983" width="9.140625" style="21"/>
    <col min="9984" max="9984" width="44.28515625" style="21" customWidth="1"/>
    <col min="9985" max="9985" width="0" style="21" hidden="1" customWidth="1"/>
    <col min="9986" max="9988" width="10.42578125" style="21" customWidth="1"/>
    <col min="9989" max="9989" width="11" style="21" customWidth="1"/>
    <col min="9990" max="9994" width="10.42578125" style="21" customWidth="1"/>
    <col min="9995" max="10239" width="9.140625" style="21"/>
    <col min="10240" max="10240" width="44.28515625" style="21" customWidth="1"/>
    <col min="10241" max="10241" width="0" style="21" hidden="1" customWidth="1"/>
    <col min="10242" max="10244" width="10.42578125" style="21" customWidth="1"/>
    <col min="10245" max="10245" width="11" style="21" customWidth="1"/>
    <col min="10246" max="10250" width="10.42578125" style="21" customWidth="1"/>
    <col min="10251" max="10495" width="9.140625" style="21"/>
    <col min="10496" max="10496" width="44.28515625" style="21" customWidth="1"/>
    <col min="10497" max="10497" width="0" style="21" hidden="1" customWidth="1"/>
    <col min="10498" max="10500" width="10.42578125" style="21" customWidth="1"/>
    <col min="10501" max="10501" width="11" style="21" customWidth="1"/>
    <col min="10502" max="10506" width="10.42578125" style="21" customWidth="1"/>
    <col min="10507" max="10751" width="9.140625" style="21"/>
    <col min="10752" max="10752" width="44.28515625" style="21" customWidth="1"/>
    <col min="10753" max="10753" width="0" style="21" hidden="1" customWidth="1"/>
    <col min="10754" max="10756" width="10.42578125" style="21" customWidth="1"/>
    <col min="10757" max="10757" width="11" style="21" customWidth="1"/>
    <col min="10758" max="10762" width="10.42578125" style="21" customWidth="1"/>
    <col min="10763" max="11007" width="9.140625" style="21"/>
    <col min="11008" max="11008" width="44.28515625" style="21" customWidth="1"/>
    <col min="11009" max="11009" width="0" style="21" hidden="1" customWidth="1"/>
    <col min="11010" max="11012" width="10.42578125" style="21" customWidth="1"/>
    <col min="11013" max="11013" width="11" style="21" customWidth="1"/>
    <col min="11014" max="11018" width="10.42578125" style="21" customWidth="1"/>
    <col min="11019" max="11263" width="9.140625" style="21"/>
    <col min="11264" max="11264" width="44.28515625" style="21" customWidth="1"/>
    <col min="11265" max="11265" width="0" style="21" hidden="1" customWidth="1"/>
    <col min="11266" max="11268" width="10.42578125" style="21" customWidth="1"/>
    <col min="11269" max="11269" width="11" style="21" customWidth="1"/>
    <col min="11270" max="11274" width="10.42578125" style="21" customWidth="1"/>
    <col min="11275" max="11519" width="9.140625" style="21"/>
    <col min="11520" max="11520" width="44.28515625" style="21" customWidth="1"/>
    <col min="11521" max="11521" width="0" style="21" hidden="1" customWidth="1"/>
    <col min="11522" max="11524" width="10.42578125" style="21" customWidth="1"/>
    <col min="11525" max="11525" width="11" style="21" customWidth="1"/>
    <col min="11526" max="11530" width="10.42578125" style="21" customWidth="1"/>
    <col min="11531" max="11775" width="9.140625" style="21"/>
    <col min="11776" max="11776" width="44.28515625" style="21" customWidth="1"/>
    <col min="11777" max="11777" width="0" style="21" hidden="1" customWidth="1"/>
    <col min="11778" max="11780" width="10.42578125" style="21" customWidth="1"/>
    <col min="11781" max="11781" width="11" style="21" customWidth="1"/>
    <col min="11782" max="11786" width="10.42578125" style="21" customWidth="1"/>
    <col min="11787" max="12031" width="9.140625" style="21"/>
    <col min="12032" max="12032" width="44.28515625" style="21" customWidth="1"/>
    <col min="12033" max="12033" width="0" style="21" hidden="1" customWidth="1"/>
    <col min="12034" max="12036" width="10.42578125" style="21" customWidth="1"/>
    <col min="12037" max="12037" width="11" style="21" customWidth="1"/>
    <col min="12038" max="12042" width="10.42578125" style="21" customWidth="1"/>
    <col min="12043" max="12287" width="9.140625" style="21"/>
    <col min="12288" max="12288" width="44.28515625" style="21" customWidth="1"/>
    <col min="12289" max="12289" width="0" style="21" hidden="1" customWidth="1"/>
    <col min="12290" max="12292" width="10.42578125" style="21" customWidth="1"/>
    <col min="12293" max="12293" width="11" style="21" customWidth="1"/>
    <col min="12294" max="12298" width="10.42578125" style="21" customWidth="1"/>
    <col min="12299" max="12543" width="9.140625" style="21"/>
    <col min="12544" max="12544" width="44.28515625" style="21" customWidth="1"/>
    <col min="12545" max="12545" width="0" style="21" hidden="1" customWidth="1"/>
    <col min="12546" max="12548" width="10.42578125" style="21" customWidth="1"/>
    <col min="12549" max="12549" width="11" style="21" customWidth="1"/>
    <col min="12550" max="12554" width="10.42578125" style="21" customWidth="1"/>
    <col min="12555" max="12799" width="9.140625" style="21"/>
    <col min="12800" max="12800" width="44.28515625" style="21" customWidth="1"/>
    <col min="12801" max="12801" width="0" style="21" hidden="1" customWidth="1"/>
    <col min="12802" max="12804" width="10.42578125" style="21" customWidth="1"/>
    <col min="12805" max="12805" width="11" style="21" customWidth="1"/>
    <col min="12806" max="12810" width="10.42578125" style="21" customWidth="1"/>
    <col min="12811" max="13055" width="9.140625" style="21"/>
    <col min="13056" max="13056" width="44.28515625" style="21" customWidth="1"/>
    <col min="13057" max="13057" width="0" style="21" hidden="1" customWidth="1"/>
    <col min="13058" max="13060" width="10.42578125" style="21" customWidth="1"/>
    <col min="13061" max="13061" width="11" style="21" customWidth="1"/>
    <col min="13062" max="13066" width="10.42578125" style="21" customWidth="1"/>
    <col min="13067" max="13311" width="9.140625" style="21"/>
    <col min="13312" max="13312" width="44.28515625" style="21" customWidth="1"/>
    <col min="13313" max="13313" width="0" style="21" hidden="1" customWidth="1"/>
    <col min="13314" max="13316" width="10.42578125" style="21" customWidth="1"/>
    <col min="13317" max="13317" width="11" style="21" customWidth="1"/>
    <col min="13318" max="13322" width="10.42578125" style="21" customWidth="1"/>
    <col min="13323" max="13567" width="9.140625" style="21"/>
    <col min="13568" max="13568" width="44.28515625" style="21" customWidth="1"/>
    <col min="13569" max="13569" width="0" style="21" hidden="1" customWidth="1"/>
    <col min="13570" max="13572" width="10.42578125" style="21" customWidth="1"/>
    <col min="13573" max="13573" width="11" style="21" customWidth="1"/>
    <col min="13574" max="13578" width="10.42578125" style="21" customWidth="1"/>
    <col min="13579" max="13823" width="9.140625" style="21"/>
    <col min="13824" max="13824" width="44.28515625" style="21" customWidth="1"/>
    <col min="13825" max="13825" width="0" style="21" hidden="1" customWidth="1"/>
    <col min="13826" max="13828" width="10.42578125" style="21" customWidth="1"/>
    <col min="13829" max="13829" width="11" style="21" customWidth="1"/>
    <col min="13830" max="13834" width="10.42578125" style="21" customWidth="1"/>
    <col min="13835" max="14079" width="9.140625" style="21"/>
    <col min="14080" max="14080" width="44.28515625" style="21" customWidth="1"/>
    <col min="14081" max="14081" width="0" style="21" hidden="1" customWidth="1"/>
    <col min="14082" max="14084" width="10.42578125" style="21" customWidth="1"/>
    <col min="14085" max="14085" width="11" style="21" customWidth="1"/>
    <col min="14086" max="14090" width="10.42578125" style="21" customWidth="1"/>
    <col min="14091" max="14335" width="9.140625" style="21"/>
    <col min="14336" max="14336" width="44.28515625" style="21" customWidth="1"/>
    <col min="14337" max="14337" width="0" style="21" hidden="1" customWidth="1"/>
    <col min="14338" max="14340" width="10.42578125" style="21" customWidth="1"/>
    <col min="14341" max="14341" width="11" style="21" customWidth="1"/>
    <col min="14342" max="14346" width="10.42578125" style="21" customWidth="1"/>
    <col min="14347" max="14591" width="9.140625" style="21"/>
    <col min="14592" max="14592" width="44.28515625" style="21" customWidth="1"/>
    <col min="14593" max="14593" width="0" style="21" hidden="1" customWidth="1"/>
    <col min="14594" max="14596" width="10.42578125" style="21" customWidth="1"/>
    <col min="14597" max="14597" width="11" style="21" customWidth="1"/>
    <col min="14598" max="14602" width="10.42578125" style="21" customWidth="1"/>
    <col min="14603" max="14847" width="9.140625" style="21"/>
    <col min="14848" max="14848" width="44.28515625" style="21" customWidth="1"/>
    <col min="14849" max="14849" width="0" style="21" hidden="1" customWidth="1"/>
    <col min="14850" max="14852" width="10.42578125" style="21" customWidth="1"/>
    <col min="14853" max="14853" width="11" style="21" customWidth="1"/>
    <col min="14854" max="14858" width="10.42578125" style="21" customWidth="1"/>
    <col min="14859" max="15103" width="9.140625" style="21"/>
    <col min="15104" max="15104" width="44.28515625" style="21" customWidth="1"/>
    <col min="15105" max="15105" width="0" style="21" hidden="1" customWidth="1"/>
    <col min="15106" max="15108" width="10.42578125" style="21" customWidth="1"/>
    <col min="15109" max="15109" width="11" style="21" customWidth="1"/>
    <col min="15110" max="15114" width="10.42578125" style="21" customWidth="1"/>
    <col min="15115" max="15359" width="9.140625" style="21"/>
    <col min="15360" max="15360" width="44.28515625" style="21" customWidth="1"/>
    <col min="15361" max="15361" width="0" style="21" hidden="1" customWidth="1"/>
    <col min="15362" max="15364" width="10.42578125" style="21" customWidth="1"/>
    <col min="15365" max="15365" width="11" style="21" customWidth="1"/>
    <col min="15366" max="15370" width="10.42578125" style="21" customWidth="1"/>
    <col min="15371" max="15615" width="9.140625" style="21"/>
    <col min="15616" max="15616" width="44.28515625" style="21" customWidth="1"/>
    <col min="15617" max="15617" width="0" style="21" hidden="1" customWidth="1"/>
    <col min="15618" max="15620" width="10.42578125" style="21" customWidth="1"/>
    <col min="15621" max="15621" width="11" style="21" customWidth="1"/>
    <col min="15622" max="15626" width="10.42578125" style="21" customWidth="1"/>
    <col min="15627" max="15871" width="9.140625" style="21"/>
    <col min="15872" max="15872" width="44.28515625" style="21" customWidth="1"/>
    <col min="15873" max="15873" width="0" style="21" hidden="1" customWidth="1"/>
    <col min="15874" max="15876" width="10.42578125" style="21" customWidth="1"/>
    <col min="15877" max="15877" width="11" style="21" customWidth="1"/>
    <col min="15878" max="15882" width="10.42578125" style="21" customWidth="1"/>
    <col min="15883" max="16127" width="9.140625" style="21"/>
    <col min="16128" max="16128" width="44.28515625" style="21" customWidth="1"/>
    <col min="16129" max="16129" width="0" style="21" hidden="1" customWidth="1"/>
    <col min="16130" max="16132" width="10.42578125" style="21" customWidth="1"/>
    <col min="16133" max="16133" width="11" style="21" customWidth="1"/>
    <col min="16134" max="16138" width="10.42578125" style="21" customWidth="1"/>
    <col min="16139" max="16384" width="9.140625" style="21"/>
  </cols>
  <sheetData>
    <row r="1" spans="1:15" ht="16.5" thickBot="1">
      <c r="A1" s="454" t="s">
        <v>279</v>
      </c>
      <c r="B1" s="455"/>
      <c r="C1" s="455"/>
      <c r="D1" s="455"/>
      <c r="E1" s="455"/>
      <c r="F1" s="455"/>
      <c r="G1" s="455"/>
      <c r="H1" s="455"/>
      <c r="I1" s="455"/>
      <c r="J1" s="456"/>
    </row>
    <row r="2" spans="1:15" ht="25.5">
      <c r="A2" s="393"/>
      <c r="B2" s="422"/>
      <c r="C2" s="422"/>
      <c r="D2" s="422"/>
      <c r="E2" s="423"/>
      <c r="F2" s="424"/>
      <c r="G2" s="424" t="s">
        <v>328</v>
      </c>
      <c r="H2" s="424" t="s">
        <v>329</v>
      </c>
      <c r="I2" s="424" t="s">
        <v>328</v>
      </c>
      <c r="J2" s="425" t="s">
        <v>329</v>
      </c>
      <c r="K2" s="208"/>
    </row>
    <row r="3" spans="1:15">
      <c r="A3" s="393"/>
      <c r="B3" s="368">
        <v>2010</v>
      </c>
      <c r="C3" s="368">
        <v>2011</v>
      </c>
      <c r="D3" s="368">
        <v>2012</v>
      </c>
      <c r="E3" s="368">
        <v>2013</v>
      </c>
      <c r="F3" s="368">
        <v>2014</v>
      </c>
      <c r="G3" s="369">
        <v>2014</v>
      </c>
      <c r="H3" s="369">
        <v>2014</v>
      </c>
      <c r="I3" s="369">
        <v>2015</v>
      </c>
      <c r="J3" s="401">
        <v>2015</v>
      </c>
      <c r="K3" s="208"/>
      <c r="L3" s="209"/>
      <c r="M3" s="209"/>
      <c r="N3" s="209"/>
      <c r="O3" s="209"/>
    </row>
    <row r="4" spans="1:15">
      <c r="A4" s="400" t="s">
        <v>129</v>
      </c>
      <c r="B4" s="370">
        <v>-3.016</v>
      </c>
      <c r="C4" s="370">
        <v>-10.233000000000001</v>
      </c>
      <c r="D4" s="370">
        <v>-14.335000000000001</v>
      </c>
      <c r="E4" s="370">
        <v>-16.518000000000001</v>
      </c>
      <c r="F4" s="370">
        <v>-4.5960000000000001</v>
      </c>
      <c r="G4" s="370">
        <v>-0.10299999999999999</v>
      </c>
      <c r="H4" s="370">
        <v>-2.3460000000000001</v>
      </c>
      <c r="I4" s="370">
        <v>0.06</v>
      </c>
      <c r="J4" s="402">
        <v>-0.13300000000000001</v>
      </c>
      <c r="K4" s="210"/>
    </row>
    <row r="5" spans="1:15">
      <c r="A5" s="389" t="s">
        <v>130</v>
      </c>
      <c r="B5" s="371">
        <v>65.626000000000005</v>
      </c>
      <c r="C5" s="371">
        <v>83.652000000000001</v>
      </c>
      <c r="D5" s="371">
        <v>86.516000000000005</v>
      </c>
      <c r="E5" s="371">
        <v>81.718999999999994</v>
      </c>
      <c r="F5" s="371">
        <v>65.436000000000007</v>
      </c>
      <c r="G5" s="371">
        <v>5.2320000000000002</v>
      </c>
      <c r="H5" s="371">
        <v>45.473999999999997</v>
      </c>
      <c r="I5" s="371">
        <v>3.9049999999999998</v>
      </c>
      <c r="J5" s="403">
        <v>31.082000000000001</v>
      </c>
      <c r="K5" s="212"/>
    </row>
    <row r="6" spans="1:15">
      <c r="A6" s="224" t="s">
        <v>131</v>
      </c>
      <c r="B6" s="22">
        <v>69.608000000000004</v>
      </c>
      <c r="C6" s="22">
        <v>93.796999999999997</v>
      </c>
      <c r="D6" s="22">
        <v>100.86199999999999</v>
      </c>
      <c r="E6" s="22">
        <v>97.352999999999994</v>
      </c>
      <c r="F6" s="22">
        <v>70.042000000000002</v>
      </c>
      <c r="G6" s="22">
        <v>5.3390000000000004</v>
      </c>
      <c r="H6" s="22">
        <v>47.707999999999998</v>
      </c>
      <c r="I6" s="22">
        <v>3.9740000000000002</v>
      </c>
      <c r="J6" s="404">
        <v>31.547999999999998</v>
      </c>
      <c r="K6" s="212"/>
    </row>
    <row r="7" spans="1:15">
      <c r="A7" s="389" t="s">
        <v>132</v>
      </c>
      <c r="B7" s="372">
        <v>47.298999999999999</v>
      </c>
      <c r="C7" s="372">
        <v>62.383000000000003</v>
      </c>
      <c r="D7" s="372">
        <v>64.427000000000007</v>
      </c>
      <c r="E7" s="372">
        <v>59.106000000000002</v>
      </c>
      <c r="F7" s="372">
        <v>50.552</v>
      </c>
      <c r="G7" s="372">
        <v>4.0170000000000003</v>
      </c>
      <c r="H7" s="372">
        <v>35.195999999999998</v>
      </c>
      <c r="I7" s="372">
        <v>2.891</v>
      </c>
      <c r="J7" s="405">
        <v>23.02</v>
      </c>
      <c r="K7" s="213"/>
    </row>
    <row r="8" spans="1:15">
      <c r="A8" s="214" t="s">
        <v>133</v>
      </c>
      <c r="B8" s="23">
        <v>14.428891976999999</v>
      </c>
      <c r="C8" s="23">
        <v>18.282189051</v>
      </c>
      <c r="D8" s="23">
        <v>15.019202219</v>
      </c>
      <c r="E8" s="24">
        <v>13.995690250000001</v>
      </c>
      <c r="F8" s="24">
        <v>12.673965292</v>
      </c>
      <c r="G8" s="23">
        <v>0.96729142400000001</v>
      </c>
      <c r="H8" s="23">
        <v>9.375</v>
      </c>
      <c r="I8" s="23">
        <v>0.63713399999999998</v>
      </c>
      <c r="J8" s="406">
        <v>0.55374565476899995</v>
      </c>
      <c r="K8" s="215"/>
    </row>
    <row r="9" spans="1:15">
      <c r="A9" s="390" t="s">
        <v>249</v>
      </c>
      <c r="B9" s="374">
        <v>26.903095928839999</v>
      </c>
      <c r="C9" s="374">
        <v>27.510229603999999</v>
      </c>
      <c r="D9" s="374">
        <v>25.422750106999999</v>
      </c>
      <c r="E9" s="374">
        <v>26.376581744999999</v>
      </c>
      <c r="F9" s="374">
        <v>24.461779490000001</v>
      </c>
      <c r="G9" s="374">
        <v>1.833373141</v>
      </c>
      <c r="H9" s="373">
        <v>18</v>
      </c>
      <c r="I9" s="373">
        <v>1.85</v>
      </c>
      <c r="J9" s="407">
        <v>14</v>
      </c>
      <c r="K9" s="216"/>
    </row>
    <row r="10" spans="1:15">
      <c r="A10" s="214" t="s">
        <v>250</v>
      </c>
      <c r="B10" s="23">
        <v>541.14616821582649</v>
      </c>
      <c r="C10" s="23">
        <v>667.85998684583467</v>
      </c>
      <c r="D10" s="23">
        <v>590.77802974842416</v>
      </c>
      <c r="E10" s="24">
        <v>530.61046292145318</v>
      </c>
      <c r="F10" s="24">
        <v>518.11297281872442</v>
      </c>
      <c r="G10" s="24">
        <v>527.60204803283966</v>
      </c>
      <c r="H10" s="24">
        <v>520.83333333333337</v>
      </c>
      <c r="I10" s="24">
        <v>344.39675675675676</v>
      </c>
      <c r="J10" s="215">
        <v>39.553261054928569</v>
      </c>
      <c r="K10" s="215"/>
    </row>
    <row r="11" spans="1:15">
      <c r="A11" s="390" t="s">
        <v>134</v>
      </c>
      <c r="B11" s="374">
        <v>42.679392218829349</v>
      </c>
      <c r="C11" s="374">
        <v>26.705426030926333</v>
      </c>
      <c r="D11" s="374">
        <v>-17.847900067642712</v>
      </c>
      <c r="E11" s="374">
        <v>-6.8146893162221858</v>
      </c>
      <c r="F11" s="374">
        <v>-9.4437997297060861</v>
      </c>
      <c r="G11" s="374">
        <v>-4.1065842529687302</v>
      </c>
      <c r="H11" s="374">
        <v>-0.15371348462566914</v>
      </c>
      <c r="I11" s="374">
        <v>-34.132156639486553</v>
      </c>
      <c r="J11" s="408">
        <v>-94.093379682464004</v>
      </c>
      <c r="K11" s="215"/>
    </row>
    <row r="12" spans="1:15">
      <c r="A12" s="214" t="s">
        <v>135</v>
      </c>
      <c r="B12" s="23">
        <v>5.797102773981976</v>
      </c>
      <c r="C12" s="23">
        <v>2.2567427807041156</v>
      </c>
      <c r="D12" s="23">
        <v>-7.5880119033847677</v>
      </c>
      <c r="E12" s="24">
        <v>3.7518822078079097</v>
      </c>
      <c r="F12" s="24">
        <v>-7.2594784021359118</v>
      </c>
      <c r="G12" s="24">
        <v>-8.2939588906357358</v>
      </c>
      <c r="H12" s="24">
        <v>2.8688018962484136</v>
      </c>
      <c r="I12" s="24">
        <v>0.90689989005352345</v>
      </c>
      <c r="J12" s="215">
        <v>-22.222222222222214</v>
      </c>
      <c r="K12" s="215"/>
    </row>
    <row r="13" spans="1:15">
      <c r="A13" s="390" t="s">
        <v>136</v>
      </c>
      <c r="B13" s="374">
        <v>34.861341641500559</v>
      </c>
      <c r="C13" s="374">
        <v>23.415821098352609</v>
      </c>
      <c r="D13" s="374">
        <v>-11.541634267004483</v>
      </c>
      <c r="E13" s="374">
        <v>-10.1844624879826</v>
      </c>
      <c r="F13" s="374">
        <v>-2.3553041215809429</v>
      </c>
      <c r="G13" s="374">
        <v>4.5660837465149484</v>
      </c>
      <c r="H13" s="374">
        <v>-2.8148700388179009</v>
      </c>
      <c r="I13" s="374">
        <v>-34.72414331202134</v>
      </c>
      <c r="J13" s="408">
        <v>-92.405773877453711</v>
      </c>
      <c r="K13" s="215"/>
    </row>
    <row r="14" spans="1:15">
      <c r="A14" s="214" t="s">
        <v>137</v>
      </c>
      <c r="B14" s="22">
        <v>2.4670606669999997</v>
      </c>
      <c r="C14" s="22">
        <v>3.6172122110000005</v>
      </c>
      <c r="D14" s="22">
        <v>6.9998710539999989</v>
      </c>
      <c r="E14" s="25">
        <v>6.3713256890000007</v>
      </c>
      <c r="F14" s="25">
        <v>6.5439999999999996</v>
      </c>
      <c r="G14" s="22">
        <v>0.55878643100000003</v>
      </c>
      <c r="H14" s="22">
        <v>3.9670000000000001</v>
      </c>
      <c r="I14" s="22">
        <v>0.524007</v>
      </c>
      <c r="J14" s="404">
        <v>3.6087733232499999</v>
      </c>
      <c r="K14" s="217"/>
    </row>
    <row r="15" spans="1:15">
      <c r="A15" s="390" t="s">
        <v>249</v>
      </c>
      <c r="B15" s="374">
        <v>13.905363301000001</v>
      </c>
      <c r="C15" s="374">
        <v>14.097614675999999</v>
      </c>
      <c r="D15" s="374">
        <v>26.980016645999999</v>
      </c>
      <c r="E15" s="374">
        <v>27.029030922</v>
      </c>
      <c r="F15" s="374">
        <v>32.58087352023</v>
      </c>
      <c r="G15" s="374">
        <v>2.667802198</v>
      </c>
      <c r="H15" s="374">
        <v>18.7</v>
      </c>
      <c r="I15" s="374">
        <v>3.26141781867</v>
      </c>
      <c r="J15" s="408">
        <v>21.7</v>
      </c>
      <c r="K15" s="215"/>
    </row>
    <row r="16" spans="1:15">
      <c r="A16" s="214" t="s">
        <v>250</v>
      </c>
      <c r="B16" s="23">
        <v>177.41792239420178</v>
      </c>
      <c r="C16" s="23">
        <v>256.58327980534182</v>
      </c>
      <c r="D16" s="23">
        <v>259.44650612503551</v>
      </c>
      <c r="E16" s="24">
        <v>235.72157312580993</v>
      </c>
      <c r="F16" s="24">
        <v>200.85403775121995</v>
      </c>
      <c r="G16" s="24">
        <v>209.45572029999508</v>
      </c>
      <c r="H16" s="24">
        <v>212.1390374331551</v>
      </c>
      <c r="I16" s="24">
        <v>160.66846664058795</v>
      </c>
      <c r="J16" s="215">
        <v>166.30291812211982</v>
      </c>
      <c r="K16" s="215"/>
    </row>
    <row r="17" spans="1:11">
      <c r="A17" s="389" t="s">
        <v>138</v>
      </c>
      <c r="B17" s="372">
        <v>56.896000000000001</v>
      </c>
      <c r="C17" s="372">
        <v>80.414000000000001</v>
      </c>
      <c r="D17" s="372">
        <v>86.272999999999996</v>
      </c>
      <c r="E17" s="372">
        <v>81.233999999999995</v>
      </c>
      <c r="F17" s="372">
        <v>57.68</v>
      </c>
      <c r="G17" s="372">
        <v>4.2830000000000004</v>
      </c>
      <c r="H17" s="372">
        <v>39.131</v>
      </c>
      <c r="I17" s="372">
        <v>3.12</v>
      </c>
      <c r="J17" s="405">
        <v>24.88</v>
      </c>
      <c r="K17" s="213"/>
    </row>
    <row r="18" spans="1:11">
      <c r="A18" s="214" t="s">
        <v>139</v>
      </c>
      <c r="B18" s="23">
        <v>9.3624622250300007</v>
      </c>
      <c r="C18" s="23">
        <v>14.045999999999999</v>
      </c>
      <c r="D18" s="23">
        <v>14.025</v>
      </c>
      <c r="E18" s="24">
        <v>11.538</v>
      </c>
      <c r="F18" s="24">
        <v>5.6946355999999998</v>
      </c>
      <c r="G18" s="24">
        <v>0.1466297</v>
      </c>
      <c r="H18" s="24">
        <v>4.1759725999999997</v>
      </c>
      <c r="I18" s="24">
        <v>0.27634893618770801</v>
      </c>
      <c r="J18" s="215">
        <v>3.3602058157477099</v>
      </c>
      <c r="K18" s="215"/>
    </row>
    <row r="19" spans="1:11">
      <c r="A19" s="390" t="s">
        <v>140</v>
      </c>
      <c r="B19" s="374">
        <v>36.473854965000001</v>
      </c>
      <c r="C19" s="374">
        <v>44.801404193000003</v>
      </c>
      <c r="D19" s="374">
        <v>32.921875854999996</v>
      </c>
      <c r="E19" s="374">
        <v>27.968</v>
      </c>
      <c r="F19" s="374">
        <v>19.465949854000002</v>
      </c>
      <c r="G19" s="374">
        <v>0.40341579999999999</v>
      </c>
      <c r="H19" s="374">
        <v>15.1253756</v>
      </c>
      <c r="I19" s="374">
        <v>1.0314608670000001</v>
      </c>
      <c r="J19" s="408">
        <v>11.672652231028749</v>
      </c>
      <c r="K19" s="215"/>
    </row>
    <row r="20" spans="1:11">
      <c r="A20" s="214" t="s">
        <v>141</v>
      </c>
      <c r="B20" s="23">
        <v>256.68968180122829</v>
      </c>
      <c r="C20" s="23">
        <v>313.5169589660901</v>
      </c>
      <c r="D20" s="23">
        <v>426.0085318883784</v>
      </c>
      <c r="E20" s="24">
        <v>412.54290617848972</v>
      </c>
      <c r="F20" s="24">
        <v>292.5434228851579</v>
      </c>
      <c r="G20" s="24">
        <v>363.47039456560702</v>
      </c>
      <c r="H20" s="24">
        <v>276.09050581196806</v>
      </c>
      <c r="I20" s="24">
        <v>267.91994250976074</v>
      </c>
      <c r="J20" s="215">
        <v>287.86995013999177</v>
      </c>
      <c r="K20" s="215"/>
    </row>
    <row r="21" spans="1:11">
      <c r="A21" s="390" t="s">
        <v>142</v>
      </c>
      <c r="B21" s="374">
        <v>16.455396205409873</v>
      </c>
      <c r="C21" s="374">
        <v>17.467107717561618</v>
      </c>
      <c r="D21" s="374">
        <v>16.256534489353562</v>
      </c>
      <c r="E21" s="374">
        <v>14.203412364280968</v>
      </c>
      <c r="F21" s="374">
        <v>9.8728079056865461</v>
      </c>
      <c r="G21" s="374">
        <v>3.4235279010039692</v>
      </c>
      <c r="H21" s="374">
        <v>10.671775829904679</v>
      </c>
      <c r="I21" s="374">
        <v>8.857337698323974</v>
      </c>
      <c r="J21" s="408">
        <v>13.505650384838063</v>
      </c>
      <c r="K21" s="215"/>
    </row>
    <row r="22" spans="1:11" ht="25.5">
      <c r="A22" s="398" t="s">
        <v>276</v>
      </c>
      <c r="B22" s="370">
        <v>-7.859</v>
      </c>
      <c r="C22" s="370">
        <v>-7.6769999999999996</v>
      </c>
      <c r="D22" s="370">
        <v>-10.119999999999999</v>
      </c>
      <c r="E22" s="370">
        <v>-18.600999999999999</v>
      </c>
      <c r="F22" s="370">
        <v>9.1110000000000007</v>
      </c>
      <c r="G22" s="370">
        <v>-5.7000000000000002E-2</v>
      </c>
      <c r="H22" s="370">
        <v>2.63</v>
      </c>
      <c r="I22" s="370">
        <v>-0.44400000000000001</v>
      </c>
      <c r="J22" s="402">
        <v>0.67100000000000004</v>
      </c>
      <c r="K22" s="210"/>
    </row>
    <row r="23" spans="1:11">
      <c r="A23" s="389" t="s">
        <v>251</v>
      </c>
      <c r="B23" s="371">
        <v>-5.7590000000000003</v>
      </c>
      <c r="C23" s="371">
        <v>-7.0149999999999997</v>
      </c>
      <c r="D23" s="371">
        <v>-7.1950000000000003</v>
      </c>
      <c r="E23" s="371">
        <v>-4.0789999999999997</v>
      </c>
      <c r="F23" s="371">
        <v>-0.29899999999999999</v>
      </c>
      <c r="G23" s="371">
        <v>-0.222</v>
      </c>
      <c r="H23" s="371">
        <v>0.51200000000000001</v>
      </c>
      <c r="I23" s="371">
        <v>-0.64200000000000002</v>
      </c>
      <c r="J23" s="403">
        <v>-2.097</v>
      </c>
      <c r="K23" s="212"/>
    </row>
    <row r="24" spans="1:11">
      <c r="A24" s="224" t="s">
        <v>143</v>
      </c>
      <c r="B24" s="22">
        <v>-5.6</v>
      </c>
      <c r="C24" s="22">
        <v>-11.407999999999999</v>
      </c>
      <c r="D24" s="22">
        <v>-7.9610000000000003</v>
      </c>
      <c r="E24" s="22">
        <v>-2.6909999999999998</v>
      </c>
      <c r="F24" s="22">
        <v>3.452</v>
      </c>
      <c r="G24" s="22">
        <v>0.182</v>
      </c>
      <c r="H24" s="22">
        <v>2.9340000000000002</v>
      </c>
      <c r="I24" s="22">
        <v>-0.29099999999999998</v>
      </c>
      <c r="J24" s="404">
        <v>-1.012</v>
      </c>
      <c r="K24" s="212"/>
    </row>
    <row r="25" spans="1:11">
      <c r="A25" s="391" t="s">
        <v>144</v>
      </c>
      <c r="B25" s="375">
        <v>5.0309999999999997</v>
      </c>
      <c r="C25" s="375">
        <v>-2.4550000000000001</v>
      </c>
      <c r="D25" s="375">
        <v>-4.1749999999999998</v>
      </c>
      <c r="E25" s="375">
        <v>2.0230000000000001</v>
      </c>
      <c r="F25" s="375">
        <v>-13.307</v>
      </c>
      <c r="G25" s="375">
        <v>-4.2000000000000003E-2</v>
      </c>
      <c r="H25" s="375">
        <v>-4.5869999999999997</v>
      </c>
      <c r="I25" s="375">
        <v>0.51300000000000001</v>
      </c>
      <c r="J25" s="409">
        <v>-0.34899999999999998</v>
      </c>
      <c r="K25" s="218"/>
    </row>
    <row r="26" spans="1:11">
      <c r="A26" s="232" t="s">
        <v>145</v>
      </c>
      <c r="B26" s="22">
        <v>3.4289999999999998</v>
      </c>
      <c r="C26" s="22">
        <v>0</v>
      </c>
      <c r="D26" s="22">
        <v>-3.419</v>
      </c>
      <c r="E26" s="25">
        <v>-5.5750000000000002</v>
      </c>
      <c r="F26" s="25">
        <v>0.90300000000000002</v>
      </c>
      <c r="G26" s="22">
        <v>0</v>
      </c>
      <c r="H26" s="25">
        <v>0.13100000000000001</v>
      </c>
      <c r="I26" s="25">
        <v>1.65</v>
      </c>
      <c r="J26" s="217">
        <v>5.5149999999999997</v>
      </c>
      <c r="K26" s="212"/>
    </row>
    <row r="27" spans="1:11" ht="25.5">
      <c r="A27" s="392" t="s">
        <v>277</v>
      </c>
      <c r="B27" s="372">
        <v>8.4600000000000009</v>
      </c>
      <c r="C27" s="372">
        <v>-2.4550000000000001</v>
      </c>
      <c r="D27" s="372">
        <v>-7.5940000000000003</v>
      </c>
      <c r="E27" s="372">
        <v>-3.552</v>
      </c>
      <c r="F27" s="372">
        <v>-12.404</v>
      </c>
      <c r="G27" s="372">
        <v>-0.78600000000000003</v>
      </c>
      <c r="H27" s="372">
        <v>-4.282</v>
      </c>
      <c r="I27" s="372">
        <v>0.48899999999999999</v>
      </c>
      <c r="J27" s="405">
        <v>-1.3</v>
      </c>
      <c r="K27" s="210"/>
    </row>
    <row r="28" spans="1:11">
      <c r="A28" s="219"/>
      <c r="B28" s="220"/>
      <c r="C28" s="220"/>
      <c r="D28" s="220"/>
      <c r="E28" s="220"/>
      <c r="F28" s="221"/>
      <c r="G28" s="221"/>
      <c r="H28" s="221"/>
      <c r="I28" s="221"/>
      <c r="J28" s="222"/>
      <c r="K28" s="222"/>
    </row>
    <row r="29" spans="1:11">
      <c r="A29" s="391" t="s">
        <v>146</v>
      </c>
      <c r="B29" s="372">
        <v>-2.2176597815470145</v>
      </c>
      <c r="C29" s="372">
        <v>-6.2720081018792273</v>
      </c>
      <c r="D29" s="372">
        <v>-8.1550886724147151</v>
      </c>
      <c r="E29" s="372">
        <v>-9.0109578364152529</v>
      </c>
      <c r="F29" s="372">
        <v>-3.4832255330333592</v>
      </c>
      <c r="G29" s="372">
        <v>-0.91531726027397253</v>
      </c>
      <c r="H29" s="372">
        <v>-2.5632455224391211</v>
      </c>
      <c r="I29" s="372">
        <v>0.73136180281690144</v>
      </c>
      <c r="J29" s="405">
        <v>-0.24253812270874789</v>
      </c>
      <c r="K29" s="210"/>
    </row>
    <row r="30" spans="1:11">
      <c r="A30" s="224" t="s">
        <v>147</v>
      </c>
      <c r="B30" s="22">
        <v>48.254688602057151</v>
      </c>
      <c r="C30" s="22">
        <v>51.271965380475038</v>
      </c>
      <c r="D30" s="22">
        <v>49.218392157839659</v>
      </c>
      <c r="E30" s="22">
        <v>44.579638178594131</v>
      </c>
      <c r="F30" s="25">
        <v>49.592764573448854</v>
      </c>
      <c r="G30" s="25">
        <v>46.494562191780823</v>
      </c>
      <c r="H30" s="25">
        <v>49.685007198378763</v>
      </c>
      <c r="I30" s="25">
        <v>47.599464000000005</v>
      </c>
      <c r="J30" s="217">
        <v>56.680976917543624</v>
      </c>
      <c r="K30" s="212"/>
    </row>
    <row r="31" spans="1:11">
      <c r="A31" s="389" t="s">
        <v>148</v>
      </c>
      <c r="B31" s="371">
        <v>51.182646576234944</v>
      </c>
      <c r="C31" s="371">
        <v>57.490036541773271</v>
      </c>
      <c r="D31" s="371">
        <v>57.37973865902287</v>
      </c>
      <c r="E31" s="371">
        <v>53.108353205505139</v>
      </c>
      <c r="F31" s="371">
        <v>53.083568926179836</v>
      </c>
      <c r="G31" s="371">
        <v>47.445425753424658</v>
      </c>
      <c r="H31" s="371">
        <v>52.125881238075699</v>
      </c>
      <c r="I31" s="371">
        <v>48.440530073239444</v>
      </c>
      <c r="J31" s="403">
        <v>57.530772144478028</v>
      </c>
      <c r="K31" s="212"/>
    </row>
    <row r="32" spans="1:11" ht="12.75" hidden="1" customHeight="1">
      <c r="A32" s="211" t="s">
        <v>149</v>
      </c>
      <c r="B32" s="22">
        <v>34.778875997145967</v>
      </c>
      <c r="C32" s="22">
        <v>38.235774593914961</v>
      </c>
      <c r="D32" s="22">
        <v>36.652103097151233</v>
      </c>
      <c r="E32" s="22"/>
      <c r="F32" s="25"/>
      <c r="G32" s="25"/>
      <c r="H32" s="25"/>
      <c r="I32" s="25"/>
      <c r="J32" s="217"/>
      <c r="K32" s="212"/>
    </row>
    <row r="33" spans="1:11" ht="12.75" hidden="1" customHeight="1">
      <c r="A33" s="211" t="s">
        <v>150</v>
      </c>
      <c r="B33" s="22">
        <v>41.835534128282134</v>
      </c>
      <c r="C33" s="22">
        <v>49.287331135005978</v>
      </c>
      <c r="D33" s="22">
        <v>49.080151031408072</v>
      </c>
      <c r="E33" s="22"/>
      <c r="F33" s="25"/>
      <c r="G33" s="25"/>
      <c r="H33" s="25"/>
      <c r="I33" s="25"/>
      <c r="J33" s="217"/>
      <c r="K33" s="212"/>
    </row>
    <row r="34" spans="1:11">
      <c r="A34" s="228" t="s">
        <v>278</v>
      </c>
      <c r="B34" s="22">
        <v>-5.7787096230696235</v>
      </c>
      <c r="C34" s="22">
        <v>-4.7053851459129117</v>
      </c>
      <c r="D34" s="22">
        <v>-5.757202467027339</v>
      </c>
      <c r="E34" s="22">
        <v>-10.147283370575135</v>
      </c>
      <c r="F34" s="25">
        <v>6.9050626265158694</v>
      </c>
      <c r="G34" s="25">
        <v>-0.50653479452054806</v>
      </c>
      <c r="H34" s="25">
        <v>2.8735446393925357</v>
      </c>
      <c r="I34" s="25">
        <v>-5.4120773408450713</v>
      </c>
      <c r="J34" s="217">
        <v>1.2236321829892469</v>
      </c>
      <c r="K34" s="212"/>
    </row>
    <row r="35" spans="1:11">
      <c r="A35" s="389" t="s">
        <v>252</v>
      </c>
      <c r="B35" s="371">
        <v>-4.2345831173505495</v>
      </c>
      <c r="C35" s="371">
        <v>-4.2996322519967531</v>
      </c>
      <c r="D35" s="371">
        <v>-4.093188908128627</v>
      </c>
      <c r="E35" s="371">
        <v>-2.2251905203255729</v>
      </c>
      <c r="F35" s="371">
        <v>-0.22660670895930685</v>
      </c>
      <c r="G35" s="371">
        <v>-1.9728197260273974</v>
      </c>
      <c r="H35" s="371">
        <v>0.55941249253573322</v>
      </c>
      <c r="I35" s="371">
        <v>-7.8255712901408456</v>
      </c>
      <c r="J35" s="403">
        <v>-3.8240785212048443</v>
      </c>
      <c r="K35" s="212"/>
    </row>
    <row r="36" spans="1:11">
      <c r="A36" s="399" t="s">
        <v>151</v>
      </c>
      <c r="B36" s="238">
        <v>3.6992859287012694</v>
      </c>
      <c r="C36" s="238">
        <v>-1.5047180582540314</v>
      </c>
      <c r="D36" s="238">
        <v>-2.3751304644109825</v>
      </c>
      <c r="E36" s="238">
        <v>1.1035941217500942</v>
      </c>
      <c r="F36" s="235">
        <v>-10.085135371643799</v>
      </c>
      <c r="G36" s="235">
        <v>-0.37323616438356172</v>
      </c>
      <c r="H36" s="235">
        <v>-5.0117677798074372</v>
      </c>
      <c r="I36" s="235">
        <v>6.2531434140845077</v>
      </c>
      <c r="J36" s="410">
        <v>-0.63643462274701512</v>
      </c>
      <c r="K36" s="223"/>
    </row>
    <row r="37" spans="1:11">
      <c r="A37" s="389"/>
      <c r="B37" s="376"/>
      <c r="C37" s="376"/>
      <c r="D37" s="376"/>
      <c r="E37" s="376"/>
      <c r="F37" s="376"/>
      <c r="G37" s="376"/>
      <c r="H37" s="376"/>
      <c r="I37" s="376"/>
      <c r="J37" s="411"/>
      <c r="K37" s="225"/>
    </row>
    <row r="38" spans="1:11">
      <c r="A38" s="232" t="s">
        <v>152</v>
      </c>
      <c r="B38" s="22">
        <v>27.373835299186737</v>
      </c>
      <c r="C38" s="22">
        <v>31.890737647730418</v>
      </c>
      <c r="D38" s="22">
        <v>3.2765336710321833</v>
      </c>
      <c r="E38" s="22">
        <v>-8.2589597528986332</v>
      </c>
      <c r="F38" s="25">
        <v>-14.472303996210201</v>
      </c>
      <c r="G38" s="25">
        <v>-17.515400410677614</v>
      </c>
      <c r="H38" s="25">
        <v>-8.7193319155557845</v>
      </c>
      <c r="I38" s="25">
        <v>-28.030868807567842</v>
      </c>
      <c r="J38" s="217">
        <v>-34.594840322763957</v>
      </c>
      <c r="K38" s="212"/>
    </row>
    <row r="39" spans="1:11">
      <c r="A39" s="393" t="s">
        <v>153</v>
      </c>
      <c r="B39" s="371">
        <v>33.945429291145786</v>
      </c>
      <c r="C39" s="371">
        <v>41.335067491563535</v>
      </c>
      <c r="D39" s="371">
        <v>7.2860447185813371</v>
      </c>
      <c r="E39" s="371">
        <v>-5.8407613042319184</v>
      </c>
      <c r="F39" s="371">
        <v>-28.995248295048867</v>
      </c>
      <c r="G39" s="371">
        <v>-41.441071916871749</v>
      </c>
      <c r="H39" s="371">
        <v>-24.232273554583131</v>
      </c>
      <c r="I39" s="371">
        <v>-27.153864113938823</v>
      </c>
      <c r="J39" s="403">
        <v>-36.4186961743886</v>
      </c>
      <c r="K39" s="212"/>
    </row>
    <row r="40" spans="1:11" hidden="1">
      <c r="A40" s="226" t="s">
        <v>154</v>
      </c>
      <c r="B40" s="25">
        <v>23.235341699999999</v>
      </c>
      <c r="C40" s="25">
        <v>6.0888622000000003</v>
      </c>
      <c r="D40" s="25" t="s">
        <v>27</v>
      </c>
      <c r="E40" s="25"/>
      <c r="F40" s="25"/>
      <c r="G40" s="25"/>
      <c r="H40" s="25"/>
      <c r="I40" s="25"/>
      <c r="J40" s="217"/>
      <c r="K40" s="217"/>
    </row>
    <row r="41" spans="1:11" hidden="1">
      <c r="A41" s="226" t="s">
        <v>155</v>
      </c>
      <c r="B41" s="30">
        <v>26.1944047</v>
      </c>
      <c r="C41" s="30">
        <v>15.8171163</v>
      </c>
      <c r="D41" s="30" t="s">
        <v>27</v>
      </c>
      <c r="E41" s="30"/>
      <c r="F41" s="30"/>
      <c r="G41" s="30"/>
      <c r="H41" s="30"/>
      <c r="I41" s="30"/>
      <c r="J41" s="227"/>
      <c r="K41" s="227"/>
    </row>
    <row r="42" spans="1:11" hidden="1">
      <c r="A42" s="226" t="s">
        <v>156</v>
      </c>
      <c r="B42" s="22">
        <v>-0.74196988918799889</v>
      </c>
      <c r="C42" s="22">
        <v>6.5987497236915402</v>
      </c>
      <c r="D42" s="22" t="s">
        <v>27</v>
      </c>
      <c r="E42" s="22"/>
      <c r="F42" s="25"/>
      <c r="G42" s="25"/>
      <c r="H42" s="25"/>
      <c r="I42" s="25"/>
      <c r="J42" s="217"/>
      <c r="K42" s="217"/>
    </row>
    <row r="43" spans="1:11" ht="14.25" hidden="1" customHeight="1">
      <c r="A43" s="228" t="s">
        <v>157</v>
      </c>
      <c r="B43" s="22">
        <v>83.132381889763792</v>
      </c>
      <c r="C43" s="22">
        <v>77.577287536996039</v>
      </c>
      <c r="D43" s="22">
        <v>74.678056865995174</v>
      </c>
      <c r="E43" s="22"/>
      <c r="F43" s="25"/>
      <c r="G43" s="25"/>
      <c r="H43" s="25"/>
      <c r="I43" s="25"/>
      <c r="J43" s="217"/>
      <c r="K43" s="217"/>
    </row>
    <row r="44" spans="1:11">
      <c r="A44" s="219"/>
      <c r="B44" s="220"/>
      <c r="C44" s="220"/>
      <c r="D44" s="220"/>
      <c r="E44" s="229"/>
      <c r="F44" s="221"/>
      <c r="G44" s="221"/>
      <c r="H44" s="221"/>
      <c r="I44" s="221"/>
      <c r="J44" s="222"/>
      <c r="K44" s="222"/>
    </row>
    <row r="45" spans="1:11">
      <c r="A45" s="392" t="s">
        <v>253</v>
      </c>
      <c r="B45" s="372">
        <v>34.576349999999998</v>
      </c>
      <c r="C45" s="372">
        <v>31.794610000000002</v>
      </c>
      <c r="D45" s="372">
        <v>24.546189999999999</v>
      </c>
      <c r="E45" s="377">
        <v>20.415700000000001</v>
      </c>
      <c r="F45" s="377">
        <v>7.5332299999999996</v>
      </c>
      <c r="G45" s="377"/>
      <c r="H45" s="377">
        <v>15.928000000000001</v>
      </c>
      <c r="I45" s="377"/>
      <c r="J45" s="412">
        <v>12.61664</v>
      </c>
      <c r="K45" s="230"/>
    </row>
    <row r="46" spans="1:11" ht="25.5">
      <c r="A46" s="231" t="s">
        <v>158</v>
      </c>
      <c r="B46" s="23">
        <v>4.4000000000000004</v>
      </c>
      <c r="C46" s="23">
        <v>3.7827923301144142</v>
      </c>
      <c r="D46" s="23">
        <v>3.0256224251717847</v>
      </c>
      <c r="E46" s="23">
        <v>3.4977520109326736</v>
      </c>
      <c r="F46" s="24">
        <v>1.8595887692947974</v>
      </c>
      <c r="G46" s="24"/>
      <c r="H46" s="24">
        <v>3.5474454889751907</v>
      </c>
      <c r="I46" s="24"/>
      <c r="J46" s="215">
        <v>3.1</v>
      </c>
      <c r="K46" s="215"/>
    </row>
    <row r="47" spans="1:11" ht="25.5">
      <c r="A47" s="394" t="s">
        <v>159</v>
      </c>
      <c r="B47" s="374">
        <v>70.669695687630679</v>
      </c>
      <c r="C47" s="374">
        <v>53.569426127739938</v>
      </c>
      <c r="D47" s="374">
        <v>37.428934459377132</v>
      </c>
      <c r="E47" s="374">
        <v>35.128501985004291</v>
      </c>
      <c r="F47" s="374">
        <v>13.670136130110007</v>
      </c>
      <c r="G47" s="374"/>
      <c r="H47" s="374"/>
      <c r="I47" s="374"/>
      <c r="J47" s="408"/>
      <c r="K47" s="215"/>
    </row>
    <row r="48" spans="1:11" ht="25.5">
      <c r="A48" s="397" t="s">
        <v>254</v>
      </c>
      <c r="B48" s="238">
        <v>20.331029999999998</v>
      </c>
      <c r="C48" s="238">
        <v>17.593399999999999</v>
      </c>
      <c r="D48" s="238">
        <v>13.76374</v>
      </c>
      <c r="E48" s="235">
        <v>15.224769999999999</v>
      </c>
      <c r="F48" s="235">
        <v>1.7280499999999999</v>
      </c>
      <c r="G48" s="235"/>
      <c r="H48" s="235">
        <v>7.7026400000000006</v>
      </c>
      <c r="I48" s="235"/>
      <c r="J48" s="410">
        <v>1.1768655000000001</v>
      </c>
      <c r="K48" s="137"/>
    </row>
    <row r="49" spans="1:11">
      <c r="A49" s="393"/>
      <c r="B49" s="376"/>
      <c r="C49" s="376"/>
      <c r="D49" s="376"/>
      <c r="E49" s="378"/>
      <c r="F49" s="379"/>
      <c r="G49" s="380"/>
      <c r="H49" s="380"/>
      <c r="I49" s="380"/>
      <c r="J49" s="413"/>
      <c r="K49" s="233"/>
    </row>
    <row r="50" spans="1:11" ht="25.5">
      <c r="A50" s="398" t="s">
        <v>255</v>
      </c>
      <c r="B50" s="370">
        <v>117.346</v>
      </c>
      <c r="C50" s="370">
        <v>126.236</v>
      </c>
      <c r="D50" s="370">
        <v>134.625</v>
      </c>
      <c r="E50" s="370">
        <v>142.07905199999999</v>
      </c>
      <c r="F50" s="381">
        <v>126.307</v>
      </c>
      <c r="G50" s="382"/>
      <c r="H50" s="382"/>
      <c r="I50" s="382"/>
      <c r="J50" s="414"/>
      <c r="K50" s="210"/>
    </row>
    <row r="51" spans="1:11">
      <c r="A51" s="390" t="s">
        <v>160</v>
      </c>
      <c r="B51" s="374">
        <v>83.061711585964531</v>
      </c>
      <c r="C51" s="374">
        <v>74.564222069085901</v>
      </c>
      <c r="D51" s="374">
        <v>73.732200852529331</v>
      </c>
      <c r="E51" s="374">
        <v>74.582644852780362</v>
      </c>
      <c r="F51" s="374">
        <v>95.107901222677427</v>
      </c>
      <c r="G51" s="374"/>
      <c r="H51" s="374"/>
      <c r="I51" s="374"/>
      <c r="J51" s="408"/>
      <c r="K51" s="215"/>
    </row>
    <row r="52" spans="1:11" ht="12.75" hidden="1" customHeight="1">
      <c r="A52" s="234" t="s">
        <v>161</v>
      </c>
      <c r="B52" s="238">
        <v>169.44047361201356</v>
      </c>
      <c r="C52" s="238">
        <v>142.08725406330197</v>
      </c>
      <c r="D52" s="238">
        <v>155.60705534236442</v>
      </c>
      <c r="E52" s="238" t="s">
        <v>27</v>
      </c>
      <c r="F52" s="415"/>
      <c r="G52" s="26"/>
      <c r="H52" s="26"/>
      <c r="I52" s="26"/>
      <c r="J52" s="236"/>
      <c r="K52" s="236"/>
    </row>
    <row r="53" spans="1:11">
      <c r="A53" s="228" t="s">
        <v>256</v>
      </c>
      <c r="B53" s="22">
        <v>32.491</v>
      </c>
      <c r="C53" s="22">
        <v>33.360999999999997</v>
      </c>
      <c r="D53" s="22">
        <v>32.186</v>
      </c>
      <c r="E53" s="22">
        <v>31.696999999999999</v>
      </c>
      <c r="F53" s="416">
        <v>35.06</v>
      </c>
      <c r="G53" s="25"/>
      <c r="H53" s="25"/>
      <c r="I53" s="25"/>
      <c r="J53" s="217"/>
      <c r="K53" s="212"/>
    </row>
    <row r="54" spans="1:11" ht="12.75" hidden="1" customHeight="1">
      <c r="A54" s="211" t="s">
        <v>162</v>
      </c>
      <c r="B54" s="22">
        <v>27.688204114328563</v>
      </c>
      <c r="C54" s="22">
        <v>26.427485028042714</v>
      </c>
      <c r="D54" s="22">
        <v>23.907892293407613</v>
      </c>
      <c r="E54" s="22" t="s">
        <v>27</v>
      </c>
      <c r="F54" s="417">
        <v>0</v>
      </c>
      <c r="G54" s="25"/>
      <c r="H54" s="25"/>
      <c r="I54" s="25"/>
      <c r="J54" s="217"/>
      <c r="K54" s="212"/>
    </row>
    <row r="55" spans="1:11">
      <c r="A55" s="395" t="s">
        <v>257</v>
      </c>
      <c r="B55" s="371">
        <v>28.119</v>
      </c>
      <c r="C55" s="371">
        <v>25.198</v>
      </c>
      <c r="D55" s="371">
        <v>21.555299999999999</v>
      </c>
      <c r="E55" s="371">
        <v>22.555</v>
      </c>
      <c r="F55" s="371">
        <v>18.751999999999999</v>
      </c>
      <c r="G55" s="371"/>
      <c r="H55" s="371"/>
      <c r="I55" s="371"/>
      <c r="J55" s="403"/>
      <c r="K55" s="212"/>
    </row>
    <row r="56" spans="1:11" ht="12.75" hidden="1" customHeight="1">
      <c r="A56" s="211" t="s">
        <v>162</v>
      </c>
      <c r="B56" s="22">
        <v>23.962469960629249</v>
      </c>
      <c r="C56" s="22">
        <v>19.961025381032353</v>
      </c>
      <c r="D56" s="22">
        <v>16.011364902506962</v>
      </c>
      <c r="E56" s="22" t="s">
        <v>27</v>
      </c>
      <c r="F56" s="417">
        <v>0</v>
      </c>
      <c r="G56" s="25"/>
      <c r="H56" s="25"/>
      <c r="I56" s="25"/>
      <c r="J56" s="217"/>
      <c r="K56" s="212"/>
    </row>
    <row r="57" spans="1:11">
      <c r="A57" s="397" t="s">
        <v>258</v>
      </c>
      <c r="B57" s="238">
        <v>56.736000000000004</v>
      </c>
      <c r="C57" s="238">
        <v>67.676999999999992</v>
      </c>
      <c r="D57" s="238">
        <v>80.88369999999999</v>
      </c>
      <c r="E57" s="238">
        <v>87.827051999999981</v>
      </c>
      <c r="F57" s="383">
        <v>72.495000000000005</v>
      </c>
      <c r="G57" s="235"/>
      <c r="H57" s="235"/>
      <c r="I57" s="235"/>
      <c r="J57" s="410"/>
      <c r="K57" s="223"/>
    </row>
    <row r="58" spans="1:11" ht="12.75" hidden="1" customHeight="1">
      <c r="A58" s="237" t="s">
        <v>162</v>
      </c>
      <c r="B58" s="238">
        <v>48.349325925042187</v>
      </c>
      <c r="C58" s="238">
        <v>53.611489590924919</v>
      </c>
      <c r="D58" s="238">
        <v>60.080742804085418</v>
      </c>
      <c r="E58" s="238" t="s">
        <v>27</v>
      </c>
      <c r="F58" s="31"/>
      <c r="G58" s="26"/>
      <c r="H58" s="26"/>
      <c r="I58" s="26"/>
      <c r="J58" s="236"/>
      <c r="K58" s="236"/>
    </row>
    <row r="59" spans="1:11" ht="27" hidden="1" customHeight="1">
      <c r="A59" s="239" t="s">
        <v>163</v>
      </c>
      <c r="B59" s="22">
        <v>25.594000000000001</v>
      </c>
      <c r="C59" s="22">
        <v>32.713999999999999</v>
      </c>
      <c r="D59" s="22">
        <v>32.35</v>
      </c>
      <c r="E59" s="22" t="s">
        <v>27</v>
      </c>
      <c r="F59" s="31"/>
      <c r="G59" s="26"/>
      <c r="H59" s="26"/>
      <c r="I59" s="26"/>
      <c r="J59" s="236"/>
      <c r="K59" s="236"/>
    </row>
    <row r="60" spans="1:11" ht="12.75" hidden="1" customHeight="1">
      <c r="A60" s="240" t="s">
        <v>162</v>
      </c>
      <c r="B60" s="23">
        <v>21.810713616143712</v>
      </c>
      <c r="C60" s="23">
        <v>25.914952945277097</v>
      </c>
      <c r="D60" s="23">
        <v>24.0297121634169</v>
      </c>
      <c r="E60" s="23" t="s">
        <v>27</v>
      </c>
      <c r="F60" s="31"/>
      <c r="G60" s="26"/>
      <c r="H60" s="26"/>
      <c r="I60" s="26"/>
      <c r="J60" s="236"/>
      <c r="K60" s="236"/>
    </row>
    <row r="61" spans="1:11" ht="25.5">
      <c r="A61" s="395" t="s">
        <v>259</v>
      </c>
      <c r="B61" s="371">
        <v>48.926699999999997</v>
      </c>
      <c r="C61" s="371">
        <v>59.352157187914599</v>
      </c>
      <c r="D61" s="371">
        <v>65.580787576629504</v>
      </c>
      <c r="E61" s="371">
        <v>58.117195002266499</v>
      </c>
      <c r="F61" s="387">
        <v>55.107205431606602</v>
      </c>
      <c r="G61" s="387"/>
      <c r="H61" s="387"/>
      <c r="I61" s="387"/>
      <c r="J61" s="418"/>
      <c r="K61" s="241"/>
    </row>
    <row r="62" spans="1:11">
      <c r="A62" s="242" t="s">
        <v>162</v>
      </c>
      <c r="B62" s="384">
        <v>41.694390946431916</v>
      </c>
      <c r="C62" s="384">
        <v>47.016823400547068</v>
      </c>
      <c r="D62" s="384">
        <v>48.713676937143553</v>
      </c>
      <c r="E62" s="384">
        <v>40.90483022245003</v>
      </c>
      <c r="F62" s="385">
        <v>43.629573524512971</v>
      </c>
      <c r="G62" s="243"/>
      <c r="H62" s="243"/>
      <c r="I62" s="243"/>
      <c r="J62" s="244"/>
      <c r="K62" s="244"/>
    </row>
    <row r="63" spans="1:11" ht="10.5" customHeight="1">
      <c r="A63" s="389"/>
      <c r="B63" s="371"/>
      <c r="C63" s="371"/>
      <c r="D63" s="371"/>
      <c r="E63" s="371"/>
      <c r="F63" s="386"/>
      <c r="G63" s="387"/>
      <c r="H63" s="387"/>
      <c r="I63" s="387"/>
      <c r="J63" s="418"/>
      <c r="K63" s="236"/>
    </row>
    <row r="64" spans="1:11" ht="25.5">
      <c r="A64" s="228" t="s">
        <v>260</v>
      </c>
      <c r="B64" s="22">
        <v>57.984999999999999</v>
      </c>
      <c r="C64" s="22">
        <v>66.304000000000002</v>
      </c>
      <c r="D64" s="22">
        <v>75.034000000000006</v>
      </c>
      <c r="E64" s="22">
        <v>78.888000000000005</v>
      </c>
      <c r="F64" s="388">
        <v>63.825000000000003</v>
      </c>
      <c r="G64" s="26"/>
      <c r="H64" s="26"/>
      <c r="I64" s="26"/>
      <c r="J64" s="236"/>
      <c r="K64" s="241"/>
    </row>
    <row r="65" spans="1:11">
      <c r="A65" s="396" t="s">
        <v>164</v>
      </c>
      <c r="B65" s="419">
        <v>1266.6426379195473</v>
      </c>
      <c r="C65" s="419">
        <v>1452.9644823112794</v>
      </c>
      <c r="D65" s="419">
        <v>1647.1802076701865</v>
      </c>
      <c r="E65" s="419">
        <v>1736.6189555807005</v>
      </c>
      <c r="F65" s="419">
        <v>1486.7606670564585</v>
      </c>
      <c r="G65" s="420"/>
      <c r="H65" s="420"/>
      <c r="I65" s="420"/>
      <c r="J65" s="421"/>
      <c r="K65" s="245"/>
    </row>
    <row r="66" spans="1:11" ht="30" customHeight="1">
      <c r="A66" s="457" t="s">
        <v>280</v>
      </c>
      <c r="B66" s="457"/>
      <c r="C66" s="457"/>
      <c r="D66" s="457"/>
      <c r="E66" s="457"/>
      <c r="F66" s="457"/>
      <c r="G66" s="457"/>
      <c r="H66" s="457"/>
      <c r="I66" s="457"/>
      <c r="J66" s="457"/>
    </row>
    <row r="75" spans="1:11" ht="15">
      <c r="B75" s="27"/>
      <c r="C75" s="27"/>
      <c r="D75" s="27"/>
      <c r="E75" s="27"/>
      <c r="F75" s="27"/>
      <c r="G75" s="27"/>
      <c r="H75" s="27"/>
      <c r="I75" s="27"/>
      <c r="J75" s="27"/>
      <c r="K75" s="246"/>
    </row>
    <row r="76" spans="1:11" ht="15">
      <c r="B76" s="27"/>
      <c r="C76" s="27"/>
      <c r="D76" s="27"/>
      <c r="E76" s="27"/>
      <c r="F76" s="27"/>
      <c r="G76" s="28"/>
      <c r="H76" s="28"/>
      <c r="I76" s="28"/>
      <c r="J76" s="28"/>
      <c r="K76" s="246"/>
    </row>
    <row r="77" spans="1:11">
      <c r="F77" s="29"/>
      <c r="G77" s="29"/>
      <c r="H77" s="29"/>
      <c r="I77" s="29"/>
      <c r="J77" s="29"/>
      <c r="K77" s="246"/>
    </row>
  </sheetData>
  <mergeCells count="2">
    <mergeCell ref="A1:J1"/>
    <mergeCell ref="A66:J66"/>
  </mergeCells>
  <pageMargins left="0.51181102362204722" right="0.39370078740157483" top="0.78740157480314965" bottom="0.98425196850393704" header="0.51181102362204722" footer="0.51181102362204722"/>
  <pageSetup paperSize="9" scale="67" orientation="portrait" r:id="rId1"/>
  <headerFooter>
    <oddHeader>&amp;L&amp;"Times New Roman,полужирный"&amp;12&amp;K8CBA97Макроекономічний та монетарний огляд&amp;R&amp;"Times New Roman,обычный"&amp;12&amp;K7CBE87 &amp;"Times New Roman,полужирный"Вересень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29"/>
  <sheetViews>
    <sheetView showGridLines="0" view="pageLayout" zoomScaleNormal="100" workbookViewId="0">
      <selection activeCell="F10" sqref="F10"/>
    </sheetView>
  </sheetViews>
  <sheetFormatPr defaultColWidth="9.140625" defaultRowHeight="15"/>
  <cols>
    <col min="1" max="1" width="54.140625" style="286" customWidth="1"/>
    <col min="2" max="2" width="8.5703125" style="286" customWidth="1"/>
    <col min="3" max="3" width="7.42578125" style="286" customWidth="1"/>
    <col min="4" max="4" width="7.7109375" style="286" customWidth="1"/>
    <col min="5" max="6" width="7.42578125" style="286" customWidth="1"/>
    <col min="7" max="13" width="7.7109375" style="286" customWidth="1"/>
    <col min="14" max="14" width="7.42578125" style="286" customWidth="1"/>
    <col min="15" max="15" width="7.28515625" style="286" bestFit="1" customWidth="1"/>
    <col min="16" max="21" width="8.140625" style="286" customWidth="1"/>
    <col min="22" max="22" width="8.5703125" style="286" customWidth="1"/>
    <col min="23" max="23" width="7.7109375" style="286" bestFit="1" customWidth="1"/>
    <col min="24" max="16384" width="9.140625" style="286"/>
  </cols>
  <sheetData>
    <row r="1" spans="1:24" ht="16.5" thickBot="1">
      <c r="A1" s="460" t="s">
        <v>15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2"/>
    </row>
    <row r="2" spans="1:24" ht="16.5" thickBot="1">
      <c r="A2" s="463" t="s">
        <v>16</v>
      </c>
      <c r="B2" s="465" t="s">
        <v>17</v>
      </c>
      <c r="C2" s="467" t="s">
        <v>170</v>
      </c>
      <c r="D2" s="467" t="s">
        <v>169</v>
      </c>
      <c r="E2" s="469" t="s">
        <v>172</v>
      </c>
      <c r="F2" s="470"/>
      <c r="G2" s="470"/>
      <c r="H2" s="470"/>
      <c r="I2" s="470"/>
      <c r="J2" s="470"/>
      <c r="K2" s="470"/>
      <c r="L2" s="471"/>
      <c r="M2" s="472" t="s">
        <v>165</v>
      </c>
      <c r="N2" s="469" t="s">
        <v>189</v>
      </c>
      <c r="O2" s="470"/>
      <c r="P2" s="470"/>
      <c r="Q2" s="470"/>
      <c r="R2" s="470"/>
      <c r="S2" s="470"/>
      <c r="T2" s="470"/>
      <c r="U2" s="471"/>
      <c r="V2" s="470" t="s">
        <v>18</v>
      </c>
      <c r="W2" s="471"/>
    </row>
    <row r="3" spans="1:24" ht="39" thickBot="1">
      <c r="A3" s="464"/>
      <c r="B3" s="466"/>
      <c r="C3" s="468"/>
      <c r="D3" s="468"/>
      <c r="E3" s="287" t="s">
        <v>173</v>
      </c>
      <c r="F3" s="288" t="s">
        <v>171</v>
      </c>
      <c r="G3" s="288" t="s">
        <v>232</v>
      </c>
      <c r="H3" s="288" t="s">
        <v>261</v>
      </c>
      <c r="I3" s="288" t="s">
        <v>266</v>
      </c>
      <c r="J3" s="288" t="s">
        <v>281</v>
      </c>
      <c r="K3" s="288" t="s">
        <v>308</v>
      </c>
      <c r="L3" s="289" t="s">
        <v>309</v>
      </c>
      <c r="M3" s="473"/>
      <c r="N3" s="287" t="s">
        <v>173</v>
      </c>
      <c r="O3" s="288" t="s">
        <v>171</v>
      </c>
      <c r="P3" s="288" t="s">
        <v>232</v>
      </c>
      <c r="Q3" s="288" t="s">
        <v>261</v>
      </c>
      <c r="R3" s="288" t="s">
        <v>266</v>
      </c>
      <c r="S3" s="288" t="s">
        <v>281</v>
      </c>
      <c r="T3" s="288" t="s">
        <v>308</v>
      </c>
      <c r="U3" s="289" t="s">
        <v>309</v>
      </c>
      <c r="V3" s="290" t="s">
        <v>19</v>
      </c>
      <c r="W3" s="291" t="s">
        <v>20</v>
      </c>
    </row>
    <row r="4" spans="1:24" ht="15.75">
      <c r="A4" s="292" t="s">
        <v>21</v>
      </c>
      <c r="B4" s="293" t="s">
        <v>22</v>
      </c>
      <c r="C4" s="294">
        <v>45633.599999999999</v>
      </c>
      <c r="D4" s="295">
        <v>45553</v>
      </c>
      <c r="E4" s="296">
        <v>43057.267</v>
      </c>
      <c r="F4" s="297">
        <v>43042.879999999997</v>
      </c>
      <c r="G4" s="297">
        <v>43023</v>
      </c>
      <c r="H4" s="298">
        <v>43009.3</v>
      </c>
      <c r="I4" s="297">
        <v>42995.5</v>
      </c>
      <c r="J4" s="298">
        <v>42988.025999999998</v>
      </c>
      <c r="K4" s="299">
        <v>42981.9</v>
      </c>
      <c r="L4" s="300" t="s">
        <v>27</v>
      </c>
      <c r="M4" s="301">
        <v>42929</v>
      </c>
      <c r="N4" s="296">
        <v>42910.9</v>
      </c>
      <c r="O4" s="302" t="s">
        <v>310</v>
      </c>
      <c r="P4" s="302" t="s">
        <v>311</v>
      </c>
      <c r="Q4" s="303" t="s">
        <v>312</v>
      </c>
      <c r="R4" s="302" t="s">
        <v>313</v>
      </c>
      <c r="S4" s="303" t="s">
        <v>314</v>
      </c>
      <c r="T4" s="304" t="s">
        <v>315</v>
      </c>
      <c r="U4" s="300" t="s">
        <v>27</v>
      </c>
      <c r="V4" s="305">
        <f>T4/S4*100-100</f>
        <v>-2.1016399797318286E-2</v>
      </c>
      <c r="W4" s="306">
        <v>-0.4</v>
      </c>
    </row>
    <row r="5" spans="1:24" ht="18" customHeight="1">
      <c r="A5" s="308" t="s">
        <v>174</v>
      </c>
      <c r="B5" s="309" t="s">
        <v>23</v>
      </c>
      <c r="C5" s="310">
        <v>10.358599999999999</v>
      </c>
      <c r="D5" s="311">
        <v>9.9577000000000009</v>
      </c>
      <c r="E5" s="312">
        <v>9.5655999999999999</v>
      </c>
      <c r="F5" s="313">
        <v>9.5340000000000007</v>
      </c>
      <c r="G5" s="313">
        <v>9.5341000000000005</v>
      </c>
      <c r="H5" s="313">
        <v>9.4734999999999996</v>
      </c>
      <c r="I5" s="313">
        <v>9.4062999999999999</v>
      </c>
      <c r="J5" s="313">
        <v>9.3680000000000003</v>
      </c>
      <c r="K5" s="313" t="s">
        <v>316</v>
      </c>
      <c r="L5" s="314" t="s">
        <v>316</v>
      </c>
      <c r="M5" s="315">
        <v>8.3927999999999994</v>
      </c>
      <c r="N5" s="312">
        <v>8.1</v>
      </c>
      <c r="O5" s="313">
        <v>8.1228999999999996</v>
      </c>
      <c r="P5" s="313">
        <v>8.1318999999999999</v>
      </c>
      <c r="Q5" s="313">
        <v>8.0753000000000004</v>
      </c>
      <c r="R5" s="313">
        <v>8.0393000000000008</v>
      </c>
      <c r="S5" s="313">
        <v>8.0329999999999995</v>
      </c>
      <c r="T5" s="313">
        <v>7.9909999999999997</v>
      </c>
      <c r="U5" s="314">
        <v>7.9539999999999997</v>
      </c>
      <c r="V5" s="316">
        <f>U5/T5*100-100</f>
        <v>-0.46302089851081973</v>
      </c>
      <c r="W5" s="317" t="s">
        <v>27</v>
      </c>
    </row>
    <row r="6" spans="1:24" ht="15.75">
      <c r="A6" s="318" t="s">
        <v>175</v>
      </c>
      <c r="B6" s="309" t="s">
        <v>24</v>
      </c>
      <c r="C6" s="310">
        <v>1.8</v>
      </c>
      <c r="D6" s="311">
        <v>1.8</v>
      </c>
      <c r="E6" s="312">
        <v>1.9</v>
      </c>
      <c r="F6" s="313">
        <v>1.9</v>
      </c>
      <c r="G6" s="313">
        <v>1.8</v>
      </c>
      <c r="H6" s="313">
        <v>1.8</v>
      </c>
      <c r="I6" s="313">
        <v>1.7</v>
      </c>
      <c r="J6" s="313">
        <v>1.7</v>
      </c>
      <c r="K6" s="313">
        <v>1.6</v>
      </c>
      <c r="L6" s="314">
        <v>1.6</v>
      </c>
      <c r="M6" s="315">
        <v>1.9</v>
      </c>
      <c r="N6" s="312">
        <v>2</v>
      </c>
      <c r="O6" s="313">
        <v>2</v>
      </c>
      <c r="P6" s="313">
        <v>1.9</v>
      </c>
      <c r="Q6" s="313">
        <v>1.8</v>
      </c>
      <c r="R6" s="313">
        <v>1.8</v>
      </c>
      <c r="S6" s="313">
        <v>1.7</v>
      </c>
      <c r="T6" s="313">
        <v>1.6</v>
      </c>
      <c r="U6" s="314">
        <v>1.6</v>
      </c>
      <c r="V6" s="319">
        <v>0</v>
      </c>
      <c r="W6" s="320">
        <v>0</v>
      </c>
      <c r="X6" s="307"/>
    </row>
    <row r="7" spans="1:24">
      <c r="A7" s="318" t="s">
        <v>33</v>
      </c>
      <c r="B7" s="309" t="s">
        <v>22</v>
      </c>
      <c r="C7" s="321">
        <v>506.8</v>
      </c>
      <c r="D7" s="322">
        <v>487.7</v>
      </c>
      <c r="E7" s="323">
        <v>504.9</v>
      </c>
      <c r="F7" s="324">
        <v>515.70000000000005</v>
      </c>
      <c r="G7" s="324">
        <v>492.3</v>
      </c>
      <c r="H7" s="324">
        <v>474.7</v>
      </c>
      <c r="I7" s="324">
        <v>456.1</v>
      </c>
      <c r="J7" s="324">
        <v>437.5</v>
      </c>
      <c r="K7" s="324">
        <v>433.5</v>
      </c>
      <c r="L7" s="325">
        <v>426.1</v>
      </c>
      <c r="M7" s="326">
        <v>512</v>
      </c>
      <c r="N7" s="323">
        <v>524</v>
      </c>
      <c r="O7" s="324">
        <v>523</v>
      </c>
      <c r="P7" s="324">
        <v>506.8</v>
      </c>
      <c r="Q7" s="324">
        <v>486.4</v>
      </c>
      <c r="R7" s="324">
        <v>469.4</v>
      </c>
      <c r="S7" s="324">
        <v>443.9</v>
      </c>
      <c r="T7" s="324">
        <v>427.5</v>
      </c>
      <c r="U7" s="325">
        <v>414.7</v>
      </c>
      <c r="V7" s="327">
        <f>U7/T7*100-100</f>
        <v>-2.9941520467836256</v>
      </c>
      <c r="W7" s="317">
        <f>U7/L7*100-100</f>
        <v>-2.6754283032152131</v>
      </c>
    </row>
    <row r="8" spans="1:24" ht="25.5">
      <c r="A8" s="318" t="s">
        <v>317</v>
      </c>
      <c r="B8" s="309" t="s">
        <v>24</v>
      </c>
      <c r="C8" s="310">
        <v>7.5</v>
      </c>
      <c r="D8" s="311">
        <v>7.2</v>
      </c>
      <c r="E8" s="323" t="s">
        <v>27</v>
      </c>
      <c r="F8" s="324" t="s">
        <v>27</v>
      </c>
      <c r="G8" s="313">
        <v>9</v>
      </c>
      <c r="H8" s="324" t="s">
        <v>27</v>
      </c>
      <c r="I8" s="324" t="s">
        <v>27</v>
      </c>
      <c r="J8" s="313">
        <v>8.1999999999999993</v>
      </c>
      <c r="K8" s="324" t="s">
        <v>27</v>
      </c>
      <c r="L8" s="325" t="s">
        <v>27</v>
      </c>
      <c r="M8" s="315">
        <v>9.3000000000000007</v>
      </c>
      <c r="N8" s="323" t="s">
        <v>27</v>
      </c>
      <c r="O8" s="324" t="s">
        <v>27</v>
      </c>
      <c r="P8" s="328" t="s">
        <v>318</v>
      </c>
      <c r="Q8" s="324" t="s">
        <v>27</v>
      </c>
      <c r="R8" s="324" t="s">
        <v>27</v>
      </c>
      <c r="S8" s="328" t="s">
        <v>319</v>
      </c>
      <c r="T8" s="324" t="s">
        <v>27</v>
      </c>
      <c r="U8" s="325" t="s">
        <v>27</v>
      </c>
      <c r="V8" s="327" t="s">
        <v>27</v>
      </c>
      <c r="W8" s="314" t="s">
        <v>27</v>
      </c>
    </row>
    <row r="9" spans="1:24" ht="15.75">
      <c r="A9" s="318" t="s">
        <v>25</v>
      </c>
      <c r="B9" s="309" t="s">
        <v>26</v>
      </c>
      <c r="C9" s="321">
        <v>3377</v>
      </c>
      <c r="D9" s="322">
        <v>3619</v>
      </c>
      <c r="E9" s="323">
        <v>3167</v>
      </c>
      <c r="F9" s="324">
        <v>3209</v>
      </c>
      <c r="G9" s="324">
        <v>3415</v>
      </c>
      <c r="H9" s="324">
        <v>3432</v>
      </c>
      <c r="I9" s="324">
        <v>3430</v>
      </c>
      <c r="J9" s="324">
        <v>3601</v>
      </c>
      <c r="K9" s="324">
        <v>3537</v>
      </c>
      <c r="L9" s="325">
        <v>3370</v>
      </c>
      <c r="M9" s="326">
        <v>4012</v>
      </c>
      <c r="N9" s="323" t="s">
        <v>190</v>
      </c>
      <c r="O9" s="324" t="s">
        <v>191</v>
      </c>
      <c r="P9" s="324" t="s">
        <v>245</v>
      </c>
      <c r="Q9" s="324" t="s">
        <v>267</v>
      </c>
      <c r="R9" s="324" t="s">
        <v>270</v>
      </c>
      <c r="S9" s="324" t="s">
        <v>282</v>
      </c>
      <c r="T9" s="329" t="s">
        <v>320</v>
      </c>
      <c r="U9" s="330" t="s">
        <v>321</v>
      </c>
      <c r="V9" s="316">
        <v>-4.2</v>
      </c>
      <c r="W9" s="331">
        <v>24.8</v>
      </c>
    </row>
    <row r="10" spans="1:24" ht="25.5">
      <c r="A10" s="318" t="s">
        <v>192</v>
      </c>
      <c r="B10" s="309" t="s">
        <v>26</v>
      </c>
      <c r="C10" s="321">
        <v>3025</v>
      </c>
      <c r="D10" s="322">
        <v>3265</v>
      </c>
      <c r="E10" s="323">
        <v>3167</v>
      </c>
      <c r="F10" s="324">
        <f>(E9+F9)/2</f>
        <v>3188</v>
      </c>
      <c r="G10" s="324">
        <v>3263</v>
      </c>
      <c r="H10" s="324">
        <v>3302</v>
      </c>
      <c r="I10" s="324">
        <v>3328</v>
      </c>
      <c r="J10" s="324">
        <v>3368</v>
      </c>
      <c r="K10" s="324">
        <v>3395</v>
      </c>
      <c r="L10" s="325">
        <v>3399</v>
      </c>
      <c r="M10" s="326">
        <v>3480</v>
      </c>
      <c r="N10" s="323">
        <v>3455</v>
      </c>
      <c r="O10" s="324">
        <v>3536</v>
      </c>
      <c r="P10" s="324">
        <v>3641</v>
      </c>
      <c r="Q10" s="324">
        <v>3728</v>
      </c>
      <c r="R10" s="324">
        <v>3788</v>
      </c>
      <c r="S10" s="324">
        <v>3870</v>
      </c>
      <c r="T10" s="324">
        <v>3944</v>
      </c>
      <c r="U10" s="325">
        <v>3975</v>
      </c>
      <c r="V10" s="327" t="s">
        <v>27</v>
      </c>
      <c r="W10" s="332" t="s">
        <v>27</v>
      </c>
    </row>
    <row r="11" spans="1:24" s="334" customFormat="1" ht="25.5">
      <c r="A11" s="318" t="s">
        <v>193</v>
      </c>
      <c r="B11" s="309" t="s">
        <v>24</v>
      </c>
      <c r="C11" s="310">
        <v>14.4</v>
      </c>
      <c r="D11" s="311">
        <v>8.1999999999999993</v>
      </c>
      <c r="E11" s="312">
        <v>4.5999999999999996</v>
      </c>
      <c r="F11" s="313">
        <v>3.6</v>
      </c>
      <c r="G11" s="313">
        <v>2.4</v>
      </c>
      <c r="H11" s="313">
        <v>-1.3</v>
      </c>
      <c r="I11" s="313">
        <v>-5.4</v>
      </c>
      <c r="J11" s="313">
        <v>-5.4</v>
      </c>
      <c r="K11" s="313">
        <v>-8.9</v>
      </c>
      <c r="L11" s="314">
        <v>-12.7</v>
      </c>
      <c r="M11" s="315">
        <f>93.5-100</f>
        <v>-6.5</v>
      </c>
      <c r="N11" s="312">
        <f>82.7-100</f>
        <v>-17.299999999999997</v>
      </c>
      <c r="O11" s="313">
        <f>81.8-100</f>
        <v>-18.200000000000003</v>
      </c>
      <c r="P11" s="313">
        <v>-24.6</v>
      </c>
      <c r="Q11" s="313">
        <v>-29.6</v>
      </c>
      <c r="R11" s="313">
        <v>-27.6</v>
      </c>
      <c r="S11" s="313">
        <v>-26.3</v>
      </c>
      <c r="T11" s="313">
        <v>-22.2</v>
      </c>
      <c r="U11" s="314">
        <v>-19.2</v>
      </c>
      <c r="V11" s="316">
        <v>-3.4</v>
      </c>
      <c r="W11" s="320" t="s">
        <v>27</v>
      </c>
      <c r="X11" s="333"/>
    </row>
    <row r="12" spans="1:24" ht="25.5">
      <c r="A12" s="318" t="s">
        <v>28</v>
      </c>
      <c r="B12" s="309" t="s">
        <v>24</v>
      </c>
      <c r="C12" s="310">
        <v>33.58010068107788</v>
      </c>
      <c r="D12" s="311">
        <v>33.65570599613153</v>
      </c>
      <c r="E12" s="312">
        <f>E19/E9*100</f>
        <v>38.459109567413954</v>
      </c>
      <c r="F12" s="313">
        <f>F19/F9*100</f>
        <v>37.955749454658772</v>
      </c>
      <c r="G12" s="313">
        <v>35.700000000000003</v>
      </c>
      <c r="H12" s="313">
        <v>35.5</v>
      </c>
      <c r="I12" s="313">
        <v>35.5</v>
      </c>
      <c r="J12" s="313">
        <v>33.799999999999997</v>
      </c>
      <c r="K12" s="313">
        <v>34.4</v>
      </c>
      <c r="L12" s="314">
        <v>36.1</v>
      </c>
      <c r="M12" s="315">
        <v>30.4</v>
      </c>
      <c r="N12" s="312">
        <v>35.299999999999997</v>
      </c>
      <c r="O12" s="313">
        <v>33.5</v>
      </c>
      <c r="P12" s="313">
        <v>31.5</v>
      </c>
      <c r="Q12" s="313">
        <v>30.5</v>
      </c>
      <c r="R12" s="313">
        <v>30.1</v>
      </c>
      <c r="S12" s="313">
        <v>28.3</v>
      </c>
      <c r="T12" s="313">
        <v>27.7</v>
      </c>
      <c r="U12" s="314">
        <v>29</v>
      </c>
      <c r="V12" s="335" t="s">
        <v>322</v>
      </c>
      <c r="W12" s="336" t="s">
        <v>323</v>
      </c>
    </row>
    <row r="13" spans="1:24" ht="25.5">
      <c r="A13" s="318" t="s">
        <v>29</v>
      </c>
      <c r="B13" s="309" t="s">
        <v>186</v>
      </c>
      <c r="C13" s="310">
        <v>893.702</v>
      </c>
      <c r="D13" s="311">
        <v>808.16700000000003</v>
      </c>
      <c r="E13" s="312">
        <v>748.2</v>
      </c>
      <c r="F13" s="313">
        <v>930.2</v>
      </c>
      <c r="G13" s="313">
        <v>1046.9000000000001</v>
      </c>
      <c r="H13" s="313">
        <v>1008.5</v>
      </c>
      <c r="I13" s="313">
        <v>999.3</v>
      </c>
      <c r="J13" s="313">
        <v>970.7</v>
      </c>
      <c r="K13" s="328">
        <v>1084.8</v>
      </c>
      <c r="L13" s="314">
        <v>1424.4</v>
      </c>
      <c r="M13" s="315">
        <v>2436.8000000000002</v>
      </c>
      <c r="N13" s="312" t="s">
        <v>30</v>
      </c>
      <c r="O13" s="313" t="s">
        <v>194</v>
      </c>
      <c r="P13" s="313" t="s">
        <v>246</v>
      </c>
      <c r="Q13" s="313" t="s">
        <v>268</v>
      </c>
      <c r="R13" s="313" t="s">
        <v>271</v>
      </c>
      <c r="S13" s="313" t="s">
        <v>283</v>
      </c>
      <c r="T13" s="328" t="s">
        <v>324</v>
      </c>
      <c r="U13" s="320" t="s">
        <v>325</v>
      </c>
      <c r="V13" s="316">
        <v>2.1</v>
      </c>
      <c r="W13" s="314" t="s">
        <v>27</v>
      </c>
    </row>
    <row r="14" spans="1:24" ht="15.75">
      <c r="A14" s="318" t="s">
        <v>31</v>
      </c>
      <c r="B14" s="309" t="s">
        <v>186</v>
      </c>
      <c r="C14" s="310">
        <v>2.581</v>
      </c>
      <c r="D14" s="311">
        <v>0.503</v>
      </c>
      <c r="E14" s="312">
        <v>0.219</v>
      </c>
      <c r="F14" s="313">
        <v>6.3E-2</v>
      </c>
      <c r="G14" s="313">
        <v>0.1</v>
      </c>
      <c r="H14" s="313">
        <v>0.2</v>
      </c>
      <c r="I14" s="313">
        <v>2.8</v>
      </c>
      <c r="J14" s="313">
        <v>3</v>
      </c>
      <c r="K14" s="313">
        <v>17.399999999999999</v>
      </c>
      <c r="L14" s="314">
        <v>126.2</v>
      </c>
      <c r="M14" s="315">
        <v>463.7</v>
      </c>
      <c r="N14" s="312" t="s">
        <v>32</v>
      </c>
      <c r="O14" s="313" t="s">
        <v>195</v>
      </c>
      <c r="P14" s="313" t="s">
        <v>247</v>
      </c>
      <c r="Q14" s="313" t="s">
        <v>269</v>
      </c>
      <c r="R14" s="313" t="s">
        <v>272</v>
      </c>
      <c r="S14" s="313" t="s">
        <v>284</v>
      </c>
      <c r="T14" s="328" t="s">
        <v>326</v>
      </c>
      <c r="U14" s="320" t="s">
        <v>327</v>
      </c>
      <c r="V14" s="316">
        <v>25.6</v>
      </c>
      <c r="W14" s="314" t="s">
        <v>27</v>
      </c>
    </row>
    <row r="15" spans="1:24" ht="28.5">
      <c r="A15" s="318" t="s">
        <v>196</v>
      </c>
      <c r="B15" s="309" t="s">
        <v>187</v>
      </c>
      <c r="C15" s="310">
        <v>292.39999999999998</v>
      </c>
      <c r="D15" s="337">
        <v>272.5</v>
      </c>
      <c r="E15" s="312">
        <v>12.3</v>
      </c>
      <c r="F15" s="313">
        <v>7.8</v>
      </c>
      <c r="G15" s="313">
        <v>5</v>
      </c>
      <c r="H15" s="313">
        <v>3.9</v>
      </c>
      <c r="I15" s="313">
        <v>8.6</v>
      </c>
      <c r="J15" s="313">
        <v>8.4</v>
      </c>
      <c r="K15" s="313">
        <v>3.8</v>
      </c>
      <c r="L15" s="314">
        <v>4.5</v>
      </c>
      <c r="M15" s="338">
        <v>348.8</v>
      </c>
      <c r="N15" s="312">
        <v>63.4</v>
      </c>
      <c r="O15" s="313">
        <v>37.299999999999997</v>
      </c>
      <c r="P15" s="313">
        <v>27</v>
      </c>
      <c r="Q15" s="313">
        <v>40.5</v>
      </c>
      <c r="R15" s="313">
        <v>66.7</v>
      </c>
      <c r="S15" s="313">
        <v>141</v>
      </c>
      <c r="T15" s="313">
        <v>144.9</v>
      </c>
      <c r="U15" s="314">
        <v>104.8</v>
      </c>
      <c r="V15" s="327">
        <f>U15/T15*100-100</f>
        <v>-27.674258109040721</v>
      </c>
      <c r="W15" s="317">
        <f>U15/L15*100-100</f>
        <v>2228.8888888888887</v>
      </c>
    </row>
    <row r="16" spans="1:24" ht="18.75" customHeight="1">
      <c r="A16" s="318" t="s">
        <v>176</v>
      </c>
      <c r="B16" s="339" t="s">
        <v>26</v>
      </c>
      <c r="C16" s="340">
        <v>142.5</v>
      </c>
      <c r="D16" s="337">
        <v>124</v>
      </c>
      <c r="E16" s="341">
        <v>203</v>
      </c>
      <c r="F16" s="342">
        <v>135.4</v>
      </c>
      <c r="G16" s="342">
        <v>88.4</v>
      </c>
      <c r="H16" s="342">
        <v>71.599999999999994</v>
      </c>
      <c r="I16" s="342">
        <v>66.7</v>
      </c>
      <c r="J16" s="342">
        <v>71.7</v>
      </c>
      <c r="K16" s="342">
        <v>72.900000000000006</v>
      </c>
      <c r="L16" s="317">
        <v>75.2</v>
      </c>
      <c r="M16" s="338">
        <v>144.6</v>
      </c>
      <c r="N16" s="341">
        <v>354.2</v>
      </c>
      <c r="O16" s="342">
        <v>326.39999999999998</v>
      </c>
      <c r="P16" s="342">
        <v>273.89999999999998</v>
      </c>
      <c r="Q16" s="342">
        <v>335.2</v>
      </c>
      <c r="R16" s="342">
        <v>267.60000000000002</v>
      </c>
      <c r="S16" s="342">
        <v>205.2</v>
      </c>
      <c r="T16" s="342">
        <v>212.8</v>
      </c>
      <c r="U16" s="317">
        <v>190.9</v>
      </c>
      <c r="V16" s="327">
        <f>U16/T16*100-100</f>
        <v>-10.291353383458642</v>
      </c>
      <c r="W16" s="317">
        <f>U16/L16*100-100</f>
        <v>153.85638297872339</v>
      </c>
    </row>
    <row r="17" spans="1:25" ht="25.5">
      <c r="A17" s="318" t="s">
        <v>34</v>
      </c>
      <c r="B17" s="309" t="s">
        <v>26</v>
      </c>
      <c r="C17" s="343">
        <v>966.8</v>
      </c>
      <c r="D17" s="344">
        <v>1124.9000000000001</v>
      </c>
      <c r="E17" s="323">
        <v>1154</v>
      </c>
      <c r="F17" s="324">
        <v>1128</v>
      </c>
      <c r="G17" s="324">
        <v>1252</v>
      </c>
      <c r="H17" s="324">
        <v>1150</v>
      </c>
      <c r="I17" s="324">
        <v>1161</v>
      </c>
      <c r="J17" s="324">
        <v>1145</v>
      </c>
      <c r="K17" s="324">
        <v>1201</v>
      </c>
      <c r="L17" s="325">
        <v>1185</v>
      </c>
      <c r="M17" s="345">
        <v>1178.5999999999999</v>
      </c>
      <c r="N17" s="323">
        <v>1252</v>
      </c>
      <c r="O17" s="324">
        <v>1206</v>
      </c>
      <c r="P17" s="324">
        <v>1288</v>
      </c>
      <c r="Q17" s="324">
        <v>1196</v>
      </c>
      <c r="R17" s="324">
        <v>1219</v>
      </c>
      <c r="S17" s="324">
        <v>1221</v>
      </c>
      <c r="T17" s="324">
        <v>1270</v>
      </c>
      <c r="U17" s="325">
        <v>1260</v>
      </c>
      <c r="V17" s="327">
        <f>U17/T17*100-100</f>
        <v>-0.7874015748031411</v>
      </c>
      <c r="W17" s="317">
        <f>U17/L17*100-100</f>
        <v>6.3291139240506169</v>
      </c>
    </row>
    <row r="18" spans="1:25" ht="15.75">
      <c r="A18" s="318" t="s">
        <v>177</v>
      </c>
      <c r="B18" s="309" t="s">
        <v>26</v>
      </c>
      <c r="C18" s="343">
        <v>1095</v>
      </c>
      <c r="D18" s="346">
        <v>1176</v>
      </c>
      <c r="E18" s="323">
        <v>1176</v>
      </c>
      <c r="F18" s="324">
        <v>1176</v>
      </c>
      <c r="G18" s="324">
        <v>1176</v>
      </c>
      <c r="H18" s="324">
        <v>1176</v>
      </c>
      <c r="I18" s="324">
        <v>1176</v>
      </c>
      <c r="J18" s="324">
        <v>1176</v>
      </c>
      <c r="K18" s="324">
        <v>1176</v>
      </c>
      <c r="L18" s="325">
        <v>1176</v>
      </c>
      <c r="M18" s="326">
        <v>1176</v>
      </c>
      <c r="N18" s="323">
        <v>1176</v>
      </c>
      <c r="O18" s="324">
        <v>1176</v>
      </c>
      <c r="P18" s="324">
        <v>1176</v>
      </c>
      <c r="Q18" s="324">
        <v>1176</v>
      </c>
      <c r="R18" s="324">
        <v>1176</v>
      </c>
      <c r="S18" s="324">
        <v>1176</v>
      </c>
      <c r="T18" s="324">
        <v>1176</v>
      </c>
      <c r="U18" s="325">
        <v>1176</v>
      </c>
      <c r="V18" s="327">
        <v>0</v>
      </c>
      <c r="W18" s="314">
        <v>0</v>
      </c>
    </row>
    <row r="19" spans="1:25" ht="15.75" thickBot="1">
      <c r="A19" s="347" t="s">
        <v>35</v>
      </c>
      <c r="B19" s="348" t="s">
        <v>26</v>
      </c>
      <c r="C19" s="349">
        <v>1134</v>
      </c>
      <c r="D19" s="350">
        <v>1218</v>
      </c>
      <c r="E19" s="351">
        <v>1218</v>
      </c>
      <c r="F19" s="352">
        <v>1218</v>
      </c>
      <c r="G19" s="352">
        <v>1218</v>
      </c>
      <c r="H19" s="352">
        <v>1218</v>
      </c>
      <c r="I19" s="352">
        <v>1218</v>
      </c>
      <c r="J19" s="352">
        <v>1218</v>
      </c>
      <c r="K19" s="352">
        <v>1218</v>
      </c>
      <c r="L19" s="353">
        <v>1218</v>
      </c>
      <c r="M19" s="354">
        <v>1218</v>
      </c>
      <c r="N19" s="351">
        <v>1218</v>
      </c>
      <c r="O19" s="352">
        <v>1218</v>
      </c>
      <c r="P19" s="352">
        <v>1218</v>
      </c>
      <c r="Q19" s="352">
        <v>1218</v>
      </c>
      <c r="R19" s="352">
        <v>1218</v>
      </c>
      <c r="S19" s="352">
        <v>1218</v>
      </c>
      <c r="T19" s="352">
        <v>1218</v>
      </c>
      <c r="U19" s="353">
        <v>1218</v>
      </c>
      <c r="V19" s="355">
        <v>0</v>
      </c>
      <c r="W19" s="356">
        <v>0</v>
      </c>
    </row>
    <row r="20" spans="1:25" ht="3" customHeight="1">
      <c r="A20" s="357"/>
      <c r="B20" s="358"/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</row>
    <row r="21" spans="1:25">
      <c r="A21" s="474" t="s">
        <v>36</v>
      </c>
      <c r="B21" s="459"/>
      <c r="C21" s="459"/>
      <c r="D21" s="459"/>
      <c r="E21" s="459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285"/>
      <c r="Q21" s="285"/>
      <c r="R21" s="285"/>
      <c r="S21" s="285"/>
      <c r="T21" s="285"/>
      <c r="U21" s="285"/>
      <c r="V21" s="358"/>
      <c r="W21" s="358"/>
    </row>
    <row r="22" spans="1:25" ht="4.5" customHeight="1">
      <c r="A22" s="358"/>
      <c r="B22" s="358"/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</row>
    <row r="23" spans="1:25" ht="16.5">
      <c r="A23" s="475" t="s">
        <v>178</v>
      </c>
      <c r="B23" s="475"/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359"/>
      <c r="Q23" s="359"/>
      <c r="R23" s="359"/>
      <c r="S23" s="359"/>
      <c r="T23" s="359"/>
      <c r="U23" s="359"/>
      <c r="V23" s="360"/>
      <c r="W23" s="360"/>
    </row>
    <row r="24" spans="1:25" ht="16.5">
      <c r="A24" s="476" t="s">
        <v>179</v>
      </c>
      <c r="B24" s="476"/>
      <c r="C24" s="476"/>
      <c r="D24" s="476"/>
      <c r="E24" s="476"/>
      <c r="F24" s="476"/>
      <c r="G24" s="361"/>
      <c r="H24" s="361"/>
      <c r="I24" s="361"/>
      <c r="J24" s="361"/>
      <c r="K24" s="361"/>
      <c r="L24" s="361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Y24" s="363"/>
    </row>
    <row r="25" spans="1:25" ht="16.5">
      <c r="A25" s="476" t="s">
        <v>197</v>
      </c>
      <c r="B25" s="476"/>
      <c r="C25" s="476"/>
      <c r="D25" s="476"/>
      <c r="E25" s="476"/>
      <c r="F25" s="476"/>
      <c r="G25" s="476"/>
      <c r="H25" s="476"/>
      <c r="I25" s="476"/>
      <c r="J25" s="476"/>
      <c r="K25" s="476"/>
      <c r="L25" s="476"/>
      <c r="M25" s="477"/>
      <c r="N25" s="477"/>
      <c r="O25" s="477"/>
      <c r="P25" s="477"/>
      <c r="Q25" s="477"/>
      <c r="R25" s="477"/>
      <c r="S25" s="477"/>
      <c r="T25" s="477"/>
      <c r="U25" s="477"/>
      <c r="V25" s="477"/>
      <c r="W25" s="477"/>
      <c r="Y25" s="363"/>
    </row>
    <row r="26" spans="1:25" ht="16.5">
      <c r="A26" s="478" t="s">
        <v>180</v>
      </c>
      <c r="B26" s="476"/>
      <c r="C26" s="476"/>
      <c r="D26" s="476"/>
      <c r="E26" s="476"/>
      <c r="F26" s="361"/>
      <c r="G26" s="361"/>
      <c r="H26" s="361"/>
      <c r="I26" s="361"/>
      <c r="J26" s="361"/>
      <c r="K26" s="361"/>
      <c r="L26" s="361"/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62"/>
      <c r="Y26" s="363"/>
    </row>
    <row r="27" spans="1:25" ht="16.5">
      <c r="A27" s="458" t="s">
        <v>198</v>
      </c>
      <c r="B27" s="459"/>
      <c r="C27" s="459"/>
      <c r="D27" s="459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</row>
    <row r="28" spans="1:25" ht="16.5">
      <c r="A28" s="364" t="s">
        <v>199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</row>
    <row r="29" spans="1:25" ht="16.5">
      <c r="A29" s="365" t="s">
        <v>248</v>
      </c>
    </row>
  </sheetData>
  <mergeCells count="15">
    <mergeCell ref="A27:D27"/>
    <mergeCell ref="A1:W1"/>
    <mergeCell ref="A2:A3"/>
    <mergeCell ref="B2:B3"/>
    <mergeCell ref="C2:C3"/>
    <mergeCell ref="D2:D3"/>
    <mergeCell ref="E2:L2"/>
    <mergeCell ref="M2:M3"/>
    <mergeCell ref="N2:U2"/>
    <mergeCell ref="V2:W2"/>
    <mergeCell ref="A21:O21"/>
    <mergeCell ref="A23:O23"/>
    <mergeCell ref="A24:F24"/>
    <mergeCell ref="A25:W25"/>
    <mergeCell ref="A26:E26"/>
  </mergeCells>
  <pageMargins left="0.7" right="0.7" top="0.78333333333333333" bottom="0.93971631205673756" header="0.49404761904761907" footer="0.49202127659574468"/>
  <pageSetup paperSize="9" scale="87" orientation="landscape" horizontalDpi="4294967294" r:id="rId1"/>
  <headerFooter>
    <oddHeader>&amp;L&amp;"Times New Roman,полужирный"&amp;12&amp;K8CBA97Макроекономічний та монетарний огляд  &amp;R&amp;"Times New Roman,полужирный"&amp;12&amp;K8CBA97Вересень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68"/>
  <sheetViews>
    <sheetView showGridLines="0" view="pageLayout" topLeftCell="A49" zoomScaleNormal="115" zoomScaleSheetLayoutView="100" workbookViewId="0">
      <selection activeCell="U22" sqref="U22"/>
    </sheetView>
  </sheetViews>
  <sheetFormatPr defaultColWidth="9.140625" defaultRowHeight="11.25"/>
  <cols>
    <col min="1" max="1" width="1.42578125" style="89" customWidth="1"/>
    <col min="2" max="2" width="41" style="89" customWidth="1"/>
    <col min="3" max="5" width="6.28515625" style="89" customWidth="1"/>
    <col min="6" max="10" width="6.42578125" style="89" customWidth="1"/>
    <col min="11" max="11" width="5.140625" style="91" customWidth="1"/>
    <col min="12" max="13" width="7.28515625" style="91" customWidth="1"/>
    <col min="14" max="14" width="9.28515625" style="91" customWidth="1"/>
    <col min="15" max="15" width="6.7109375" style="91" bestFit="1" customWidth="1"/>
    <col min="16" max="16" width="5.7109375" style="91" customWidth="1"/>
    <col min="17" max="17" width="9.42578125" style="91" customWidth="1"/>
    <col min="18" max="18" width="6.7109375" style="91" bestFit="1" customWidth="1"/>
    <col min="19" max="19" width="6.42578125" style="91" bestFit="1" customWidth="1"/>
    <col min="20" max="24" width="9.140625" style="91"/>
    <col min="25" max="26" width="9.140625" style="90"/>
    <col min="27" max="27" width="13.140625" style="90" customWidth="1"/>
    <col min="28" max="65" width="9.140625" style="90"/>
    <col min="66" max="16384" width="9.140625" style="89"/>
  </cols>
  <sheetData>
    <row r="1" spans="1:65" ht="3" customHeight="1"/>
    <row r="2" spans="1:65" ht="21.75" customHeight="1">
      <c r="A2" s="131"/>
      <c r="B2" s="485" t="s">
        <v>233</v>
      </c>
      <c r="C2" s="486"/>
      <c r="D2" s="486"/>
      <c r="E2" s="486"/>
      <c r="F2" s="486"/>
      <c r="G2" s="486"/>
      <c r="H2" s="486"/>
      <c r="I2" s="486"/>
      <c r="J2" s="487"/>
      <c r="K2" s="136"/>
      <c r="L2" s="136"/>
      <c r="M2" s="136"/>
      <c r="N2" s="136"/>
      <c r="O2" s="136"/>
      <c r="P2" s="136"/>
      <c r="Q2" s="136"/>
      <c r="R2" s="136"/>
      <c r="S2" s="136"/>
    </row>
    <row r="3" spans="1:65" s="134" customFormat="1" ht="2.25" customHeight="1">
      <c r="B3" s="164"/>
      <c r="J3" s="163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</row>
    <row r="4" spans="1:65" s="98" customFormat="1" ht="11.25" customHeight="1">
      <c r="A4" s="131"/>
      <c r="B4" s="491" t="s">
        <v>93</v>
      </c>
      <c r="C4" s="504">
        <v>2013</v>
      </c>
      <c r="D4" s="506">
        <v>2014</v>
      </c>
      <c r="E4" s="508" t="s">
        <v>306</v>
      </c>
      <c r="F4" s="509"/>
      <c r="G4" s="509"/>
      <c r="H4" s="509"/>
      <c r="I4" s="509"/>
      <c r="J4" s="510"/>
      <c r="K4" s="99"/>
      <c r="L4" s="479"/>
      <c r="M4" s="479"/>
      <c r="N4" s="479"/>
      <c r="O4" s="479"/>
      <c r="P4" s="479"/>
      <c r="Q4" s="479"/>
      <c r="R4" s="479"/>
      <c r="S4" s="479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</row>
    <row r="5" spans="1:65" s="98" customFormat="1" ht="11.25" customHeight="1">
      <c r="A5" s="131"/>
      <c r="B5" s="492"/>
      <c r="C5" s="505"/>
      <c r="D5" s="507"/>
      <c r="E5" s="133">
        <v>2014</v>
      </c>
      <c r="F5" s="132">
        <v>2015</v>
      </c>
      <c r="G5" s="132">
        <v>2014</v>
      </c>
      <c r="H5" s="132">
        <v>2015</v>
      </c>
      <c r="I5" s="132">
        <v>2014</v>
      </c>
      <c r="J5" s="162">
        <v>2015</v>
      </c>
      <c r="K5" s="99"/>
      <c r="L5" s="479"/>
      <c r="M5" s="479"/>
      <c r="N5" s="479"/>
      <c r="O5" s="479"/>
      <c r="P5" s="479"/>
      <c r="Q5" s="479"/>
      <c r="R5" s="479"/>
      <c r="S5" s="479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</row>
    <row r="6" spans="1:65" s="98" customFormat="1" ht="12" customHeight="1">
      <c r="A6" s="131"/>
      <c r="B6" s="493"/>
      <c r="C6" s="480" t="s">
        <v>231</v>
      </c>
      <c r="D6" s="481"/>
      <c r="E6" s="482" t="s">
        <v>231</v>
      </c>
      <c r="F6" s="481"/>
      <c r="G6" s="130" t="s">
        <v>230</v>
      </c>
      <c r="H6" s="129"/>
      <c r="I6" s="483" t="s">
        <v>40</v>
      </c>
      <c r="J6" s="484"/>
      <c r="K6" s="128"/>
      <c r="L6" s="479"/>
      <c r="M6" s="479"/>
      <c r="N6" s="479"/>
      <c r="O6" s="479"/>
      <c r="P6" s="479"/>
      <c r="Q6" s="479"/>
      <c r="R6" s="479"/>
      <c r="S6" s="479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</row>
    <row r="7" spans="1:65" s="98" customFormat="1" ht="12.75">
      <c r="A7" s="89"/>
      <c r="B7" s="161" t="s">
        <v>229</v>
      </c>
      <c r="C7" s="117">
        <v>442.78868929069</v>
      </c>
      <c r="D7" s="118">
        <v>456.06732354627997</v>
      </c>
      <c r="E7" s="117">
        <v>255.73557690600998</v>
      </c>
      <c r="F7" s="118">
        <v>351.55001229526994</v>
      </c>
      <c r="G7" s="206">
        <f>G8+G14+G15</f>
        <v>100</v>
      </c>
      <c r="H7" s="273">
        <f>H8+H14+H15</f>
        <v>100</v>
      </c>
      <c r="I7" s="257">
        <v>3.378593934936049</v>
      </c>
      <c r="J7" s="160">
        <f t="shared" ref="J7:J15" si="0">F7/E7*100-100</f>
        <v>37.466212776673785</v>
      </c>
      <c r="K7" s="125"/>
      <c r="L7" s="104"/>
      <c r="M7" s="114"/>
      <c r="N7" s="114"/>
      <c r="O7" s="114"/>
      <c r="P7" s="114"/>
      <c r="Q7" s="114"/>
      <c r="R7" s="114"/>
      <c r="S7" s="114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</row>
    <row r="8" spans="1:65" s="98" customFormat="1" ht="12.75">
      <c r="A8" s="89"/>
      <c r="B8" s="159" t="s">
        <v>239</v>
      </c>
      <c r="C8" s="119">
        <v>353.96812170214997</v>
      </c>
      <c r="D8" s="120">
        <v>367.51193112837001</v>
      </c>
      <c r="E8" s="119">
        <v>199.89751530711999</v>
      </c>
      <c r="F8" s="120">
        <v>272.34470648488997</v>
      </c>
      <c r="G8" s="104">
        <f t="shared" ref="G8:H11" si="1">E8/E$7*100</f>
        <v>78.16570448490549</v>
      </c>
      <c r="H8" s="120">
        <f t="shared" si="1"/>
        <v>77.469690502000404</v>
      </c>
      <c r="I8" s="104">
        <v>-2.2330934613328139</v>
      </c>
      <c r="J8" s="158">
        <f t="shared" si="0"/>
        <v>36.242166925618392</v>
      </c>
      <c r="K8" s="125"/>
      <c r="L8" s="104"/>
      <c r="M8" s="104"/>
      <c r="N8" s="104"/>
      <c r="O8" s="104"/>
      <c r="P8" s="104"/>
      <c r="Q8" s="104"/>
      <c r="R8" s="104"/>
      <c r="S8" s="104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</row>
    <row r="9" spans="1:65" s="98" customFormat="1" ht="12.75">
      <c r="A9" s="89"/>
      <c r="B9" s="157" t="s">
        <v>228</v>
      </c>
      <c r="C9" s="119">
        <v>72.151072383040002</v>
      </c>
      <c r="D9" s="120">
        <v>75.202945342389995</v>
      </c>
      <c r="E9" s="119">
        <v>40.299974539799997</v>
      </c>
      <c r="F9" s="120">
        <v>53.508286944270004</v>
      </c>
      <c r="G9" s="104">
        <f t="shared" si="1"/>
        <v>15.758454504987146</v>
      </c>
      <c r="H9" s="120">
        <f t="shared" si="1"/>
        <v>15.220675600297781</v>
      </c>
      <c r="I9" s="104">
        <v>-0.78536835083042433</v>
      </c>
      <c r="J9" s="158">
        <f t="shared" si="0"/>
        <v>32.774989451731699</v>
      </c>
      <c r="K9" s="127"/>
      <c r="L9" s="104"/>
      <c r="M9" s="104"/>
      <c r="N9" s="104"/>
      <c r="O9" s="104"/>
      <c r="P9" s="104"/>
      <c r="Q9" s="104"/>
      <c r="R9" s="104"/>
      <c r="S9" s="104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</row>
    <row r="10" spans="1:65" s="98" customFormat="1" ht="12.75">
      <c r="A10" s="89"/>
      <c r="B10" s="157" t="s">
        <v>227</v>
      </c>
      <c r="C10" s="119">
        <v>54.993846384390011</v>
      </c>
      <c r="D10" s="120">
        <v>40.201485679200005</v>
      </c>
      <c r="E10" s="119">
        <v>28.328005453979998</v>
      </c>
      <c r="F10" s="120">
        <v>26.487718834210003</v>
      </c>
      <c r="G10" s="104">
        <f t="shared" si="1"/>
        <v>11.077068664713527</v>
      </c>
      <c r="H10" s="120">
        <f t="shared" si="1"/>
        <v>7.5345521000758033</v>
      </c>
      <c r="I10" s="104">
        <v>-19.373939042396273</v>
      </c>
      <c r="J10" s="158">
        <f t="shared" si="0"/>
        <v>-6.4963508382530222</v>
      </c>
      <c r="K10" s="126"/>
      <c r="L10" s="104"/>
      <c r="M10" s="104"/>
      <c r="N10" s="104"/>
      <c r="O10" s="104"/>
      <c r="P10" s="104"/>
      <c r="Q10" s="104"/>
      <c r="R10" s="104"/>
      <c r="S10" s="104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</row>
    <row r="11" spans="1:65" s="98" customFormat="1" ht="12.75">
      <c r="A11" s="89"/>
      <c r="B11" s="157" t="s">
        <v>226</v>
      </c>
      <c r="C11" s="119">
        <v>128.26930791498</v>
      </c>
      <c r="D11" s="120">
        <v>139.02425885480002</v>
      </c>
      <c r="E11" s="119">
        <v>71.306631257420008</v>
      </c>
      <c r="F11" s="120">
        <v>98.717436209710002</v>
      </c>
      <c r="G11" s="104">
        <f t="shared" si="1"/>
        <v>27.882953212891142</v>
      </c>
      <c r="H11" s="120">
        <f t="shared" si="1"/>
        <v>28.080623739758643</v>
      </c>
      <c r="I11" s="104">
        <v>-1.0504654212959537</v>
      </c>
      <c r="J11" s="158">
        <f t="shared" si="0"/>
        <v>38.440751538711481</v>
      </c>
      <c r="K11" s="126"/>
      <c r="L11" s="104"/>
      <c r="M11" s="104"/>
      <c r="N11" s="104"/>
      <c r="O11" s="104"/>
      <c r="P11" s="104"/>
      <c r="Q11" s="104"/>
      <c r="R11" s="104"/>
      <c r="S11" s="104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</row>
    <row r="12" spans="1:65" s="98" customFormat="1" ht="12.75">
      <c r="A12" s="89"/>
      <c r="B12" s="157" t="s">
        <v>225</v>
      </c>
      <c r="C12" s="119">
        <v>-53.447576662279999</v>
      </c>
      <c r="D12" s="120">
        <v>-50.216250269029999</v>
      </c>
      <c r="E12" s="119">
        <v>-30.8215137368</v>
      </c>
      <c r="F12" s="120">
        <v>-33.470988670910003</v>
      </c>
      <c r="G12" s="104" t="s">
        <v>27</v>
      </c>
      <c r="H12" s="120" t="s">
        <v>27</v>
      </c>
      <c r="I12" s="104">
        <v>-7.8913623426309982</v>
      </c>
      <c r="J12" s="158">
        <f t="shared" si="0"/>
        <v>8.5961869255844192</v>
      </c>
      <c r="K12" s="126"/>
      <c r="L12" s="104"/>
      <c r="M12" s="104"/>
      <c r="N12" s="104"/>
      <c r="O12" s="104"/>
      <c r="P12" s="104"/>
      <c r="Q12" s="104"/>
      <c r="R12" s="104"/>
      <c r="S12" s="104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</row>
    <row r="13" spans="1:65" s="98" customFormat="1" ht="12.75">
      <c r="A13" s="89"/>
      <c r="B13" s="157" t="s">
        <v>224</v>
      </c>
      <c r="C13" s="119">
        <v>36.668186774410003</v>
      </c>
      <c r="D13" s="120">
        <v>45.099574891519993</v>
      </c>
      <c r="E13" s="119">
        <v>23.227010294669999</v>
      </c>
      <c r="F13" s="120">
        <v>33.923334097179996</v>
      </c>
      <c r="G13" s="104">
        <f t="shared" ref="G13:H15" si="2">E13/E$7*100</f>
        <v>9.0824321651604141</v>
      </c>
      <c r="H13" s="120">
        <f t="shared" si="2"/>
        <v>9.649646682045196</v>
      </c>
      <c r="I13" s="104">
        <v>6.8093241501414212</v>
      </c>
      <c r="J13" s="158">
        <f t="shared" si="0"/>
        <v>46.051229438532317</v>
      </c>
      <c r="K13" s="126"/>
      <c r="L13" s="104"/>
      <c r="M13" s="104"/>
      <c r="N13" s="104"/>
      <c r="O13" s="104"/>
      <c r="P13" s="104"/>
      <c r="Q13" s="104"/>
      <c r="R13" s="104"/>
      <c r="S13" s="104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</row>
    <row r="14" spans="1:65" s="98" customFormat="1" ht="12.75">
      <c r="A14" s="89"/>
      <c r="B14" s="159" t="s">
        <v>223</v>
      </c>
      <c r="C14" s="119">
        <v>84.981018896669994</v>
      </c>
      <c r="D14" s="120">
        <v>80.612762657990004</v>
      </c>
      <c r="E14" s="119">
        <v>54.081841185500004</v>
      </c>
      <c r="F14" s="120">
        <v>77.256872961959985</v>
      </c>
      <c r="G14" s="104">
        <f t="shared" si="2"/>
        <v>21.147562587811784</v>
      </c>
      <c r="H14" s="120">
        <f t="shared" si="2"/>
        <v>21.976068911945099</v>
      </c>
      <c r="I14" s="104">
        <v>30.860615024168226</v>
      </c>
      <c r="J14" s="158">
        <f t="shared" si="0"/>
        <v>42.851780317482024</v>
      </c>
      <c r="K14" s="125"/>
      <c r="L14" s="104"/>
      <c r="M14" s="104"/>
      <c r="N14" s="104"/>
      <c r="O14" s="104"/>
      <c r="P14" s="104"/>
      <c r="Q14" s="104"/>
      <c r="R14" s="104"/>
      <c r="S14" s="104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</row>
    <row r="15" spans="1:65" s="98" customFormat="1" ht="12.75">
      <c r="A15" s="89"/>
      <c r="B15" s="159" t="s">
        <v>222</v>
      </c>
      <c r="C15" s="119">
        <f>C7-C8-C14</f>
        <v>3.8395486918700357</v>
      </c>
      <c r="D15" s="120">
        <f>D7-D8-D14</f>
        <v>7.9426297599199529</v>
      </c>
      <c r="E15" s="119">
        <f>(E7-E8-E14)</f>
        <v>1.7562204133899897</v>
      </c>
      <c r="F15" s="120">
        <f>(F7-F8-F14)</f>
        <v>1.9484328484199835</v>
      </c>
      <c r="G15" s="104">
        <f t="shared" si="2"/>
        <v>0.68673292728271829</v>
      </c>
      <c r="H15" s="120">
        <f t="shared" si="2"/>
        <v>0.55424058605450355</v>
      </c>
      <c r="I15" s="104">
        <v>10.698177512851174</v>
      </c>
      <c r="J15" s="158">
        <f t="shared" si="0"/>
        <v>10.94466466535205</v>
      </c>
      <c r="K15" s="104"/>
      <c r="L15" s="119"/>
      <c r="M15" s="104"/>
      <c r="N15" s="104"/>
      <c r="O15" s="104"/>
      <c r="P15" s="104"/>
      <c r="Q15" s="104"/>
      <c r="R15" s="104"/>
      <c r="S15" s="104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</row>
    <row r="16" spans="1:65" s="98" customFormat="1" ht="3.75" customHeight="1">
      <c r="A16" s="89"/>
      <c r="B16" s="159"/>
      <c r="C16" s="119"/>
      <c r="D16" s="120"/>
      <c r="E16" s="119"/>
      <c r="F16" s="120"/>
      <c r="G16" s="104"/>
      <c r="H16" s="120"/>
      <c r="I16" s="119"/>
      <c r="J16" s="158"/>
      <c r="K16" s="104"/>
      <c r="L16" s="104"/>
      <c r="M16" s="104"/>
      <c r="N16" s="104"/>
      <c r="O16" s="104"/>
      <c r="P16" s="104"/>
      <c r="Q16" s="104"/>
      <c r="R16" s="104"/>
      <c r="S16" s="104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</row>
    <row r="17" spans="1:65" s="98" customFormat="1" ht="12.75">
      <c r="A17" s="89"/>
      <c r="B17" s="161" t="s">
        <v>221</v>
      </c>
      <c r="C17" s="117">
        <v>505.84380962140006</v>
      </c>
      <c r="D17" s="118">
        <v>523.12569783725996</v>
      </c>
      <c r="E17" s="117">
        <v>282.47960348311</v>
      </c>
      <c r="F17" s="118">
        <v>335.28506609008002</v>
      </c>
      <c r="G17" s="206">
        <f>G19+G20+G21+G23+G24+G25+G26+G22</f>
        <v>100</v>
      </c>
      <c r="H17" s="207">
        <f>H19+H20+H21+H23+H24+H25+H26+H22</f>
        <v>100.00000000000001</v>
      </c>
      <c r="I17" s="257">
        <v>0.41500620562788981</v>
      </c>
      <c r="J17" s="156">
        <f>F17/E17*100-100</f>
        <v>18.693548828252787</v>
      </c>
      <c r="K17" s="124"/>
      <c r="L17" s="114"/>
      <c r="M17" s="114"/>
      <c r="N17" s="114"/>
      <c r="O17" s="114"/>
      <c r="P17" s="114"/>
      <c r="Q17" s="114"/>
      <c r="R17" s="114"/>
      <c r="S17" s="114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</row>
    <row r="18" spans="1:65" s="98" customFormat="1" ht="12.75">
      <c r="A18" s="89"/>
      <c r="B18" s="155" t="s">
        <v>220</v>
      </c>
      <c r="C18" s="123"/>
      <c r="D18" s="122"/>
      <c r="E18" s="123"/>
      <c r="F18" s="122"/>
      <c r="G18" s="100"/>
      <c r="H18" s="106"/>
      <c r="I18" s="100"/>
      <c r="J18" s="154"/>
      <c r="K18" s="100"/>
      <c r="L18" s="114"/>
      <c r="M18" s="114"/>
      <c r="N18" s="114"/>
      <c r="O18" s="114"/>
      <c r="P18" s="114"/>
      <c r="Q18" s="114"/>
      <c r="R18" s="114"/>
      <c r="S18" s="114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</row>
    <row r="19" spans="1:65" s="98" customFormat="1" ht="12.75">
      <c r="A19" s="89"/>
      <c r="B19" s="157" t="s">
        <v>219</v>
      </c>
      <c r="C19" s="119">
        <v>61.702225567749998</v>
      </c>
      <c r="D19" s="120">
        <v>76.845869046000018</v>
      </c>
      <c r="E19" s="119">
        <v>41.036750257060007</v>
      </c>
      <c r="F19" s="120">
        <v>65.47885829741</v>
      </c>
      <c r="G19" s="104">
        <f t="shared" ref="G19:H26" si="3">E19/E$17*100</f>
        <v>14.527332151085265</v>
      </c>
      <c r="H19" s="120">
        <f t="shared" si="3"/>
        <v>19.529309509961294</v>
      </c>
      <c r="I19" s="104">
        <v>22.292927909519108</v>
      </c>
      <c r="J19" s="158">
        <f t="shared" ref="J19:J26" si="4">F19/E19*100-100</f>
        <v>59.561509835065351</v>
      </c>
      <c r="K19" s="121"/>
      <c r="L19" s="104"/>
      <c r="M19" s="104"/>
      <c r="N19" s="104"/>
      <c r="O19" s="104"/>
      <c r="P19" s="104"/>
      <c r="Q19" s="104"/>
      <c r="R19" s="104"/>
      <c r="S19" s="104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</row>
    <row r="20" spans="1:65" s="98" customFormat="1" ht="12.75">
      <c r="A20" s="89"/>
      <c r="B20" s="157" t="s">
        <v>218</v>
      </c>
      <c r="C20" s="119">
        <v>14.84436156608</v>
      </c>
      <c r="D20" s="120">
        <v>27.365463997920003</v>
      </c>
      <c r="E20" s="119">
        <v>9.6541467088700017</v>
      </c>
      <c r="F20" s="120">
        <v>24.446609863390002</v>
      </c>
      <c r="G20" s="104">
        <f t="shared" si="3"/>
        <v>3.4176438191748035</v>
      </c>
      <c r="H20" s="120">
        <f t="shared" si="3"/>
        <v>7.2912910045394046</v>
      </c>
      <c r="I20" s="104">
        <v>31.551612265562454</v>
      </c>
      <c r="J20" s="158">
        <f t="shared" si="4"/>
        <v>153.22393164927806</v>
      </c>
      <c r="K20" s="121"/>
      <c r="L20" s="104"/>
      <c r="M20" s="104"/>
      <c r="N20" s="104"/>
      <c r="O20" s="104"/>
      <c r="P20" s="104"/>
      <c r="Q20" s="104"/>
      <c r="R20" s="104"/>
      <c r="S20" s="104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</row>
    <row r="21" spans="1:65" s="98" customFormat="1" ht="13.5" customHeight="1">
      <c r="A21" s="89"/>
      <c r="B21" s="157" t="s">
        <v>217</v>
      </c>
      <c r="C21" s="119">
        <v>39.409249484199997</v>
      </c>
      <c r="D21" s="120">
        <v>44.864567287569983</v>
      </c>
      <c r="E21" s="119">
        <v>20.611154010480004</v>
      </c>
      <c r="F21" s="120">
        <v>25.162337015350005</v>
      </c>
      <c r="G21" s="104">
        <f t="shared" si="3"/>
        <v>7.2965105290203311</v>
      </c>
      <c r="H21" s="120">
        <f t="shared" si="3"/>
        <v>7.5047592512186974</v>
      </c>
      <c r="I21" s="104">
        <v>-0.86015221838232492</v>
      </c>
      <c r="J21" s="158">
        <f t="shared" si="4"/>
        <v>22.08116538528553</v>
      </c>
      <c r="K21" s="121"/>
      <c r="L21" s="104"/>
      <c r="M21" s="104"/>
      <c r="N21" s="104"/>
      <c r="O21" s="104"/>
      <c r="P21" s="104"/>
      <c r="Q21" s="104"/>
      <c r="R21" s="104"/>
      <c r="S21" s="104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</row>
    <row r="22" spans="1:65" s="98" customFormat="1" ht="13.5" customHeight="1">
      <c r="A22" s="89"/>
      <c r="B22" s="157" t="s">
        <v>216</v>
      </c>
      <c r="C22" s="119">
        <v>50.757829192559996</v>
      </c>
      <c r="D22" s="120">
        <v>43.637572596489996</v>
      </c>
      <c r="E22" s="119">
        <v>20.310452436309998</v>
      </c>
      <c r="F22" s="120">
        <v>21.955508425509993</v>
      </c>
      <c r="G22" s="104">
        <f t="shared" si="3"/>
        <v>7.1900598081674945</v>
      </c>
      <c r="H22" s="120">
        <f t="shared" si="3"/>
        <v>6.5483108691787875</v>
      </c>
      <c r="I22" s="104">
        <v>-22.157565800801422</v>
      </c>
      <c r="J22" s="158">
        <f t="shared" si="4"/>
        <v>8.0995536380029023</v>
      </c>
      <c r="K22" s="121"/>
      <c r="L22" s="104"/>
      <c r="M22" s="104"/>
      <c r="N22" s="104"/>
      <c r="O22" s="104"/>
      <c r="P22" s="104"/>
      <c r="Q22" s="104"/>
      <c r="R22" s="104"/>
      <c r="S22" s="104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</row>
    <row r="23" spans="1:65" s="98" customFormat="1" ht="12.75">
      <c r="A23" s="89"/>
      <c r="B23" s="157" t="s">
        <v>215</v>
      </c>
      <c r="C23" s="119">
        <v>61.568770900609998</v>
      </c>
      <c r="D23" s="120">
        <v>57.150071128659995</v>
      </c>
      <c r="E23" s="119">
        <v>30.100061389439997</v>
      </c>
      <c r="F23" s="120">
        <v>35.162410882330008</v>
      </c>
      <c r="G23" s="104">
        <f t="shared" si="3"/>
        <v>10.655658326580644</v>
      </c>
      <c r="H23" s="120">
        <f t="shared" si="3"/>
        <v>10.487317938844026</v>
      </c>
      <c r="I23" s="104">
        <v>-7.9312965105778943</v>
      </c>
      <c r="J23" s="158">
        <f t="shared" si="4"/>
        <v>16.818402552049406</v>
      </c>
      <c r="K23" s="104"/>
      <c r="L23" s="104"/>
      <c r="M23" s="104"/>
      <c r="N23" s="104"/>
      <c r="O23" s="104"/>
      <c r="P23" s="104"/>
      <c r="Q23" s="104"/>
      <c r="R23" s="104"/>
      <c r="S23" s="104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</row>
    <row r="24" spans="1:65" s="98" customFormat="1" ht="12.75">
      <c r="A24" s="89"/>
      <c r="B24" s="157" t="s">
        <v>214</v>
      </c>
      <c r="C24" s="119">
        <v>105.53870162811002</v>
      </c>
      <c r="D24" s="120">
        <v>100.10953396687</v>
      </c>
      <c r="E24" s="119">
        <v>58.678234863710003</v>
      </c>
      <c r="F24" s="120">
        <v>61.691504469400009</v>
      </c>
      <c r="G24" s="104">
        <f t="shared" si="3"/>
        <v>20.77255636873566</v>
      </c>
      <c r="H24" s="120">
        <f t="shared" si="3"/>
        <v>18.399717347633235</v>
      </c>
      <c r="I24" s="104">
        <v>-6.4802307356675755</v>
      </c>
      <c r="J24" s="158">
        <f t="shared" si="4"/>
        <v>5.1352424160147763</v>
      </c>
      <c r="K24" s="104"/>
      <c r="L24" s="104"/>
      <c r="M24" s="104"/>
      <c r="N24" s="104"/>
      <c r="O24" s="104"/>
      <c r="P24" s="104"/>
      <c r="Q24" s="104"/>
      <c r="R24" s="104"/>
      <c r="S24" s="104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</row>
    <row r="25" spans="1:65" s="98" customFormat="1" ht="14.25" customHeight="1">
      <c r="A25" s="89"/>
      <c r="B25" s="157" t="s">
        <v>213</v>
      </c>
      <c r="C25" s="119">
        <v>145.06260670796001</v>
      </c>
      <c r="D25" s="120">
        <v>138.00468334570002</v>
      </c>
      <c r="E25" s="119">
        <v>85.744935695910002</v>
      </c>
      <c r="F25" s="120">
        <v>86.529825935020014</v>
      </c>
      <c r="G25" s="104">
        <f t="shared" si="3"/>
        <v>30.354381215009337</v>
      </c>
      <c r="H25" s="120">
        <f t="shared" si="3"/>
        <v>25.807837773416459</v>
      </c>
      <c r="I25" s="104">
        <v>2.0419207044548386</v>
      </c>
      <c r="J25" s="158">
        <f t="shared" si="4"/>
        <v>0.91537795525742638</v>
      </c>
      <c r="K25" s="104"/>
      <c r="L25" s="104"/>
      <c r="M25" s="104"/>
      <c r="N25" s="104"/>
      <c r="O25" s="104"/>
      <c r="P25" s="104"/>
      <c r="Q25" s="104"/>
      <c r="R25" s="104"/>
      <c r="S25" s="104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</row>
    <row r="26" spans="1:65" s="98" customFormat="1" ht="12.75">
      <c r="A26" s="89"/>
      <c r="B26" s="157" t="s">
        <v>212</v>
      </c>
      <c r="C26" s="119">
        <f>C17-C19-C20-C21-C23-C24-C25-C22</f>
        <v>26.960064574130001</v>
      </c>
      <c r="D26" s="120">
        <f>D17-D19-D20-D21-D23-D24-D25-D22</f>
        <v>35.147936468049956</v>
      </c>
      <c r="E26" s="119">
        <f>E17-E19-E20-E21-E23-E24-E25-E22</f>
        <v>16.343868121329994</v>
      </c>
      <c r="F26" s="120">
        <f>F17-F19-F20-F21-F23-F24-F25-F22</f>
        <v>14.858011201669992</v>
      </c>
      <c r="G26" s="104">
        <f t="shared" si="3"/>
        <v>5.7858577822264694</v>
      </c>
      <c r="H26" s="120">
        <f t="shared" si="3"/>
        <v>4.4314563052080986</v>
      </c>
      <c r="I26" s="104">
        <v>16.167299351913329</v>
      </c>
      <c r="J26" s="158">
        <f t="shared" si="4"/>
        <v>-9.0912194630403746</v>
      </c>
      <c r="K26" s="104"/>
      <c r="L26" s="119"/>
      <c r="M26" s="104"/>
      <c r="N26" s="104"/>
      <c r="O26" s="104"/>
      <c r="P26" s="104"/>
      <c r="Q26" s="104"/>
      <c r="R26" s="104"/>
      <c r="S26" s="104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</row>
    <row r="27" spans="1:65" s="98" customFormat="1" ht="12.75">
      <c r="A27" s="89"/>
      <c r="B27" s="155" t="s">
        <v>211</v>
      </c>
      <c r="C27" s="119"/>
      <c r="D27" s="120"/>
      <c r="E27" s="119"/>
      <c r="F27" s="120"/>
      <c r="G27" s="104"/>
      <c r="H27" s="120"/>
      <c r="I27" s="104"/>
      <c r="J27" s="154"/>
      <c r="K27" s="104"/>
      <c r="L27" s="104"/>
      <c r="M27" s="104"/>
      <c r="N27" s="104"/>
      <c r="O27" s="104"/>
      <c r="P27" s="104"/>
      <c r="Q27" s="104"/>
      <c r="R27" s="104"/>
      <c r="S27" s="104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</row>
    <row r="28" spans="1:65" s="98" customFormat="1" ht="12.75">
      <c r="A28" s="89"/>
      <c r="B28" s="157" t="s">
        <v>210</v>
      </c>
      <c r="C28" s="119">
        <v>476.46360723644</v>
      </c>
      <c r="D28" s="120">
        <v>502.92603543213005</v>
      </c>
      <c r="E28" s="119">
        <v>276.38201680221994</v>
      </c>
      <c r="F28" s="120">
        <v>319.89447134938001</v>
      </c>
      <c r="G28" s="104">
        <f t="shared" ref="G28:H30" si="5">E28/E$17*100</f>
        <v>97.841406386265106</v>
      </c>
      <c r="H28" s="120">
        <f t="shared" si="5"/>
        <v>95.409698702009877</v>
      </c>
      <c r="I28" s="104">
        <v>3.3166738356576388</v>
      </c>
      <c r="J28" s="158">
        <f>F28/E28*100-100</f>
        <v>15.743591081143961</v>
      </c>
      <c r="K28" s="104"/>
      <c r="L28" s="104"/>
      <c r="M28" s="104"/>
      <c r="N28" s="104"/>
      <c r="O28" s="104"/>
      <c r="P28" s="104"/>
      <c r="Q28" s="104"/>
      <c r="R28" s="104"/>
      <c r="S28" s="104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</row>
    <row r="29" spans="1:65" s="98" customFormat="1" ht="12.75">
      <c r="A29" s="89"/>
      <c r="B29" s="153" t="s">
        <v>209</v>
      </c>
      <c r="C29" s="119">
        <v>35.904198689319998</v>
      </c>
      <c r="D29" s="120">
        <v>52.483508752220004</v>
      </c>
      <c r="E29" s="119">
        <v>27.514873441979997</v>
      </c>
      <c r="F29" s="120">
        <v>51.904744972650001</v>
      </c>
      <c r="G29" s="104">
        <f t="shared" si="5"/>
        <v>9.7404814728951443</v>
      </c>
      <c r="H29" s="120">
        <f t="shared" si="5"/>
        <v>15.480780452865417</v>
      </c>
      <c r="I29" s="104">
        <v>40.640484852268941</v>
      </c>
      <c r="J29" s="158">
        <f>F29/E29*100-100</f>
        <v>88.64249941799801</v>
      </c>
      <c r="K29" s="104"/>
      <c r="L29" s="104"/>
      <c r="M29" s="104"/>
      <c r="N29" s="104"/>
      <c r="O29" s="104"/>
      <c r="P29" s="104"/>
      <c r="Q29" s="104"/>
      <c r="R29" s="104"/>
      <c r="S29" s="104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</row>
    <row r="30" spans="1:65" s="98" customFormat="1" ht="12.75">
      <c r="A30" s="89"/>
      <c r="B30" s="157" t="s">
        <v>208</v>
      </c>
      <c r="C30" s="119">
        <v>29.38020238496</v>
      </c>
      <c r="D30" s="120">
        <v>20.199662405130002</v>
      </c>
      <c r="E30" s="119">
        <v>6.0975866808899992</v>
      </c>
      <c r="F30" s="120">
        <v>15.390594740699999</v>
      </c>
      <c r="G30" s="104">
        <f t="shared" si="5"/>
        <v>2.1585936137348711</v>
      </c>
      <c r="H30" s="120">
        <f t="shared" si="5"/>
        <v>4.590301297990127</v>
      </c>
      <c r="I30" s="104">
        <v>-55.822735233881822</v>
      </c>
      <c r="J30" s="158">
        <f>F30/E30*100-100</f>
        <v>152.40468969362152</v>
      </c>
      <c r="K30" s="104"/>
      <c r="L30" s="104"/>
      <c r="M30" s="104"/>
      <c r="N30" s="104"/>
      <c r="O30" s="104"/>
      <c r="P30" s="104"/>
      <c r="Q30" s="104"/>
      <c r="R30" s="104"/>
      <c r="S30" s="104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</row>
    <row r="31" spans="1:65" s="98" customFormat="1" ht="3.75" customHeight="1">
      <c r="A31" s="89"/>
      <c r="B31" s="157"/>
      <c r="C31" s="119"/>
      <c r="D31" s="120"/>
      <c r="E31" s="119"/>
      <c r="F31" s="120"/>
      <c r="G31" s="104"/>
      <c r="H31" s="120"/>
      <c r="I31" s="119"/>
      <c r="J31" s="158"/>
      <c r="K31" s="104"/>
      <c r="L31" s="104"/>
      <c r="M31" s="104"/>
      <c r="N31" s="104"/>
      <c r="O31" s="104"/>
      <c r="P31" s="104"/>
      <c r="Q31" s="104"/>
      <c r="R31" s="104"/>
      <c r="S31" s="104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</row>
    <row r="32" spans="1:65" s="98" customFormat="1" ht="12.75">
      <c r="A32" s="89"/>
      <c r="B32" s="161" t="s">
        <v>207</v>
      </c>
      <c r="C32" s="117">
        <v>0.53517793699999905</v>
      </c>
      <c r="D32" s="118">
        <v>4.9720847222199991</v>
      </c>
      <c r="E32" s="117">
        <v>1.2765565005099999</v>
      </c>
      <c r="F32" s="118">
        <v>0.873003534349999</v>
      </c>
      <c r="G32" s="110" t="s">
        <v>200</v>
      </c>
      <c r="H32" s="111" t="s">
        <v>200</v>
      </c>
      <c r="I32" s="110" t="s">
        <v>200</v>
      </c>
      <c r="J32" s="152" t="s">
        <v>200</v>
      </c>
      <c r="K32" s="100"/>
      <c r="L32" s="114"/>
      <c r="M32" s="114"/>
      <c r="N32" s="114"/>
      <c r="O32" s="114"/>
      <c r="P32" s="114"/>
      <c r="Q32" s="114"/>
      <c r="R32" s="114"/>
      <c r="S32" s="114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</row>
    <row r="33" spans="1:65" s="98" customFormat="1" ht="3.75" customHeight="1">
      <c r="A33" s="89"/>
      <c r="B33" s="151"/>
      <c r="C33" s="115"/>
      <c r="D33" s="116"/>
      <c r="E33" s="115"/>
      <c r="F33" s="116"/>
      <c r="G33" s="100"/>
      <c r="H33" s="106"/>
      <c r="I33" s="115"/>
      <c r="J33" s="150"/>
      <c r="K33" s="100"/>
      <c r="L33" s="114"/>
      <c r="M33" s="114"/>
      <c r="N33" s="114"/>
      <c r="O33" s="114"/>
      <c r="P33" s="114"/>
      <c r="Q33" s="114"/>
      <c r="R33" s="114"/>
      <c r="S33" s="114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</row>
    <row r="34" spans="1:65" ht="12.75">
      <c r="B34" s="161" t="s">
        <v>206</v>
      </c>
      <c r="C34" s="112">
        <f>C7-C17-C32</f>
        <v>-63.590298267710054</v>
      </c>
      <c r="D34" s="113">
        <f>(D7-D17-D32)</f>
        <v>-72.030459013200002</v>
      </c>
      <c r="E34" s="112">
        <f>(E7-E17-E32)</f>
        <v>-28.020583077610016</v>
      </c>
      <c r="F34" s="113">
        <f>(F7-F17-F32)</f>
        <v>15.391942670839915</v>
      </c>
      <c r="G34" s="110" t="s">
        <v>200</v>
      </c>
      <c r="H34" s="111" t="s">
        <v>200</v>
      </c>
      <c r="I34" s="110" t="s">
        <v>200</v>
      </c>
      <c r="J34" s="152" t="s">
        <v>200</v>
      </c>
      <c r="K34" s="100"/>
      <c r="L34" s="109"/>
      <c r="M34" s="109"/>
      <c r="N34" s="109"/>
      <c r="O34" s="109"/>
      <c r="P34" s="109"/>
      <c r="Q34" s="109"/>
      <c r="R34" s="109"/>
      <c r="S34" s="109"/>
    </row>
    <row r="35" spans="1:65" ht="12.75">
      <c r="B35" s="157" t="s">
        <v>205</v>
      </c>
      <c r="C35" s="249">
        <v>160.88866040344001</v>
      </c>
      <c r="D35" s="250">
        <v>325.03877821283004</v>
      </c>
      <c r="E35" s="249">
        <v>125.08655003968001</v>
      </c>
      <c r="F35" s="250">
        <v>180.62447481546002</v>
      </c>
      <c r="G35" s="104" t="s">
        <v>200</v>
      </c>
      <c r="H35" s="120" t="s">
        <v>200</v>
      </c>
      <c r="I35" s="249">
        <v>40.25554750293702</v>
      </c>
      <c r="J35" s="251">
        <f>F35/E35*100-100</f>
        <v>44.399597525203347</v>
      </c>
      <c r="K35" s="108"/>
      <c r="L35" s="109"/>
      <c r="M35" s="104"/>
      <c r="N35" s="104"/>
      <c r="O35" s="104"/>
      <c r="P35" s="104"/>
      <c r="Q35" s="104"/>
      <c r="R35" s="104"/>
      <c r="S35" s="104"/>
    </row>
    <row r="36" spans="1:65" ht="12.75">
      <c r="B36" s="157" t="s">
        <v>204</v>
      </c>
      <c r="C36" s="249">
        <v>-80.408901910309993</v>
      </c>
      <c r="D36" s="250">
        <v>-124.09596073202998</v>
      </c>
      <c r="E36" s="249">
        <v>-57.199950202399997</v>
      </c>
      <c r="F36" s="250">
        <v>-88.628642068800005</v>
      </c>
      <c r="G36" s="104" t="s">
        <v>200</v>
      </c>
      <c r="H36" s="120" t="s">
        <v>27</v>
      </c>
      <c r="I36" s="249">
        <v>42.033185819158604</v>
      </c>
      <c r="J36" s="251">
        <f>F36/E36*100-100</f>
        <v>54.945313335397486</v>
      </c>
      <c r="K36" s="107"/>
      <c r="L36" s="109"/>
      <c r="M36" s="104"/>
      <c r="N36" s="104"/>
      <c r="O36" s="104"/>
      <c r="P36" s="104"/>
      <c r="Q36" s="104"/>
      <c r="R36" s="104"/>
      <c r="S36" s="104"/>
    </row>
    <row r="37" spans="1:65" ht="12.75">
      <c r="B37" s="157" t="s">
        <v>203</v>
      </c>
      <c r="C37" s="249">
        <v>1.4799686751300001</v>
      </c>
      <c r="D37" s="250">
        <v>0.46692072691999997</v>
      </c>
      <c r="E37" s="271">
        <v>5.3585073499999997E-2</v>
      </c>
      <c r="F37" s="272">
        <v>0.12025675159999999</v>
      </c>
      <c r="G37" s="104" t="s">
        <v>200</v>
      </c>
      <c r="H37" s="120" t="s">
        <v>200</v>
      </c>
      <c r="I37" s="249">
        <v>-70.578636434208732</v>
      </c>
      <c r="J37" s="251">
        <f>F37/E37*100-100</f>
        <v>124.42210814547076</v>
      </c>
      <c r="K37" s="105"/>
      <c r="L37" s="109"/>
      <c r="M37" s="104"/>
      <c r="N37" s="104"/>
      <c r="O37" s="104"/>
      <c r="P37" s="104"/>
      <c r="Q37" s="104"/>
      <c r="R37" s="104"/>
      <c r="S37" s="104"/>
    </row>
    <row r="38" spans="1:65" ht="12.75">
      <c r="B38" s="157" t="s">
        <v>202</v>
      </c>
      <c r="C38" s="249">
        <v>-18.369428900550002</v>
      </c>
      <c r="D38" s="250">
        <v>-129.37927919452</v>
      </c>
      <c r="E38" s="249">
        <v>-39.919601833169985</v>
      </c>
      <c r="F38" s="250">
        <v>-107.50803216909999</v>
      </c>
      <c r="G38" s="104" t="s">
        <v>200</v>
      </c>
      <c r="H38" s="120" t="s">
        <v>200</v>
      </c>
      <c r="I38" s="249" t="s">
        <v>27</v>
      </c>
      <c r="J38" s="251" t="s">
        <v>200</v>
      </c>
      <c r="K38" s="105"/>
      <c r="L38" s="109"/>
      <c r="M38" s="104"/>
      <c r="N38" s="104"/>
      <c r="O38" s="104"/>
      <c r="P38" s="104"/>
      <c r="Q38" s="104"/>
      <c r="R38" s="104"/>
      <c r="S38" s="104"/>
    </row>
    <row r="39" spans="1:65" ht="12.75">
      <c r="B39" s="149" t="s">
        <v>201</v>
      </c>
      <c r="C39" s="102">
        <f>C7-(C17-C29)-C32</f>
        <v>-27.686099578390085</v>
      </c>
      <c r="D39" s="103">
        <f>D7-(D17-D29)-D32</f>
        <v>-19.54695026097998</v>
      </c>
      <c r="E39" s="102">
        <f>E7-(E17-E29)-E32</f>
        <v>-0.50570963563001481</v>
      </c>
      <c r="F39" s="103">
        <f>F7-(F17-F29)-F32</f>
        <v>67.296687643489918</v>
      </c>
      <c r="G39" s="248" t="s">
        <v>200</v>
      </c>
      <c r="H39" s="103" t="s">
        <v>200</v>
      </c>
      <c r="I39" s="102" t="s">
        <v>200</v>
      </c>
      <c r="J39" s="148" t="s">
        <v>200</v>
      </c>
      <c r="K39" s="100"/>
      <c r="L39" s="101"/>
      <c r="M39" s="101"/>
      <c r="N39" s="101"/>
      <c r="O39" s="101"/>
      <c r="P39" s="101"/>
      <c r="Q39" s="101"/>
      <c r="R39" s="101"/>
      <c r="S39" s="101"/>
    </row>
    <row r="40" spans="1:65" s="95" customFormat="1" ht="25.15" customHeight="1">
      <c r="A40" s="94"/>
      <c r="B40" s="488" t="s">
        <v>234</v>
      </c>
      <c r="C40" s="489"/>
      <c r="D40" s="489"/>
      <c r="E40" s="489"/>
      <c r="F40" s="489"/>
      <c r="G40" s="489"/>
      <c r="H40" s="489"/>
      <c r="I40" s="489"/>
      <c r="J40" s="490"/>
      <c r="Q40" s="97"/>
      <c r="R40" s="97"/>
      <c r="S40" s="97"/>
    </row>
    <row r="41" spans="1:65" s="95" customFormat="1" ht="12.75" customHeight="1">
      <c r="A41" s="94"/>
      <c r="B41" s="491" t="s">
        <v>93</v>
      </c>
      <c r="C41" s="500">
        <v>2013</v>
      </c>
      <c r="D41" s="502">
        <v>2014</v>
      </c>
      <c r="E41" s="497" t="s">
        <v>307</v>
      </c>
      <c r="F41" s="498"/>
      <c r="G41" s="498"/>
      <c r="H41" s="498"/>
      <c r="I41" s="498"/>
      <c r="J41" s="499"/>
      <c r="K41" s="96"/>
      <c r="L41" s="96"/>
      <c r="M41" s="96"/>
      <c r="N41" s="96"/>
    </row>
    <row r="42" spans="1:65" s="95" customFormat="1" ht="11.25" customHeight="1">
      <c r="A42" s="94"/>
      <c r="B42" s="492"/>
      <c r="C42" s="501"/>
      <c r="D42" s="503"/>
      <c r="E42" s="165">
        <v>2014</v>
      </c>
      <c r="F42" s="166">
        <v>2015</v>
      </c>
      <c r="G42" s="166">
        <v>2014</v>
      </c>
      <c r="H42" s="166">
        <v>2015</v>
      </c>
      <c r="I42" s="166">
        <v>2014</v>
      </c>
      <c r="J42" s="147">
        <v>2015</v>
      </c>
      <c r="K42" s="96"/>
      <c r="L42" s="96"/>
      <c r="M42" s="96"/>
      <c r="N42" s="96"/>
    </row>
    <row r="43" spans="1:65" s="95" customFormat="1" ht="12.75">
      <c r="A43" s="94"/>
      <c r="B43" s="493"/>
      <c r="C43" s="494" t="s">
        <v>231</v>
      </c>
      <c r="D43" s="495"/>
      <c r="E43" s="494" t="s">
        <v>231</v>
      </c>
      <c r="F43" s="496"/>
      <c r="G43" s="167" t="s">
        <v>230</v>
      </c>
      <c r="H43" s="168"/>
      <c r="I43" s="483" t="s">
        <v>40</v>
      </c>
      <c r="J43" s="484"/>
    </row>
    <row r="44" spans="1:65" s="95" customFormat="1" ht="12.75">
      <c r="A44" s="94"/>
      <c r="B44" s="146" t="s">
        <v>229</v>
      </c>
      <c r="C44" s="117">
        <v>339.22690166771997</v>
      </c>
      <c r="D44" s="118">
        <v>357.08424366495001</v>
      </c>
      <c r="E44" s="117">
        <v>230.57395769153001</v>
      </c>
      <c r="F44" s="118">
        <v>337.69626490910014</v>
      </c>
      <c r="G44" s="117">
        <v>100</v>
      </c>
      <c r="H44" s="118">
        <v>100</v>
      </c>
      <c r="I44" s="117">
        <v>5.8703694775416722</v>
      </c>
      <c r="J44" s="160">
        <f>F44/E44*100-100</f>
        <v>46.458979275049842</v>
      </c>
      <c r="L44" s="256"/>
      <c r="M44" s="256"/>
    </row>
    <row r="45" spans="1:65" s="95" customFormat="1" ht="12.75">
      <c r="A45" s="94"/>
      <c r="B45" s="145" t="s">
        <v>239</v>
      </c>
      <c r="C45" s="119">
        <v>262.77705160587004</v>
      </c>
      <c r="D45" s="120">
        <v>280.17826146755999</v>
      </c>
      <c r="E45" s="119">
        <v>172.06621742228998</v>
      </c>
      <c r="F45" s="120">
        <v>257.31720361377006</v>
      </c>
      <c r="G45" s="119">
        <f>E45/E$44*100</f>
        <v>74.625174128505108</v>
      </c>
      <c r="H45" s="120">
        <f>F45/F$44*100</f>
        <v>76.197823414787777</v>
      </c>
      <c r="I45" s="119">
        <v>-0.22259193540878641</v>
      </c>
      <c r="J45" s="158">
        <f t="shared" ref="J45:J52" si="6">F45/E45*100-100</f>
        <v>49.545452598783299</v>
      </c>
      <c r="L45" s="256"/>
      <c r="M45" s="256"/>
    </row>
    <row r="46" spans="1:65" s="95" customFormat="1" ht="12.75">
      <c r="A46" s="94"/>
      <c r="B46" s="143" t="s">
        <v>228</v>
      </c>
      <c r="C46" s="119">
        <v>7.5650373456399995</v>
      </c>
      <c r="D46" s="120">
        <v>12.645767212990002</v>
      </c>
      <c r="E46" s="119">
        <v>5.474966725959999</v>
      </c>
      <c r="F46" s="120">
        <v>28.144234695319998</v>
      </c>
      <c r="G46" s="119">
        <f>E46/E$44*100</f>
        <v>2.3744948392153646</v>
      </c>
      <c r="H46" s="120">
        <f>F46/F$44*100</f>
        <v>8.3341859593548548</v>
      </c>
      <c r="I46" s="119">
        <v>11.704297807252658</v>
      </c>
      <c r="J46" s="158">
        <f t="shared" si="6"/>
        <v>414.0530729049334</v>
      </c>
      <c r="L46" s="256"/>
      <c r="M46" s="256"/>
    </row>
    <row r="47" spans="1:65" s="95" customFormat="1" ht="12.75">
      <c r="A47" s="94"/>
      <c r="B47" s="143" t="s">
        <v>227</v>
      </c>
      <c r="C47" s="119">
        <v>54.318415474480005</v>
      </c>
      <c r="D47" s="120">
        <v>39.941946519420007</v>
      </c>
      <c r="E47" s="119">
        <v>30.706208410059993</v>
      </c>
      <c r="F47" s="120">
        <v>26.004455446129999</v>
      </c>
      <c r="G47" s="119">
        <f t="shared" ref="G47:G52" si="7">E47/E$44*100</f>
        <v>13.317292515375845</v>
      </c>
      <c r="H47" s="120">
        <f>F47/F$44*100</f>
        <v>7.7005457709547906</v>
      </c>
      <c r="I47" s="119">
        <v>-17.254233340635992</v>
      </c>
      <c r="J47" s="158">
        <f t="shared" si="6"/>
        <v>-15.312059701873196</v>
      </c>
      <c r="L47" s="256"/>
      <c r="M47" s="256"/>
    </row>
    <row r="48" spans="1:65" s="95" customFormat="1" ht="12.75">
      <c r="A48" s="94"/>
      <c r="B48" s="143" t="s">
        <v>226</v>
      </c>
      <c r="C48" s="119">
        <v>128.26930791498</v>
      </c>
      <c r="D48" s="120">
        <v>139.02425885480002</v>
      </c>
      <c r="E48" s="119">
        <v>80.998384879140005</v>
      </c>
      <c r="F48" s="120">
        <v>116.16848394410999</v>
      </c>
      <c r="G48" s="119">
        <f t="shared" si="7"/>
        <v>35.129025710484832</v>
      </c>
      <c r="H48" s="120">
        <f>F48/F$44*100</f>
        <v>34.400286889575106</v>
      </c>
      <c r="I48" s="119">
        <v>-0.67350012269224635</v>
      </c>
      <c r="J48" s="158">
        <f t="shared" si="6"/>
        <v>43.42074118817095</v>
      </c>
      <c r="L48" s="256"/>
      <c r="M48" s="256"/>
    </row>
    <row r="49" spans="1:24" s="95" customFormat="1" ht="12.75">
      <c r="A49" s="94"/>
      <c r="B49" s="143" t="s">
        <v>225</v>
      </c>
      <c r="C49" s="119">
        <v>-53.447576662279999</v>
      </c>
      <c r="D49" s="120">
        <v>-50.216250269029999</v>
      </c>
      <c r="E49" s="119">
        <v>-36.270488586410004</v>
      </c>
      <c r="F49" s="120">
        <v>-37.931468016370005</v>
      </c>
      <c r="G49" s="119" t="s">
        <v>27</v>
      </c>
      <c r="H49" s="120" t="s">
        <v>27</v>
      </c>
      <c r="I49" s="119">
        <v>-1.781371175140734</v>
      </c>
      <c r="J49" s="158">
        <f t="shared" si="6"/>
        <v>4.5794239192640731</v>
      </c>
      <c r="L49" s="256"/>
      <c r="M49" s="256"/>
    </row>
    <row r="50" spans="1:24" s="95" customFormat="1" ht="12.75">
      <c r="A50" s="94"/>
      <c r="B50" s="143" t="s">
        <v>224</v>
      </c>
      <c r="C50" s="119">
        <v>35.309490539949998</v>
      </c>
      <c r="D50" s="120">
        <v>44.940844349229998</v>
      </c>
      <c r="E50" s="119">
        <v>27.998788940699999</v>
      </c>
      <c r="F50" s="120">
        <v>39.303897598500001</v>
      </c>
      <c r="G50" s="119">
        <f t="shared" si="7"/>
        <v>12.143083816151417</v>
      </c>
      <c r="H50" s="120">
        <f>F50/F$44*100</f>
        <v>11.638831009599611</v>
      </c>
      <c r="I50" s="119">
        <v>16.120707773670119</v>
      </c>
      <c r="J50" s="158">
        <f t="shared" si="6"/>
        <v>40.377134460149819</v>
      </c>
      <c r="L50" s="256"/>
      <c r="M50" s="256"/>
    </row>
    <row r="51" spans="1:24" s="95" customFormat="1" ht="12.75">
      <c r="A51" s="94"/>
      <c r="B51" s="145" t="s">
        <v>223</v>
      </c>
      <c r="C51" s="119">
        <v>72.853174209049996</v>
      </c>
      <c r="D51" s="120">
        <v>68.355242477339999</v>
      </c>
      <c r="E51" s="119">
        <v>51.48067117622</v>
      </c>
      <c r="F51" s="120">
        <v>77.070712364180011</v>
      </c>
      <c r="G51" s="119">
        <f t="shared" si="7"/>
        <v>22.327183733859769</v>
      </c>
      <c r="H51" s="120">
        <f>F51/F$44*100</f>
        <v>22.822494760173207</v>
      </c>
      <c r="I51" s="119">
        <v>18.279312236253588</v>
      </c>
      <c r="J51" s="158">
        <f t="shared" si="6"/>
        <v>49.708056642005459</v>
      </c>
      <c r="L51" s="256"/>
      <c r="M51" s="256"/>
    </row>
    <row r="52" spans="1:24" s="95" customFormat="1" ht="12.75">
      <c r="A52" s="94"/>
      <c r="B52" s="145" t="s">
        <v>222</v>
      </c>
      <c r="C52" s="119">
        <v>3.5966758527999332</v>
      </c>
      <c r="D52" s="120">
        <v>8.5507397200500179</v>
      </c>
      <c r="E52" s="119">
        <f>E44-E45-E51</f>
        <v>7.0270690930200317</v>
      </c>
      <c r="F52" s="120">
        <f>F44-F45-F51</f>
        <v>3.3083489311500642</v>
      </c>
      <c r="G52" s="119">
        <f t="shared" si="7"/>
        <v>3.047642137635115</v>
      </c>
      <c r="H52" s="120">
        <f>F52/F$44*100</f>
        <v>0.97968182503901657</v>
      </c>
      <c r="I52" s="119">
        <v>287.33654313675589</v>
      </c>
      <c r="J52" s="158">
        <f t="shared" si="6"/>
        <v>-52.919931662031928</v>
      </c>
      <c r="L52" s="119"/>
      <c r="M52" s="256"/>
    </row>
    <row r="53" spans="1:24" s="95" customFormat="1" ht="12.75">
      <c r="A53" s="94"/>
      <c r="B53" s="145"/>
      <c r="C53" s="119"/>
      <c r="D53" s="120"/>
      <c r="E53" s="119"/>
      <c r="F53" s="120"/>
      <c r="G53" s="171"/>
      <c r="H53" s="172"/>
      <c r="I53" s="173"/>
      <c r="J53" s="144"/>
    </row>
    <row r="54" spans="1:24" s="95" customFormat="1" ht="12.75">
      <c r="A54" s="94"/>
      <c r="B54" s="146" t="s">
        <v>221</v>
      </c>
      <c r="C54" s="117">
        <v>403.45607339062002</v>
      </c>
      <c r="D54" s="118">
        <v>430.21778452593009</v>
      </c>
      <c r="E54" s="117">
        <v>264.23853139177999</v>
      </c>
      <c r="F54" s="118">
        <v>329.40341086512001</v>
      </c>
      <c r="G54" s="174" t="s">
        <v>200</v>
      </c>
      <c r="H54" s="175" t="s">
        <v>200</v>
      </c>
      <c r="I54" s="169">
        <v>4.810762356377964</v>
      </c>
      <c r="J54" s="142">
        <f>F54/E54*100-100</f>
        <v>24.661384216036851</v>
      </c>
      <c r="L54" s="256"/>
    </row>
    <row r="55" spans="1:24" s="95" customFormat="1" ht="12.75">
      <c r="A55" s="94"/>
      <c r="B55" s="143"/>
      <c r="C55" s="119"/>
      <c r="D55" s="120"/>
      <c r="E55" s="119"/>
      <c r="F55" s="120"/>
      <c r="G55" s="171"/>
      <c r="H55" s="172"/>
      <c r="I55" s="173" t="s">
        <v>286</v>
      </c>
      <c r="J55" s="144"/>
    </row>
    <row r="56" spans="1:24" s="95" customFormat="1" ht="12.75">
      <c r="A56" s="94"/>
      <c r="B56" s="146" t="s">
        <v>207</v>
      </c>
      <c r="C56" s="117">
        <v>0.47749704163000012</v>
      </c>
      <c r="D56" s="118">
        <v>4.9192643647099992</v>
      </c>
      <c r="E56" s="117">
        <v>1.5399211388899998</v>
      </c>
      <c r="F56" s="118">
        <v>0.60521118899999959</v>
      </c>
      <c r="G56" s="174" t="s">
        <v>200</v>
      </c>
      <c r="H56" s="175" t="s">
        <v>200</v>
      </c>
      <c r="I56" s="174" t="s">
        <v>200</v>
      </c>
      <c r="J56" s="141" t="s">
        <v>200</v>
      </c>
    </row>
    <row r="57" spans="1:24" s="95" customFormat="1" ht="12.75">
      <c r="A57" s="94"/>
      <c r="B57" s="140"/>
      <c r="C57" s="119"/>
      <c r="D57" s="120"/>
      <c r="E57" s="119"/>
      <c r="F57" s="120"/>
      <c r="G57" s="176"/>
      <c r="H57" s="177"/>
      <c r="I57" s="178"/>
      <c r="J57" s="139"/>
    </row>
    <row r="58" spans="1:24" s="94" customFormat="1" ht="12.75">
      <c r="B58" s="146" t="s">
        <v>206</v>
      </c>
      <c r="C58" s="112">
        <v>-64.70666876453005</v>
      </c>
      <c r="D58" s="113">
        <v>-78.052805225690079</v>
      </c>
      <c r="E58" s="112">
        <f>E44-E54-E56</f>
        <v>-35.204494839139976</v>
      </c>
      <c r="F58" s="113">
        <f>F44-F54-F56</f>
        <v>7.6876428549801288</v>
      </c>
      <c r="G58" s="174" t="s">
        <v>200</v>
      </c>
      <c r="H58" s="175" t="s">
        <v>200</v>
      </c>
      <c r="I58" s="174" t="s">
        <v>200</v>
      </c>
      <c r="J58" s="141" t="s">
        <v>200</v>
      </c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</row>
    <row r="59" spans="1:24" s="94" customFormat="1" ht="12.75">
      <c r="B59" s="143" t="s">
        <v>205</v>
      </c>
      <c r="C59" s="249">
        <v>160.87581306484998</v>
      </c>
      <c r="D59" s="250">
        <v>227.62117760865002</v>
      </c>
      <c r="E59" s="249">
        <v>177.76409569034999</v>
      </c>
      <c r="F59" s="250">
        <v>193.82090541720001</v>
      </c>
      <c r="G59" s="171" t="s">
        <v>200</v>
      </c>
      <c r="H59" s="172" t="s">
        <v>200</v>
      </c>
      <c r="I59" s="119">
        <v>93.119843604515353</v>
      </c>
      <c r="J59" s="138">
        <f>F59/E59*100-100</f>
        <v>9.0326506398792787</v>
      </c>
      <c r="K59" s="95"/>
      <c r="L59" s="256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</row>
    <row r="60" spans="1:24" s="94" customFormat="1" ht="12.75">
      <c r="B60" s="143" t="s">
        <v>204</v>
      </c>
      <c r="C60" s="249">
        <v>-79.837000011010005</v>
      </c>
      <c r="D60" s="250">
        <v>-120.81978430644999</v>
      </c>
      <c r="E60" s="249">
        <v>-65.693819726390004</v>
      </c>
      <c r="F60" s="250">
        <v>-93.681177484320017</v>
      </c>
      <c r="G60" s="171" t="s">
        <v>200</v>
      </c>
      <c r="H60" s="172" t="s">
        <v>27</v>
      </c>
      <c r="I60" s="119">
        <v>46.376118723791137</v>
      </c>
      <c r="J60" s="138">
        <f t="shared" ref="J60:J61" si="8">F60/E60*100-100</f>
        <v>42.60272560568913</v>
      </c>
      <c r="K60" s="95"/>
      <c r="L60" s="256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</row>
    <row r="61" spans="1:24" ht="12.75">
      <c r="B61" s="143" t="s">
        <v>203</v>
      </c>
      <c r="C61" s="249">
        <v>1.4799686751300001</v>
      </c>
      <c r="D61" s="250">
        <v>0.46692072691999997</v>
      </c>
      <c r="E61" s="249">
        <v>5.5884213350000003E-2</v>
      </c>
      <c r="F61" s="250">
        <v>0.12219232017000001</v>
      </c>
      <c r="G61" s="171" t="s">
        <v>200</v>
      </c>
      <c r="H61" s="172" t="s">
        <v>200</v>
      </c>
      <c r="I61" s="119">
        <v>-82.388954594487771</v>
      </c>
      <c r="J61" s="138">
        <f t="shared" si="8"/>
        <v>118.65266207598859</v>
      </c>
      <c r="L61" s="256"/>
    </row>
    <row r="62" spans="1:24" ht="12.75">
      <c r="B62" s="181" t="s">
        <v>202</v>
      </c>
      <c r="C62" s="254">
        <v>-17.812112964440004</v>
      </c>
      <c r="D62" s="255">
        <v>-124.24776773235001</v>
      </c>
      <c r="E62" s="254">
        <v>-76.921665338169987</v>
      </c>
      <c r="F62" s="255">
        <v>-107.94956310803001</v>
      </c>
      <c r="G62" s="252" t="s">
        <v>200</v>
      </c>
      <c r="H62" s="253" t="s">
        <v>200</v>
      </c>
      <c r="I62" s="179" t="s">
        <v>200</v>
      </c>
      <c r="J62" s="182" t="s">
        <v>200</v>
      </c>
      <c r="L62" s="256"/>
    </row>
    <row r="63" spans="1:24" ht="12.75">
      <c r="B63" s="170"/>
      <c r="C63" s="180"/>
      <c r="D63" s="180"/>
      <c r="E63" s="180"/>
      <c r="F63" s="180"/>
      <c r="G63" s="176"/>
      <c r="H63" s="176"/>
      <c r="I63" s="176"/>
      <c r="J63" s="176"/>
    </row>
    <row r="64" spans="1:24" ht="12">
      <c r="B64" s="93"/>
    </row>
    <row r="65" spans="2:2" ht="12">
      <c r="B65" s="93"/>
    </row>
    <row r="66" spans="2:2" ht="12">
      <c r="B66" s="93"/>
    </row>
    <row r="67" spans="2:2" ht="12">
      <c r="B67" s="93"/>
    </row>
    <row r="68" spans="2:2" ht="12">
      <c r="B68" s="93"/>
    </row>
    <row r="69" spans="2:2" ht="12">
      <c r="B69" s="93"/>
    </row>
    <row r="70" spans="2:2" ht="12">
      <c r="B70" s="93"/>
    </row>
    <row r="71" spans="2:2" ht="12">
      <c r="B71" s="93"/>
    </row>
    <row r="72" spans="2:2" ht="12">
      <c r="B72" s="93"/>
    </row>
    <row r="73" spans="2:2" ht="12">
      <c r="B73" s="93"/>
    </row>
    <row r="74" spans="2:2" ht="12">
      <c r="B74" s="93"/>
    </row>
    <row r="75" spans="2:2" ht="12">
      <c r="B75" s="93"/>
    </row>
    <row r="76" spans="2:2" ht="12">
      <c r="B76" s="93"/>
    </row>
    <row r="77" spans="2:2" ht="12">
      <c r="B77" s="93"/>
    </row>
    <row r="78" spans="2:2" ht="12">
      <c r="B78" s="93"/>
    </row>
    <row r="79" spans="2:2" ht="12">
      <c r="B79" s="93"/>
    </row>
    <row r="80" spans="2:2" ht="12">
      <c r="B80" s="93"/>
    </row>
    <row r="81" spans="2:2" ht="12">
      <c r="B81" s="93"/>
    </row>
    <row r="82" spans="2:2" ht="12">
      <c r="B82" s="93"/>
    </row>
    <row r="83" spans="2:2" ht="12">
      <c r="B83" s="93"/>
    </row>
    <row r="84" spans="2:2" ht="12">
      <c r="B84" s="93"/>
    </row>
    <row r="85" spans="2:2" ht="12">
      <c r="B85" s="93"/>
    </row>
    <row r="86" spans="2:2" ht="12">
      <c r="B86" s="93"/>
    </row>
    <row r="87" spans="2:2" ht="12">
      <c r="B87" s="93"/>
    </row>
    <row r="88" spans="2:2" ht="12">
      <c r="B88" s="93"/>
    </row>
    <row r="89" spans="2:2" ht="12">
      <c r="B89" s="93"/>
    </row>
    <row r="90" spans="2:2" ht="12">
      <c r="B90" s="92"/>
    </row>
    <row r="91" spans="2:2" ht="12">
      <c r="B91" s="92"/>
    </row>
    <row r="92" spans="2:2" ht="12">
      <c r="B92" s="92"/>
    </row>
    <row r="93" spans="2:2" ht="12">
      <c r="B93" s="92"/>
    </row>
    <row r="94" spans="2:2" ht="12">
      <c r="B94" s="92"/>
    </row>
    <row r="95" spans="2:2" ht="12">
      <c r="B95" s="92"/>
    </row>
    <row r="96" spans="2:2" ht="12">
      <c r="B96" s="92"/>
    </row>
    <row r="97" spans="2:2" ht="12">
      <c r="B97" s="92"/>
    </row>
    <row r="98" spans="2:2" ht="12">
      <c r="B98" s="92"/>
    </row>
    <row r="99" spans="2:2" ht="12">
      <c r="B99" s="92"/>
    </row>
    <row r="100" spans="2:2" ht="12">
      <c r="B100" s="92"/>
    </row>
    <row r="101" spans="2:2" ht="12">
      <c r="B101" s="92"/>
    </row>
    <row r="102" spans="2:2" ht="12">
      <c r="B102" s="92"/>
    </row>
    <row r="103" spans="2:2" ht="12">
      <c r="B103" s="92"/>
    </row>
    <row r="104" spans="2:2" ht="12">
      <c r="B104" s="92"/>
    </row>
    <row r="105" spans="2:2" ht="12">
      <c r="B105" s="92"/>
    </row>
    <row r="106" spans="2:2" ht="12">
      <c r="B106" s="92"/>
    </row>
    <row r="107" spans="2:2" ht="12">
      <c r="B107" s="92"/>
    </row>
    <row r="108" spans="2:2" ht="12">
      <c r="B108" s="92"/>
    </row>
    <row r="109" spans="2:2" ht="12">
      <c r="B109" s="92"/>
    </row>
    <row r="110" spans="2:2" ht="12">
      <c r="B110" s="92"/>
    </row>
    <row r="111" spans="2:2" ht="12">
      <c r="B111" s="92"/>
    </row>
    <row r="112" spans="2:2" ht="12">
      <c r="B112" s="92"/>
    </row>
    <row r="113" spans="2:2" ht="12">
      <c r="B113" s="92"/>
    </row>
    <row r="114" spans="2:2" ht="12">
      <c r="B114" s="92"/>
    </row>
    <row r="115" spans="2:2" ht="12">
      <c r="B115" s="92"/>
    </row>
    <row r="116" spans="2:2" ht="12">
      <c r="B116" s="92"/>
    </row>
    <row r="117" spans="2:2" ht="12">
      <c r="B117" s="92"/>
    </row>
    <row r="118" spans="2:2" ht="12">
      <c r="B118" s="92"/>
    </row>
    <row r="119" spans="2:2" ht="12">
      <c r="B119" s="92"/>
    </row>
    <row r="120" spans="2:2" ht="12">
      <c r="B120" s="92"/>
    </row>
    <row r="121" spans="2:2" ht="12">
      <c r="B121" s="92"/>
    </row>
    <row r="122" spans="2:2" ht="12">
      <c r="B122" s="92"/>
    </row>
    <row r="123" spans="2:2" ht="12">
      <c r="B123" s="92"/>
    </row>
    <row r="124" spans="2:2" ht="12">
      <c r="B124" s="92"/>
    </row>
    <row r="125" spans="2:2" ht="12">
      <c r="B125" s="92"/>
    </row>
    <row r="126" spans="2:2" ht="12">
      <c r="B126" s="92"/>
    </row>
    <row r="127" spans="2:2" ht="12">
      <c r="B127" s="92"/>
    </row>
    <row r="128" spans="2:2" ht="12">
      <c r="B128" s="92"/>
    </row>
    <row r="129" spans="2:2" ht="12">
      <c r="B129" s="92"/>
    </row>
    <row r="130" spans="2:2" ht="12">
      <c r="B130" s="92"/>
    </row>
    <row r="131" spans="2:2" ht="12">
      <c r="B131" s="92"/>
    </row>
    <row r="132" spans="2:2" ht="12">
      <c r="B132" s="92"/>
    </row>
    <row r="133" spans="2:2" ht="12">
      <c r="B133" s="92"/>
    </row>
    <row r="134" spans="2:2" ht="12">
      <c r="B134" s="92"/>
    </row>
    <row r="135" spans="2:2" ht="12">
      <c r="B135" s="92"/>
    </row>
    <row r="136" spans="2:2" ht="12">
      <c r="B136" s="92"/>
    </row>
    <row r="137" spans="2:2" ht="12">
      <c r="B137" s="92"/>
    </row>
    <row r="138" spans="2:2" ht="12">
      <c r="B138" s="92"/>
    </row>
    <row r="139" spans="2:2" ht="12">
      <c r="B139" s="92"/>
    </row>
    <row r="140" spans="2:2" ht="12">
      <c r="B140" s="92"/>
    </row>
    <row r="141" spans="2:2" ht="12">
      <c r="B141" s="92"/>
    </row>
    <row r="142" spans="2:2" ht="12">
      <c r="B142" s="92"/>
    </row>
    <row r="143" spans="2:2" ht="12">
      <c r="B143" s="92"/>
    </row>
    <row r="144" spans="2:2" ht="12">
      <c r="B144" s="92"/>
    </row>
    <row r="145" spans="2:2" ht="12">
      <c r="B145" s="92"/>
    </row>
    <row r="146" spans="2:2" ht="12">
      <c r="B146" s="92"/>
    </row>
    <row r="147" spans="2:2" ht="12">
      <c r="B147" s="92"/>
    </row>
    <row r="148" spans="2:2" ht="12">
      <c r="B148" s="92"/>
    </row>
    <row r="149" spans="2:2" ht="12">
      <c r="B149" s="92"/>
    </row>
    <row r="150" spans="2:2" ht="12">
      <c r="B150" s="92"/>
    </row>
    <row r="151" spans="2:2" ht="12">
      <c r="B151" s="92"/>
    </row>
    <row r="152" spans="2:2" ht="12">
      <c r="B152" s="92"/>
    </row>
    <row r="153" spans="2:2" ht="12">
      <c r="B153" s="92"/>
    </row>
    <row r="154" spans="2:2" ht="12">
      <c r="B154" s="92"/>
    </row>
    <row r="155" spans="2:2" ht="12">
      <c r="B155" s="92"/>
    </row>
    <row r="156" spans="2:2" ht="12">
      <c r="B156" s="92"/>
    </row>
    <row r="157" spans="2:2" ht="12">
      <c r="B157" s="92"/>
    </row>
    <row r="158" spans="2:2" ht="12">
      <c r="B158" s="92"/>
    </row>
    <row r="159" spans="2:2" ht="12">
      <c r="B159" s="92"/>
    </row>
    <row r="160" spans="2:2" ht="12">
      <c r="B160" s="92"/>
    </row>
    <row r="161" spans="2:2" ht="12">
      <c r="B161" s="92"/>
    </row>
    <row r="162" spans="2:2" ht="12">
      <c r="B162" s="92"/>
    </row>
    <row r="163" spans="2:2" ht="12">
      <c r="B163" s="92"/>
    </row>
    <row r="164" spans="2:2" ht="12">
      <c r="B164" s="92"/>
    </row>
    <row r="165" spans="2:2" ht="12">
      <c r="B165" s="92"/>
    </row>
    <row r="166" spans="2:2" ht="12">
      <c r="B166" s="92"/>
    </row>
    <row r="167" spans="2:2" ht="12">
      <c r="B167" s="92"/>
    </row>
    <row r="168" spans="2:2" ht="12">
      <c r="B168" s="92"/>
    </row>
    <row r="169" spans="2:2" ht="12">
      <c r="B169" s="92"/>
    </row>
    <row r="170" spans="2:2" ht="12">
      <c r="B170" s="92"/>
    </row>
    <row r="171" spans="2:2" ht="12">
      <c r="B171" s="92"/>
    </row>
    <row r="172" spans="2:2" ht="12">
      <c r="B172" s="92"/>
    </row>
    <row r="173" spans="2:2" ht="12">
      <c r="B173" s="92"/>
    </row>
    <row r="174" spans="2:2" ht="12">
      <c r="B174" s="92"/>
    </row>
    <row r="175" spans="2:2" ht="12">
      <c r="B175" s="92"/>
    </row>
    <row r="176" spans="2:2" ht="12">
      <c r="B176" s="92"/>
    </row>
    <row r="177" spans="2:2" ht="12">
      <c r="B177" s="92"/>
    </row>
    <row r="178" spans="2:2" ht="12">
      <c r="B178" s="92"/>
    </row>
    <row r="179" spans="2:2" ht="12">
      <c r="B179" s="92"/>
    </row>
    <row r="180" spans="2:2" ht="12">
      <c r="B180" s="92"/>
    </row>
    <row r="181" spans="2:2" ht="12">
      <c r="B181" s="92"/>
    </row>
    <row r="182" spans="2:2" ht="12">
      <c r="B182" s="92"/>
    </row>
    <row r="183" spans="2:2" ht="12">
      <c r="B183" s="92"/>
    </row>
    <row r="184" spans="2:2" ht="12">
      <c r="B184" s="92"/>
    </row>
    <row r="185" spans="2:2" ht="12">
      <c r="B185" s="92"/>
    </row>
    <row r="186" spans="2:2" ht="12">
      <c r="B186" s="92"/>
    </row>
    <row r="187" spans="2:2" ht="12">
      <c r="B187" s="92"/>
    </row>
    <row r="188" spans="2:2" ht="12">
      <c r="B188" s="92"/>
    </row>
    <row r="189" spans="2:2" ht="12">
      <c r="B189" s="92"/>
    </row>
    <row r="190" spans="2:2" ht="12">
      <c r="B190" s="92"/>
    </row>
    <row r="191" spans="2:2" ht="12">
      <c r="B191" s="92"/>
    </row>
    <row r="192" spans="2:2" ht="12">
      <c r="B192" s="92"/>
    </row>
    <row r="193" spans="2:2" ht="12">
      <c r="B193" s="92"/>
    </row>
    <row r="194" spans="2:2" ht="12">
      <c r="B194" s="92"/>
    </row>
    <row r="195" spans="2:2" ht="12">
      <c r="B195" s="92"/>
    </row>
    <row r="196" spans="2:2" ht="12">
      <c r="B196" s="92"/>
    </row>
    <row r="197" spans="2:2" ht="12">
      <c r="B197" s="92"/>
    </row>
    <row r="198" spans="2:2" ht="12">
      <c r="B198" s="92"/>
    </row>
    <row r="199" spans="2:2" ht="12">
      <c r="B199" s="92"/>
    </row>
    <row r="200" spans="2:2" ht="12">
      <c r="B200" s="92"/>
    </row>
    <row r="201" spans="2:2" ht="12">
      <c r="B201" s="92"/>
    </row>
    <row r="202" spans="2:2" ht="12">
      <c r="B202" s="92"/>
    </row>
    <row r="203" spans="2:2" ht="12">
      <c r="B203" s="92"/>
    </row>
    <row r="204" spans="2:2" ht="12">
      <c r="B204" s="92"/>
    </row>
    <row r="205" spans="2:2" ht="12">
      <c r="B205" s="92"/>
    </row>
    <row r="206" spans="2:2" ht="12">
      <c r="B206" s="92"/>
    </row>
    <row r="207" spans="2:2" ht="12">
      <c r="B207" s="92"/>
    </row>
    <row r="208" spans="2:2" ht="12">
      <c r="B208" s="92"/>
    </row>
    <row r="209" spans="2:2" ht="12">
      <c r="B209" s="92"/>
    </row>
    <row r="210" spans="2:2" ht="12">
      <c r="B210" s="92"/>
    </row>
    <row r="211" spans="2:2" ht="12">
      <c r="B211" s="92"/>
    </row>
    <row r="212" spans="2:2" ht="12">
      <c r="B212" s="92"/>
    </row>
    <row r="213" spans="2:2" ht="12">
      <c r="B213" s="92"/>
    </row>
    <row r="214" spans="2:2" ht="12">
      <c r="B214" s="92"/>
    </row>
    <row r="215" spans="2:2" ht="12">
      <c r="B215" s="92"/>
    </row>
    <row r="216" spans="2:2" ht="12">
      <c r="B216" s="92"/>
    </row>
    <row r="217" spans="2:2" ht="12">
      <c r="B217" s="92"/>
    </row>
    <row r="218" spans="2:2" ht="12">
      <c r="B218" s="92"/>
    </row>
    <row r="219" spans="2:2" ht="12">
      <c r="B219" s="92"/>
    </row>
    <row r="220" spans="2:2" ht="12">
      <c r="B220" s="92"/>
    </row>
    <row r="221" spans="2:2" ht="12">
      <c r="B221" s="92"/>
    </row>
    <row r="222" spans="2:2" ht="12">
      <c r="B222" s="92"/>
    </row>
    <row r="223" spans="2:2" ht="12">
      <c r="B223" s="92"/>
    </row>
    <row r="224" spans="2:2" ht="12">
      <c r="B224" s="92"/>
    </row>
    <row r="225" spans="2:2" ht="12">
      <c r="B225" s="92"/>
    </row>
    <row r="226" spans="2:2" ht="12">
      <c r="B226" s="92"/>
    </row>
    <row r="227" spans="2:2" ht="12">
      <c r="B227" s="92"/>
    </row>
    <row r="228" spans="2:2" ht="12">
      <c r="B228" s="92"/>
    </row>
    <row r="229" spans="2:2" ht="12">
      <c r="B229" s="92"/>
    </row>
    <row r="230" spans="2:2" ht="12">
      <c r="B230" s="92"/>
    </row>
    <row r="231" spans="2:2" ht="12">
      <c r="B231" s="92"/>
    </row>
    <row r="232" spans="2:2" ht="12">
      <c r="B232" s="92"/>
    </row>
    <row r="233" spans="2:2" ht="12">
      <c r="B233" s="92"/>
    </row>
    <row r="234" spans="2:2" ht="12">
      <c r="B234" s="92"/>
    </row>
    <row r="235" spans="2:2" ht="12">
      <c r="B235" s="92"/>
    </row>
    <row r="236" spans="2:2" ht="12">
      <c r="B236" s="92"/>
    </row>
    <row r="237" spans="2:2" ht="12">
      <c r="B237" s="92"/>
    </row>
    <row r="238" spans="2:2" ht="12">
      <c r="B238" s="92"/>
    </row>
    <row r="239" spans="2:2" ht="12">
      <c r="B239" s="92"/>
    </row>
    <row r="240" spans="2:2" ht="12">
      <c r="B240" s="92"/>
    </row>
    <row r="241" spans="2:2" ht="12">
      <c r="B241" s="92"/>
    </row>
    <row r="242" spans="2:2" ht="12">
      <c r="B242" s="92"/>
    </row>
    <row r="243" spans="2:2" ht="12">
      <c r="B243" s="92"/>
    </row>
    <row r="244" spans="2:2" ht="12">
      <c r="B244" s="92"/>
    </row>
    <row r="245" spans="2:2" ht="12">
      <c r="B245" s="92"/>
    </row>
    <row r="246" spans="2:2" ht="12">
      <c r="B246" s="92"/>
    </row>
    <row r="247" spans="2:2" ht="12">
      <c r="B247" s="92"/>
    </row>
    <row r="248" spans="2:2" ht="12">
      <c r="B248" s="92"/>
    </row>
    <row r="249" spans="2:2" ht="12">
      <c r="B249" s="92"/>
    </row>
    <row r="250" spans="2:2" ht="12">
      <c r="B250" s="92"/>
    </row>
    <row r="251" spans="2:2" ht="12">
      <c r="B251" s="92"/>
    </row>
    <row r="252" spans="2:2" ht="12">
      <c r="B252" s="92"/>
    </row>
    <row r="253" spans="2:2" ht="12">
      <c r="B253" s="92"/>
    </row>
    <row r="254" spans="2:2" ht="12">
      <c r="B254" s="92"/>
    </row>
    <row r="255" spans="2:2" ht="12">
      <c r="B255" s="92"/>
    </row>
    <row r="256" spans="2:2" ht="12">
      <c r="B256" s="92"/>
    </row>
    <row r="257" spans="2:2" ht="12">
      <c r="B257" s="92"/>
    </row>
    <row r="258" spans="2:2" ht="12">
      <c r="B258" s="92"/>
    </row>
    <row r="259" spans="2:2" ht="12">
      <c r="B259" s="92"/>
    </row>
    <row r="260" spans="2:2" ht="12">
      <c r="B260" s="92"/>
    </row>
    <row r="261" spans="2:2" ht="12">
      <c r="B261" s="92"/>
    </row>
    <row r="262" spans="2:2" ht="12">
      <c r="B262" s="92"/>
    </row>
    <row r="263" spans="2:2" ht="12">
      <c r="B263" s="92"/>
    </row>
    <row r="264" spans="2:2" ht="12">
      <c r="B264" s="92"/>
    </row>
    <row r="265" spans="2:2" ht="12">
      <c r="B265" s="92"/>
    </row>
    <row r="266" spans="2:2" ht="12">
      <c r="B266" s="92"/>
    </row>
    <row r="267" spans="2:2" ht="12">
      <c r="B267" s="92"/>
    </row>
    <row r="268" spans="2:2" ht="12">
      <c r="B268" s="92"/>
    </row>
  </sheetData>
  <mergeCells count="24">
    <mergeCell ref="B2:J2"/>
    <mergeCell ref="B40:J40"/>
    <mergeCell ref="B41:B43"/>
    <mergeCell ref="C43:D43"/>
    <mergeCell ref="E43:F43"/>
    <mergeCell ref="E41:J41"/>
    <mergeCell ref="C41:C42"/>
    <mergeCell ref="D41:D42"/>
    <mergeCell ref="B4:B6"/>
    <mergeCell ref="C4:C5"/>
    <mergeCell ref="D4:D5"/>
    <mergeCell ref="E4:J4"/>
    <mergeCell ref="I43:J43"/>
    <mergeCell ref="S4:S6"/>
    <mergeCell ref="M4:M6"/>
    <mergeCell ref="N4:N6"/>
    <mergeCell ref="O4:O6"/>
    <mergeCell ref="P4:P6"/>
    <mergeCell ref="Q4:Q6"/>
    <mergeCell ref="L4:L6"/>
    <mergeCell ref="C6:D6"/>
    <mergeCell ref="E6:F6"/>
    <mergeCell ref="I6:J6"/>
    <mergeCell ref="R4:R6"/>
  </mergeCells>
  <pageMargins left="1.1811023622047245" right="0.39370078740157483" top="0.78740157480314965" bottom="0.78740157480314965" header="0.15748031496062992" footer="0.19685039370078741"/>
  <pageSetup paperSize="9" scale="93" orientation="portrait" r:id="rId1"/>
  <headerFooter alignWithMargins="0">
    <oddHeader>&amp;L&amp;"Times New Roman,полужирный"&amp;12&amp;K8CBA97Макроекономічний та монетарний огляд  &amp;R&amp;"Times New Roman,полужирный"&amp;12&amp;K8CBA97Вересень 2015 року</oddHeader>
    <oddFooter>&amp;C&amp;"Times New Roman,полужирный"&amp;12&amp;K8CBA97Національний банк України
Департамент монетарної політики та економічного аналізу</oddFooter>
  </headerFooter>
  <colBreaks count="1" manualBreakCount="1">
    <brk id="19" min="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view="pageLayout" zoomScale="70" zoomScaleNormal="100" zoomScalePageLayoutView="70" workbookViewId="0">
      <selection activeCell="H9" sqref="H9"/>
    </sheetView>
  </sheetViews>
  <sheetFormatPr defaultRowHeight="12.75" outlineLevelRow="1"/>
  <cols>
    <col min="1" max="1" width="87.28515625" customWidth="1"/>
    <col min="2" max="3" width="11.7109375" customWidth="1"/>
    <col min="4" max="12" width="11.5703125" customWidth="1"/>
    <col min="13" max="13" width="13.85546875" customWidth="1"/>
    <col min="14" max="14" width="18.140625" customWidth="1"/>
    <col min="15" max="15" width="13.42578125" customWidth="1"/>
    <col min="16" max="16" width="13.85546875" customWidth="1"/>
  </cols>
  <sheetData>
    <row r="1" spans="1:17" ht="15.75">
      <c r="A1" s="513" t="s">
        <v>181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4"/>
      <c r="P1" s="514"/>
    </row>
    <row r="2" spans="1:17">
      <c r="A2" s="515" t="s">
        <v>93</v>
      </c>
      <c r="B2" s="517">
        <v>41275</v>
      </c>
      <c r="C2" s="519">
        <v>41640</v>
      </c>
      <c r="D2" s="519">
        <v>42005</v>
      </c>
      <c r="E2" s="521">
        <v>42036</v>
      </c>
      <c r="F2" s="519">
        <v>42064</v>
      </c>
      <c r="G2" s="523">
        <v>42095</v>
      </c>
      <c r="H2" s="519">
        <v>42125</v>
      </c>
      <c r="I2" s="523">
        <v>42156</v>
      </c>
      <c r="J2" s="519">
        <v>42186</v>
      </c>
      <c r="K2" s="519">
        <v>42217</v>
      </c>
      <c r="L2" s="523" t="s">
        <v>300</v>
      </c>
      <c r="M2" s="511" t="s">
        <v>94</v>
      </c>
      <c r="N2" s="512"/>
      <c r="O2" s="511" t="s">
        <v>188</v>
      </c>
      <c r="P2" s="512"/>
    </row>
    <row r="3" spans="1:17" ht="51">
      <c r="A3" s="516"/>
      <c r="B3" s="518"/>
      <c r="C3" s="520"/>
      <c r="D3" s="520"/>
      <c r="E3" s="522"/>
      <c r="F3" s="520"/>
      <c r="G3" s="524"/>
      <c r="H3" s="520"/>
      <c r="I3" s="524"/>
      <c r="J3" s="520"/>
      <c r="K3" s="520"/>
      <c r="L3" s="524"/>
      <c r="M3" s="32" t="s">
        <v>95</v>
      </c>
      <c r="N3" s="33" t="s">
        <v>96</v>
      </c>
      <c r="O3" s="32" t="s">
        <v>95</v>
      </c>
      <c r="P3" s="33" t="s">
        <v>96</v>
      </c>
    </row>
    <row r="4" spans="1:17">
      <c r="A4" s="34" t="s">
        <v>97</v>
      </c>
      <c r="B4" s="35">
        <v>255283.3805496</v>
      </c>
      <c r="C4" s="36">
        <v>307138.76896850998</v>
      </c>
      <c r="D4" s="36">
        <v>333194.23173366999</v>
      </c>
      <c r="E4" s="36">
        <v>326731.86610556999</v>
      </c>
      <c r="F4" s="36">
        <v>331607.83463517</v>
      </c>
      <c r="G4" s="184">
        <v>331991.32964554999</v>
      </c>
      <c r="H4" s="36">
        <v>330359.08956698998</v>
      </c>
      <c r="I4" s="184">
        <v>329619.79473000998</v>
      </c>
      <c r="J4" s="36">
        <v>330379.08319171</v>
      </c>
      <c r="K4" s="36">
        <v>332327.08399999997</v>
      </c>
      <c r="L4" s="184">
        <v>328775.37228289002</v>
      </c>
      <c r="M4" s="38">
        <v>-3551.7117171099526</v>
      </c>
      <c r="N4" s="37">
        <v>-12640.681407809956</v>
      </c>
      <c r="O4" s="39">
        <v>-1.0687397711797502</v>
      </c>
      <c r="P4" s="40">
        <v>-3.702427367185706</v>
      </c>
    </row>
    <row r="5" spans="1:17">
      <c r="A5" s="41" t="s">
        <v>98</v>
      </c>
      <c r="B5" s="42">
        <v>773198.63114842004</v>
      </c>
      <c r="C5" s="43">
        <v>908994.28726828995</v>
      </c>
      <c r="D5" s="43">
        <v>956727.72384662996</v>
      </c>
      <c r="E5" s="43">
        <v>936216.31157585001</v>
      </c>
      <c r="F5" s="43">
        <v>1136132.6618111399</v>
      </c>
      <c r="G5" s="185">
        <v>1024941.90434101</v>
      </c>
      <c r="H5" s="43">
        <v>980233.19119716994</v>
      </c>
      <c r="I5" s="185">
        <v>963833.80929580994</v>
      </c>
      <c r="J5" s="43">
        <v>975119.04025687999</v>
      </c>
      <c r="K5" s="43">
        <v>968356.04</v>
      </c>
      <c r="L5" s="185">
        <v>948178.711466735</v>
      </c>
      <c r="M5" s="45">
        <v>-20177.328533265041</v>
      </c>
      <c r="N5" s="44">
        <v>-65641.211016985006</v>
      </c>
      <c r="O5" s="46">
        <v>-2.083668371941485</v>
      </c>
      <c r="P5" s="47">
        <v>-6.4746420504514219</v>
      </c>
      <c r="Q5" s="270"/>
    </row>
    <row r="6" spans="1:17">
      <c r="A6" s="48" t="s">
        <v>99</v>
      </c>
      <c r="B6" s="49">
        <v>203245.00996706999</v>
      </c>
      <c r="C6" s="50">
        <v>237776.61807714999</v>
      </c>
      <c r="D6" s="50">
        <v>282947.10859040997</v>
      </c>
      <c r="E6" s="50">
        <v>274365.5933904</v>
      </c>
      <c r="F6" s="50">
        <v>283871.68865257001</v>
      </c>
      <c r="G6" s="186">
        <v>284826.18851854</v>
      </c>
      <c r="H6" s="50">
        <v>285980.09082436998</v>
      </c>
      <c r="I6" s="186">
        <v>283413.86372422997</v>
      </c>
      <c r="J6" s="50">
        <v>286124.86082846002</v>
      </c>
      <c r="K6" s="50">
        <v>284071.20799999998</v>
      </c>
      <c r="L6" s="186">
        <v>276365.32921691</v>
      </c>
      <c r="M6" s="52">
        <v>-7705.8787830899819</v>
      </c>
      <c r="N6" s="51">
        <v>-13320.711517549993</v>
      </c>
      <c r="O6" s="53">
        <v>-2.7126574485823909</v>
      </c>
      <c r="P6" s="54">
        <v>-4.5983270314914506</v>
      </c>
    </row>
    <row r="7" spans="1:17">
      <c r="A7" s="34" t="s">
        <v>100</v>
      </c>
      <c r="B7" s="42">
        <v>24691.192447950001</v>
      </c>
      <c r="C7" s="43">
        <v>33040.584776329997</v>
      </c>
      <c r="D7" s="43">
        <v>27223.579507620001</v>
      </c>
      <c r="E7" s="43">
        <v>33868.088535789997</v>
      </c>
      <c r="F7" s="43">
        <v>27467.888952910002</v>
      </c>
      <c r="G7" s="185">
        <v>26660.883682560001</v>
      </c>
      <c r="H7" s="43">
        <v>23206.356147229999</v>
      </c>
      <c r="I7" s="185">
        <v>25631.316840290001</v>
      </c>
      <c r="J7" s="43">
        <v>22372.78282955</v>
      </c>
      <c r="K7" s="43">
        <v>27787.65</v>
      </c>
      <c r="L7" s="185">
        <v>30817.27120367</v>
      </c>
      <c r="M7" s="45">
        <v>3029.6212036699981</v>
      </c>
      <c r="N7" s="44">
        <v>3163.0777836699999</v>
      </c>
      <c r="O7" s="46">
        <v>10.902761491777824</v>
      </c>
      <c r="P7" s="47">
        <v>11.437967962509461</v>
      </c>
    </row>
    <row r="8" spans="1:17">
      <c r="A8" s="41" t="s">
        <v>101</v>
      </c>
      <c r="B8" s="42">
        <v>567881.27132608998</v>
      </c>
      <c r="C8" s="43">
        <v>668459.83903468004</v>
      </c>
      <c r="D8" s="43">
        <v>672401.51507922006</v>
      </c>
      <c r="E8" s="43">
        <v>660727.92424540001</v>
      </c>
      <c r="F8" s="43">
        <v>851340.93078897998</v>
      </c>
      <c r="G8" s="185">
        <v>739548.35429761</v>
      </c>
      <c r="H8" s="43">
        <v>693859.71654314001</v>
      </c>
      <c r="I8" s="185">
        <v>680059.71275715996</v>
      </c>
      <c r="J8" s="43">
        <v>688683.03973644995</v>
      </c>
      <c r="K8" s="43">
        <v>683974.38199999998</v>
      </c>
      <c r="L8" s="185">
        <v>671504.93156157807</v>
      </c>
      <c r="M8" s="45">
        <v>-12469.450438421918</v>
      </c>
      <c r="N8" s="44">
        <v>-49949.343674911885</v>
      </c>
      <c r="O8" s="46">
        <v>-1.8230873504297307</v>
      </c>
      <c r="P8" s="47">
        <v>-6.923424725501647</v>
      </c>
    </row>
    <row r="9" spans="1:17">
      <c r="A9" s="55" t="s">
        <v>102</v>
      </c>
      <c r="B9" s="49">
        <v>319828.46589970996</v>
      </c>
      <c r="C9" s="50">
        <v>422351.04912688001</v>
      </c>
      <c r="D9" s="50">
        <v>365890.01433290995</v>
      </c>
      <c r="E9" s="50">
        <v>358708.39954876003</v>
      </c>
      <c r="F9" s="50">
        <v>352300.41180614999</v>
      </c>
      <c r="G9" s="186">
        <v>346086.18558445002</v>
      </c>
      <c r="H9" s="50">
        <v>347828.34267322998</v>
      </c>
      <c r="I9" s="186">
        <v>346380.60127608001</v>
      </c>
      <c r="J9" s="50">
        <v>359099.55344453</v>
      </c>
      <c r="K9" s="50">
        <v>355926.52500000002</v>
      </c>
      <c r="L9" s="186">
        <v>356248.78005448903</v>
      </c>
      <c r="M9" s="52">
        <v>322.25505448901094</v>
      </c>
      <c r="N9" s="51">
        <v>-23608.391462110914</v>
      </c>
      <c r="O9" s="53">
        <v>9.053976926529117E-2</v>
      </c>
      <c r="P9" s="54">
        <v>-6.2150706192680758</v>
      </c>
    </row>
    <row r="10" spans="1:17">
      <c r="A10" s="55" t="s">
        <v>103</v>
      </c>
      <c r="B10" s="49">
        <v>248052.80542638001</v>
      </c>
      <c r="C10" s="50">
        <v>246108.78990779998</v>
      </c>
      <c r="D10" s="50">
        <v>306511.50074630999</v>
      </c>
      <c r="E10" s="50">
        <v>302019.52469663997</v>
      </c>
      <c r="F10" s="50">
        <v>499040.51898282999</v>
      </c>
      <c r="G10" s="186">
        <v>393462.16871315998</v>
      </c>
      <c r="H10" s="50">
        <v>346031.37386991002</v>
      </c>
      <c r="I10" s="186">
        <v>333679.11148108001</v>
      </c>
      <c r="J10" s="50">
        <v>329583.48629192001</v>
      </c>
      <c r="K10" s="50">
        <v>328047.85700000002</v>
      </c>
      <c r="L10" s="186">
        <v>315256.15150708897</v>
      </c>
      <c r="M10" s="52">
        <v>-12791.705492911045</v>
      </c>
      <c r="N10" s="51">
        <v>-26340.952212801029</v>
      </c>
      <c r="O10" s="53">
        <v>-3.8993412759623709</v>
      </c>
      <c r="P10" s="54">
        <v>-7.711116963802084</v>
      </c>
    </row>
    <row r="11" spans="1:17">
      <c r="A11" s="55" t="s">
        <v>104</v>
      </c>
      <c r="B11" s="49">
        <v>31033.755214109849</v>
      </c>
      <c r="C11" s="50">
        <v>30790.540461378707</v>
      </c>
      <c r="D11" s="50">
        <v>19438.146444500686</v>
      </c>
      <c r="E11" s="50">
        <v>18691.852042676306</v>
      </c>
      <c r="F11" s="50">
        <v>17974.94370167438</v>
      </c>
      <c r="G11" s="186">
        <v>16784.049086361276</v>
      </c>
      <c r="H11" s="50">
        <v>16441.019430853539</v>
      </c>
      <c r="I11" s="186">
        <v>15853.07453597303</v>
      </c>
      <c r="J11" s="50">
        <v>15682.982240508107</v>
      </c>
      <c r="K11" s="50">
        <v>15179.126055125043</v>
      </c>
      <c r="L11" s="186">
        <v>14880.792498352475</v>
      </c>
      <c r="M11" s="52">
        <v>-298.33355677256804</v>
      </c>
      <c r="N11" s="51">
        <v>-10225.976760021375</v>
      </c>
      <c r="O11" s="53">
        <v>-1.965419851506141</v>
      </c>
      <c r="P11" s="54">
        <v>-40.729958740552441</v>
      </c>
    </row>
    <row r="12" spans="1:17">
      <c r="A12" s="48" t="s">
        <v>105</v>
      </c>
      <c r="B12" s="49">
        <v>202027.01658209</v>
      </c>
      <c r="C12" s="50">
        <v>231278.63314727999</v>
      </c>
      <c r="D12" s="50">
        <v>260137.90744718001</v>
      </c>
      <c r="E12" s="50">
        <v>256027.09346872001</v>
      </c>
      <c r="F12" s="50">
        <v>321582.92642422998</v>
      </c>
      <c r="G12" s="186">
        <v>290907.84519296</v>
      </c>
      <c r="H12" s="50">
        <v>273601.44624358002</v>
      </c>
      <c r="I12" s="186">
        <v>274893.72277604003</v>
      </c>
      <c r="J12" s="50">
        <v>285303.77544100001</v>
      </c>
      <c r="K12" s="50">
        <v>288133.85200000001</v>
      </c>
      <c r="L12" s="186">
        <v>283061.63725938898</v>
      </c>
      <c r="M12" s="52">
        <v>-5072.2147406110307</v>
      </c>
      <c r="N12" s="51">
        <v>-5566.6092987610027</v>
      </c>
      <c r="O12" s="53">
        <v>-1.7603675185694669</v>
      </c>
      <c r="P12" s="54">
        <v>-1.9286432860061353</v>
      </c>
    </row>
    <row r="13" spans="1:17">
      <c r="A13" s="55" t="s">
        <v>106</v>
      </c>
      <c r="B13" s="49">
        <v>136042.13911374999</v>
      </c>
      <c r="C13" s="50">
        <v>168796.72751244</v>
      </c>
      <c r="D13" s="50">
        <v>169875.41397031999</v>
      </c>
      <c r="E13" s="50">
        <v>167228.25901872001</v>
      </c>
      <c r="F13" s="50">
        <v>168519.27896147</v>
      </c>
      <c r="G13" s="186">
        <v>169648.78412806999</v>
      </c>
      <c r="H13" s="50">
        <v>167175.45084385001</v>
      </c>
      <c r="I13" s="186">
        <v>168965.16193939999</v>
      </c>
      <c r="J13" s="50">
        <v>179148.86321901999</v>
      </c>
      <c r="K13" s="50">
        <v>180822.764</v>
      </c>
      <c r="L13" s="186">
        <v>182315.669276945</v>
      </c>
      <c r="M13" s="52">
        <v>1492.9052769450063</v>
      </c>
      <c r="N13" s="51">
        <v>18877.504661795014</v>
      </c>
      <c r="O13" s="53">
        <v>0.825617994062398</v>
      </c>
      <c r="P13" s="54">
        <v>11.550242690405966</v>
      </c>
    </row>
    <row r="14" spans="1:17">
      <c r="A14" s="55" t="s">
        <v>107</v>
      </c>
      <c r="B14" s="49">
        <v>65984.877468339997</v>
      </c>
      <c r="C14" s="50">
        <v>62481.905634839997</v>
      </c>
      <c r="D14" s="50">
        <v>90262.493476860007</v>
      </c>
      <c r="E14" s="50">
        <v>88798.834449999995</v>
      </c>
      <c r="F14" s="50">
        <v>153063.64746276001</v>
      </c>
      <c r="G14" s="186">
        <v>121259.06106489</v>
      </c>
      <c r="H14" s="50">
        <v>106425.99539973</v>
      </c>
      <c r="I14" s="186">
        <v>105928.56083664</v>
      </c>
      <c r="J14" s="50">
        <v>106154.91222198</v>
      </c>
      <c r="K14" s="50">
        <v>107311.088</v>
      </c>
      <c r="L14" s="186">
        <v>100745.967982444</v>
      </c>
      <c r="M14" s="52">
        <v>-6565.120017556008</v>
      </c>
      <c r="N14" s="51">
        <v>-24444.113960556002</v>
      </c>
      <c r="O14" s="53">
        <v>-6.1178393956419512</v>
      </c>
      <c r="P14" s="54">
        <v>-19.525599457380011</v>
      </c>
    </row>
    <row r="15" spans="1:17">
      <c r="A15" s="55" t="s">
        <v>108</v>
      </c>
      <c r="B15" s="49">
        <v>8255.3331000050039</v>
      </c>
      <c r="C15" s="50">
        <v>7817.078147734268</v>
      </c>
      <c r="D15" s="50">
        <v>5724.2079412255634</v>
      </c>
      <c r="E15" s="50">
        <v>5495.7197776159974</v>
      </c>
      <c r="F15" s="50">
        <v>5513.2005143067499</v>
      </c>
      <c r="G15" s="186">
        <v>5172.5888660032742</v>
      </c>
      <c r="H15" s="50">
        <v>5056.6277813083707</v>
      </c>
      <c r="I15" s="186">
        <v>5032.6595601919344</v>
      </c>
      <c r="J15" s="50">
        <v>5051.3016348320116</v>
      </c>
      <c r="K15" s="50">
        <v>4965.3990937810531</v>
      </c>
      <c r="L15" s="186">
        <v>4755.4340729770029</v>
      </c>
      <c r="M15" s="52">
        <v>-209.96502080405025</v>
      </c>
      <c r="N15" s="51">
        <v>-4445.8105118048879</v>
      </c>
      <c r="O15" s="53">
        <v>-4.2285628373159909</v>
      </c>
      <c r="P15" s="54">
        <v>-48.317490865941068</v>
      </c>
    </row>
    <row r="16" spans="1:17">
      <c r="A16" s="48" t="s">
        <v>109</v>
      </c>
      <c r="B16" s="49">
        <v>365854.25474399998</v>
      </c>
      <c r="C16" s="50">
        <v>437181.20588740002</v>
      </c>
      <c r="D16" s="50">
        <v>412263.60763203999</v>
      </c>
      <c r="E16" s="50">
        <v>404700.83077668003</v>
      </c>
      <c r="F16" s="50">
        <v>529758.00436475</v>
      </c>
      <c r="G16" s="186">
        <v>448640.50910465</v>
      </c>
      <c r="H16" s="50">
        <v>420258.27029955998</v>
      </c>
      <c r="I16" s="186">
        <v>405165.98998111999</v>
      </c>
      <c r="J16" s="50">
        <v>403379.26429545</v>
      </c>
      <c r="K16" s="50">
        <v>395840.53</v>
      </c>
      <c r="L16" s="186">
        <v>388443.29430218902</v>
      </c>
      <c r="M16" s="52">
        <v>-7397.2356978110038</v>
      </c>
      <c r="N16" s="51">
        <v>-44382.734376150998</v>
      </c>
      <c r="O16" s="53">
        <v>-1.8687413584988377</v>
      </c>
      <c r="P16" s="54">
        <v>-10.254174064271581</v>
      </c>
    </row>
    <row r="17" spans="1:16">
      <c r="A17" s="55" t="s">
        <v>106</v>
      </c>
      <c r="B17" s="49">
        <v>183786.32678596</v>
      </c>
      <c r="C17" s="50">
        <v>253554.32161444001</v>
      </c>
      <c r="D17" s="50">
        <v>196014.60036258999</v>
      </c>
      <c r="E17" s="50">
        <v>191480.14053003999</v>
      </c>
      <c r="F17" s="50">
        <v>183781.13284467999</v>
      </c>
      <c r="G17" s="186">
        <v>176437.40145638</v>
      </c>
      <c r="H17" s="50">
        <v>180652.89182938001</v>
      </c>
      <c r="I17" s="186">
        <v>177415.43933667999</v>
      </c>
      <c r="J17" s="50">
        <v>179950.69022551001</v>
      </c>
      <c r="K17" s="50">
        <v>175103.761</v>
      </c>
      <c r="L17" s="186">
        <v>173933.110777544</v>
      </c>
      <c r="M17" s="52">
        <v>-1170.6502224559954</v>
      </c>
      <c r="N17" s="51">
        <v>-42485.896123905986</v>
      </c>
      <c r="O17" s="53">
        <v>-0.66854658961665336</v>
      </c>
      <c r="P17" s="54">
        <v>-19.631314611499278</v>
      </c>
    </row>
    <row r="18" spans="1:16">
      <c r="A18" s="55" t="s">
        <v>107</v>
      </c>
      <c r="B18" s="49">
        <v>182067.92795804</v>
      </c>
      <c r="C18" s="50">
        <v>183626.88427295999</v>
      </c>
      <c r="D18" s="50">
        <v>216249.00726945</v>
      </c>
      <c r="E18" s="50">
        <v>213220.69024664001</v>
      </c>
      <c r="F18" s="50">
        <v>345976.87152007001</v>
      </c>
      <c r="G18" s="186">
        <v>272203.10764826997</v>
      </c>
      <c r="H18" s="50">
        <v>239605.37847018</v>
      </c>
      <c r="I18" s="186">
        <v>227750.55064443999</v>
      </c>
      <c r="J18" s="50">
        <v>223428.57406993999</v>
      </c>
      <c r="K18" s="50">
        <v>220736.769</v>
      </c>
      <c r="L18" s="186">
        <v>214510.18352464499</v>
      </c>
      <c r="M18" s="52">
        <v>-6226.5854753550084</v>
      </c>
      <c r="N18" s="51">
        <v>-1896.838252245012</v>
      </c>
      <c r="O18" s="53">
        <v>-2.8208193422252208</v>
      </c>
      <c r="P18" s="54">
        <v>-0.87651418917478452</v>
      </c>
    </row>
    <row r="19" spans="1:16">
      <c r="A19" s="55" t="s">
        <v>108</v>
      </c>
      <c r="B19" s="49">
        <v>22778.422114104844</v>
      </c>
      <c r="C19" s="50">
        <v>22973.462313644439</v>
      </c>
      <c r="D19" s="50">
        <v>13713.938503275125</v>
      </c>
      <c r="E19" s="50">
        <v>13196.132265060311</v>
      </c>
      <c r="F19" s="50">
        <v>12461.743187367631</v>
      </c>
      <c r="G19" s="186">
        <v>11611.460220358002</v>
      </c>
      <c r="H19" s="50">
        <v>11384.391649545169</v>
      </c>
      <c r="I19" s="186">
        <v>10820.414975781096</v>
      </c>
      <c r="J19" s="50">
        <v>10631.680605676094</v>
      </c>
      <c r="K19" s="50">
        <v>10213.726961343991</v>
      </c>
      <c r="L19" s="186">
        <v>10125.358425375473</v>
      </c>
      <c r="M19" s="52">
        <v>-88.3685359685187</v>
      </c>
      <c r="N19" s="51">
        <v>-5780.1662482164884</v>
      </c>
      <c r="O19" s="53">
        <v>-0.86519383475756229</v>
      </c>
      <c r="P19" s="54">
        <v>-36.340619796172668</v>
      </c>
    </row>
    <row r="20" spans="1:16">
      <c r="A20" s="34" t="s">
        <v>110</v>
      </c>
      <c r="B20" s="42">
        <v>809339.22215058003</v>
      </c>
      <c r="C20" s="43">
        <v>904874.0467522</v>
      </c>
      <c r="D20" s="43">
        <v>1015741.19913338</v>
      </c>
      <c r="E20" s="43">
        <v>1014688.27605232</v>
      </c>
      <c r="F20" s="43">
        <v>1327506.4340897</v>
      </c>
      <c r="G20" s="185">
        <v>1176033.9251760801</v>
      </c>
      <c r="H20" s="43">
        <v>1098941.2457024502</v>
      </c>
      <c r="I20" s="185">
        <v>1038997.3728198099</v>
      </c>
      <c r="J20" s="43">
        <v>1034988.5368452399</v>
      </c>
      <c r="K20" s="43">
        <v>1042509.047</v>
      </c>
      <c r="L20" s="185">
        <v>1031761.63784857</v>
      </c>
      <c r="M20" s="45">
        <v>-10747.409151430009</v>
      </c>
      <c r="N20" s="44">
        <v>10996.313455700059</v>
      </c>
      <c r="O20" s="46">
        <v>-1.0309175908216304</v>
      </c>
      <c r="P20" s="47">
        <v>1.0772616577899896</v>
      </c>
    </row>
    <row r="21" spans="1:16">
      <c r="A21" s="55" t="s">
        <v>102</v>
      </c>
      <c r="B21" s="49">
        <v>509776.99422020995</v>
      </c>
      <c r="C21" s="50">
        <v>596868.00023010001</v>
      </c>
      <c r="D21" s="50">
        <v>543060.83955178002</v>
      </c>
      <c r="E21" s="50">
        <v>539584.47644034994</v>
      </c>
      <c r="F21" s="50">
        <v>530792.30650631001</v>
      </c>
      <c r="G21" s="186">
        <v>516055.44531048997</v>
      </c>
      <c r="H21" s="50">
        <v>513845.83004769997</v>
      </c>
      <c r="I21" s="186">
        <v>490569.65546356002</v>
      </c>
      <c r="J21" s="50">
        <v>488596.25469424995</v>
      </c>
      <c r="K21" s="50">
        <v>484957.90300000005</v>
      </c>
      <c r="L21" s="186">
        <v>490218.75153460004</v>
      </c>
      <c r="M21" s="52">
        <v>5260.8485345999943</v>
      </c>
      <c r="N21" s="51">
        <v>-58383.419532040018</v>
      </c>
      <c r="O21" s="53">
        <v>1.0848051969162213</v>
      </c>
      <c r="P21" s="54">
        <v>-10.642214451781314</v>
      </c>
    </row>
    <row r="22" spans="1:16">
      <c r="A22" s="55" t="s">
        <v>103</v>
      </c>
      <c r="B22" s="49">
        <v>299562.22793036996</v>
      </c>
      <c r="C22" s="50">
        <v>308006.04652209999</v>
      </c>
      <c r="D22" s="50">
        <v>472680.35958159994</v>
      </c>
      <c r="E22" s="50">
        <v>475103.79961196997</v>
      </c>
      <c r="F22" s="50">
        <v>796714.11758338998</v>
      </c>
      <c r="G22" s="186">
        <v>659978.47986559011</v>
      </c>
      <c r="H22" s="50">
        <v>585095.41565474996</v>
      </c>
      <c r="I22" s="186">
        <v>548427.71735624992</v>
      </c>
      <c r="J22" s="50">
        <v>546392.28215098998</v>
      </c>
      <c r="K22" s="50">
        <v>557551.14400000009</v>
      </c>
      <c r="L22" s="186">
        <v>541542.88631396997</v>
      </c>
      <c r="M22" s="52">
        <v>-16008.25768603012</v>
      </c>
      <c r="N22" s="51">
        <v>69379.832987739937</v>
      </c>
      <c r="O22" s="53">
        <v>-2.8711729602387948</v>
      </c>
      <c r="P22" s="54">
        <v>14.694041073095903</v>
      </c>
    </row>
    <row r="23" spans="1:16">
      <c r="A23" s="55" t="s">
        <v>104</v>
      </c>
      <c r="B23" s="49">
        <v>37478.071804124855</v>
      </c>
      <c r="C23" s="50">
        <v>38534.473479557113</v>
      </c>
      <c r="D23" s="50">
        <v>29976.134757145799</v>
      </c>
      <c r="E23" s="50">
        <v>29403.959681680386</v>
      </c>
      <c r="F23" s="50">
        <v>28696.850987331032</v>
      </c>
      <c r="G23" s="186">
        <v>28152.925701178519</v>
      </c>
      <c r="H23" s="50">
        <v>27799.690502340211</v>
      </c>
      <c r="I23" s="186">
        <v>26055.767897041871</v>
      </c>
      <c r="J23" s="50">
        <v>25999.665680260594</v>
      </c>
      <c r="K23" s="50">
        <v>25798.489203223711</v>
      </c>
      <c r="L23" s="186">
        <v>25562.030373310139</v>
      </c>
      <c r="M23" s="52">
        <v>-236.45882991357212</v>
      </c>
      <c r="N23" s="51">
        <v>-9141.1000194803637</v>
      </c>
      <c r="O23" s="53">
        <v>-0.91656076466688319</v>
      </c>
      <c r="P23" s="54">
        <v>-26.340851433331807</v>
      </c>
    </row>
    <row r="24" spans="1:16">
      <c r="A24" s="55" t="s">
        <v>111</v>
      </c>
      <c r="B24" s="49">
        <v>626222.65991729009</v>
      </c>
      <c r="C24" s="50">
        <v>716341.09793141996</v>
      </c>
      <c r="D24" s="50">
        <v>809059.86206188996</v>
      </c>
      <c r="E24" s="50">
        <v>807312.69971195003</v>
      </c>
      <c r="F24" s="50">
        <v>1051611.70134285</v>
      </c>
      <c r="G24" s="186">
        <v>931404.26704335993</v>
      </c>
      <c r="H24" s="50">
        <v>870133.97319455992</v>
      </c>
      <c r="I24" s="186">
        <v>839447.70002022001</v>
      </c>
      <c r="J24" s="50">
        <v>836269.64488420996</v>
      </c>
      <c r="K24" s="50">
        <v>843557.56</v>
      </c>
      <c r="L24" s="186">
        <v>835580.83302316</v>
      </c>
      <c r="M24" s="52">
        <v>-7976.7269768400583</v>
      </c>
      <c r="N24" s="51">
        <v>25066.372575880028</v>
      </c>
      <c r="O24" s="53">
        <v>-0.94560553483037779</v>
      </c>
      <c r="P24" s="54">
        <v>3.0926496440356175</v>
      </c>
    </row>
    <row r="25" spans="1:16">
      <c r="A25" s="55" t="s">
        <v>106</v>
      </c>
      <c r="B25" s="49">
        <v>410296.98830818996</v>
      </c>
      <c r="C25" s="50">
        <v>475089.86348245997</v>
      </c>
      <c r="D25" s="50">
        <v>436079.31704222003</v>
      </c>
      <c r="E25" s="50">
        <v>433212.81983281998</v>
      </c>
      <c r="F25" s="50">
        <v>425256.72117739997</v>
      </c>
      <c r="G25" s="186">
        <v>411463.95326980995</v>
      </c>
      <c r="H25" s="50">
        <v>409586.04568573</v>
      </c>
      <c r="I25" s="186">
        <v>390419.99068004003</v>
      </c>
      <c r="J25" s="50">
        <v>388882.52932847996</v>
      </c>
      <c r="K25" s="50">
        <v>386578.45400000003</v>
      </c>
      <c r="L25" s="186">
        <v>391873.07536432002</v>
      </c>
      <c r="M25" s="52">
        <v>5294.6213643199881</v>
      </c>
      <c r="N25" s="51">
        <v>-42809.404222159996</v>
      </c>
      <c r="O25" s="53">
        <v>1.3696110865816706</v>
      </c>
      <c r="P25" s="54">
        <v>-9.8484310347371888</v>
      </c>
    </row>
    <row r="26" spans="1:16">
      <c r="A26" s="55" t="s">
        <v>107</v>
      </c>
      <c r="B26" s="49">
        <v>215925.67160909998</v>
      </c>
      <c r="C26" s="50">
        <v>241251.23444895999</v>
      </c>
      <c r="D26" s="50">
        <v>372980.54501966998</v>
      </c>
      <c r="E26" s="50">
        <v>374099.87987912999</v>
      </c>
      <c r="F26" s="50">
        <v>626355.03016544995</v>
      </c>
      <c r="G26" s="186">
        <v>519940.31377355003</v>
      </c>
      <c r="H26" s="50">
        <v>460547.92750882998</v>
      </c>
      <c r="I26" s="186">
        <v>449027.70934017998</v>
      </c>
      <c r="J26" s="50">
        <v>447387.11555573001</v>
      </c>
      <c r="K26" s="50">
        <v>456979.10600000003</v>
      </c>
      <c r="L26" s="186">
        <v>443707.75765883998</v>
      </c>
      <c r="M26" s="52">
        <v>-13271.348341160046</v>
      </c>
      <c r="N26" s="51">
        <v>67875.876798039943</v>
      </c>
      <c r="O26" s="53">
        <v>-2.9041477316820874</v>
      </c>
      <c r="P26" s="54">
        <v>18.060170053316924</v>
      </c>
    </row>
    <row r="27" spans="1:16">
      <c r="A27" s="55" t="s">
        <v>108</v>
      </c>
      <c r="B27" s="49">
        <v>27014.346504328787</v>
      </c>
      <c r="C27" s="50">
        <v>30182.814268605031</v>
      </c>
      <c r="D27" s="50">
        <v>23653.436942461311</v>
      </c>
      <c r="E27" s="50">
        <v>23152.872685656112</v>
      </c>
      <c r="F27" s="50">
        <v>22560.685908696498</v>
      </c>
      <c r="G27" s="186">
        <v>22179.270187257189</v>
      </c>
      <c r="H27" s="50">
        <v>21882.054625077541</v>
      </c>
      <c r="I27" s="186">
        <v>21333.279489060049</v>
      </c>
      <c r="J27" s="50">
        <v>21288.579312126396</v>
      </c>
      <c r="K27" s="50">
        <v>21144.913178117025</v>
      </c>
      <c r="L27" s="186">
        <v>20943.994399684198</v>
      </c>
      <c r="M27" s="52">
        <v>-200.91877843282782</v>
      </c>
      <c r="N27" s="51">
        <v>-6678.9690562654359</v>
      </c>
      <c r="O27" s="53">
        <v>-0.95019911758615194</v>
      </c>
      <c r="P27" s="54">
        <v>-24.179046056793993</v>
      </c>
    </row>
    <row r="28" spans="1:16">
      <c r="A28" s="55" t="s">
        <v>112</v>
      </c>
      <c r="B28" s="49">
        <v>183116.56223328999</v>
      </c>
      <c r="C28" s="50">
        <v>188532.94882078</v>
      </c>
      <c r="D28" s="50">
        <v>206681.33707149001</v>
      </c>
      <c r="E28" s="50">
        <v>207375.57634037</v>
      </c>
      <c r="F28" s="50">
        <v>275894.67274685</v>
      </c>
      <c r="G28" s="186">
        <v>244629.65813271998</v>
      </c>
      <c r="H28" s="50">
        <v>228807.27250788998</v>
      </c>
      <c r="I28" s="186">
        <v>199549.67279959001</v>
      </c>
      <c r="J28" s="50">
        <v>198718.89196102999</v>
      </c>
      <c r="K28" s="50">
        <v>198951.486</v>
      </c>
      <c r="L28" s="186">
        <v>196180.80482540998</v>
      </c>
      <c r="M28" s="52">
        <v>-2770.6811745900195</v>
      </c>
      <c r="N28" s="51">
        <v>-14070.059120180027</v>
      </c>
      <c r="O28" s="53">
        <v>-1.3926416084120206</v>
      </c>
      <c r="P28" s="54">
        <v>-6.6920339142202891</v>
      </c>
    </row>
    <row r="29" spans="1:16">
      <c r="A29" s="55" t="s">
        <v>113</v>
      </c>
      <c r="B29" s="49">
        <v>99480.005912020002</v>
      </c>
      <c r="C29" s="50">
        <v>121778.13674764</v>
      </c>
      <c r="D29" s="50">
        <v>106981.52250956</v>
      </c>
      <c r="E29" s="50">
        <v>106371.65660752999</v>
      </c>
      <c r="F29" s="50">
        <v>105535.58532890999</v>
      </c>
      <c r="G29" s="186">
        <v>104591.49204067999</v>
      </c>
      <c r="H29" s="50">
        <v>104259.78436197</v>
      </c>
      <c r="I29" s="186">
        <v>100149.66478352</v>
      </c>
      <c r="J29" s="50">
        <v>99713.725365769991</v>
      </c>
      <c r="K29" s="50">
        <v>98379.449000000008</v>
      </c>
      <c r="L29" s="186">
        <v>98345.676170279999</v>
      </c>
      <c r="M29" s="52">
        <v>-33.772829720008303</v>
      </c>
      <c r="N29" s="51">
        <v>-15574.015309880007</v>
      </c>
      <c r="O29" s="53">
        <v>-3.4329151121809787E-2</v>
      </c>
      <c r="P29" s="54">
        <v>-13.671047654296302</v>
      </c>
    </row>
    <row r="30" spans="1:16">
      <c r="A30" s="55" t="s">
        <v>107</v>
      </c>
      <c r="B30" s="49">
        <v>83636.556321269993</v>
      </c>
      <c r="C30" s="50">
        <v>66754.812073139998</v>
      </c>
      <c r="D30" s="50">
        <v>99699.81456192999</v>
      </c>
      <c r="E30" s="50">
        <v>101003.91973284</v>
      </c>
      <c r="F30" s="50">
        <v>170359.08741794</v>
      </c>
      <c r="G30" s="186">
        <v>140038.16609204002</v>
      </c>
      <c r="H30" s="50">
        <v>124547.48814592</v>
      </c>
      <c r="I30" s="186">
        <v>99400.008016070002</v>
      </c>
      <c r="J30" s="50">
        <v>99005.166595260001</v>
      </c>
      <c r="K30" s="50">
        <v>100572.038</v>
      </c>
      <c r="L30" s="186">
        <v>97835.12865513</v>
      </c>
      <c r="M30" s="52">
        <v>-2736.9093448700005</v>
      </c>
      <c r="N30" s="51">
        <v>1503.9561897000094</v>
      </c>
      <c r="O30" s="53">
        <v>-2.7213422331861352</v>
      </c>
      <c r="P30" s="54">
        <v>1.5612352172291111</v>
      </c>
    </row>
    <row r="31" spans="1:16">
      <c r="A31" s="55" t="s">
        <v>108</v>
      </c>
      <c r="B31" s="49">
        <v>10463.725299796071</v>
      </c>
      <c r="C31" s="50">
        <v>8351.6592109520825</v>
      </c>
      <c r="D31" s="50">
        <v>6322.6978146844895</v>
      </c>
      <c r="E31" s="50">
        <v>6251.0869960242771</v>
      </c>
      <c r="F31" s="50">
        <v>6136.1650786345335</v>
      </c>
      <c r="G31" s="186">
        <v>5973.6555139213297</v>
      </c>
      <c r="H31" s="50">
        <v>5917.6358772626691</v>
      </c>
      <c r="I31" s="186">
        <v>4722.4884079818221</v>
      </c>
      <c r="J31" s="50">
        <v>4711.0863681341989</v>
      </c>
      <c r="K31" s="50">
        <v>4653.576025106684</v>
      </c>
      <c r="L31" s="186">
        <v>4618.0359736259443</v>
      </c>
      <c r="M31" s="52">
        <v>-35.540051480739749</v>
      </c>
      <c r="N31" s="51">
        <v>-2462.1309632149278</v>
      </c>
      <c r="O31" s="53">
        <v>-0.76371485689706731</v>
      </c>
      <c r="P31" s="54">
        <v>-34.775041113840118</v>
      </c>
    </row>
    <row r="32" spans="1:16">
      <c r="A32" s="34" t="s">
        <v>235</v>
      </c>
      <c r="B32" s="42">
        <v>334</v>
      </c>
      <c r="C32" s="43">
        <v>3126</v>
      </c>
      <c r="D32" s="43">
        <v>19594</v>
      </c>
      <c r="E32" s="43">
        <v>19132</v>
      </c>
      <c r="F32" s="43">
        <v>18115</v>
      </c>
      <c r="G32" s="185">
        <v>14124</v>
      </c>
      <c r="H32" s="43">
        <v>23239</v>
      </c>
      <c r="I32" s="185">
        <v>26063</v>
      </c>
      <c r="J32" s="43">
        <v>39224</v>
      </c>
      <c r="K32" s="43">
        <v>40333</v>
      </c>
      <c r="L32" s="185">
        <v>37785</v>
      </c>
      <c r="M32" s="45">
        <v>-2548</v>
      </c>
      <c r="N32" s="44">
        <v>22719</v>
      </c>
      <c r="O32" s="46">
        <v>-6.3174075818808433</v>
      </c>
      <c r="P32" s="47">
        <v>150.79649542015133</v>
      </c>
    </row>
    <row r="33" spans="1:16">
      <c r="A33" s="34" t="s">
        <v>236</v>
      </c>
      <c r="B33" s="42">
        <v>75097.629652379997</v>
      </c>
      <c r="C33" s="43">
        <v>76121.975521369997</v>
      </c>
      <c r="D33" s="43">
        <v>119144.28607364</v>
      </c>
      <c r="E33" s="43">
        <v>120401.55392388</v>
      </c>
      <c r="F33" s="43">
        <v>129266.95615627</v>
      </c>
      <c r="G33" s="185">
        <v>130260.45308631001</v>
      </c>
      <c r="H33" s="43">
        <v>136619.22240919</v>
      </c>
      <c r="I33" s="185">
        <v>131916.28375164999</v>
      </c>
      <c r="J33" s="43">
        <v>128368.91855559</v>
      </c>
      <c r="K33" s="43">
        <v>128187.095552</v>
      </c>
      <c r="L33" s="185">
        <v>128133.89461455001</v>
      </c>
      <c r="M33" s="45">
        <v>-53.200937449990306</v>
      </c>
      <c r="N33" s="44">
        <v>14812.820363200008</v>
      </c>
      <c r="O33" s="46">
        <v>-4.1502568742117774E-2</v>
      </c>
      <c r="P33" s="47">
        <v>13.071549542801435</v>
      </c>
    </row>
    <row r="34" spans="1:16">
      <c r="A34" s="34" t="s">
        <v>114</v>
      </c>
      <c r="B34" s="42"/>
      <c r="C34" s="43"/>
      <c r="D34" s="43"/>
      <c r="E34" s="43"/>
      <c r="F34" s="43"/>
      <c r="G34" s="185"/>
      <c r="H34" s="43"/>
      <c r="I34" s="185"/>
      <c r="J34" s="43"/>
      <c r="K34" s="43"/>
      <c r="L34" s="185"/>
      <c r="M34" s="45"/>
      <c r="N34" s="44"/>
      <c r="O34" s="46"/>
      <c r="P34" s="47"/>
    </row>
    <row r="35" spans="1:16">
      <c r="A35" s="55" t="s">
        <v>115</v>
      </c>
      <c r="B35" s="56">
        <v>43.680399046642023</v>
      </c>
      <c r="C35" s="57">
        <v>36.817288868573556</v>
      </c>
      <c r="D35" s="57">
        <v>45.584594007078913</v>
      </c>
      <c r="E35" s="57">
        <v>45.710119644416196</v>
      </c>
      <c r="F35" s="57">
        <v>58.618175273253257</v>
      </c>
      <c r="G35" s="187">
        <v>53.203034855895638</v>
      </c>
      <c r="H35" s="57">
        <v>49.870509213860068</v>
      </c>
      <c r="I35" s="187">
        <v>49.066148930988398</v>
      </c>
      <c r="J35" s="57">
        <v>47.857064465831385</v>
      </c>
      <c r="K35" s="57">
        <v>47.962009343209587</v>
      </c>
      <c r="L35" s="187">
        <v>46.947704579617003</v>
      </c>
      <c r="M35" s="58">
        <v>-1.0143047635925839</v>
      </c>
      <c r="N35" s="59">
        <v>-0.40070202701316049</v>
      </c>
      <c r="O35" s="53">
        <v>-2.1148087360860046</v>
      </c>
      <c r="P35" s="60">
        <v>-0.84628407950913243</v>
      </c>
    </row>
    <row r="36" spans="1:16">
      <c r="A36" s="55" t="s">
        <v>116</v>
      </c>
      <c r="B36" s="56">
        <v>37.013185538490497</v>
      </c>
      <c r="C36" s="57">
        <v>34.038554606312793</v>
      </c>
      <c r="D36" s="57">
        <v>46.535511209438596</v>
      </c>
      <c r="E36" s="57">
        <v>46.822636155842638</v>
      </c>
      <c r="F36" s="57">
        <v>60.015838501733079</v>
      </c>
      <c r="G36" s="187">
        <v>56.119000118706246</v>
      </c>
      <c r="H36" s="57">
        <v>53.241737712806767</v>
      </c>
      <c r="I36" s="187">
        <v>52.784321857121967</v>
      </c>
      <c r="J36" s="57">
        <v>52.792109545140896</v>
      </c>
      <c r="K36" s="57">
        <v>53.481660001364006</v>
      </c>
      <c r="L36" s="187">
        <v>52.487208910305633</v>
      </c>
      <c r="M36" s="58">
        <v>-0.99445109105837304</v>
      </c>
      <c r="N36" s="59">
        <v>6.2314200386506471</v>
      </c>
      <c r="O36" s="53">
        <v>-1.8594245037139956</v>
      </c>
      <c r="P36" s="60">
        <v>13.471654447275455</v>
      </c>
    </row>
    <row r="37" spans="1:16">
      <c r="A37" s="34" t="s">
        <v>182</v>
      </c>
      <c r="B37" s="42">
        <v>24546.19</v>
      </c>
      <c r="C37" s="43">
        <v>20415.71</v>
      </c>
      <c r="D37" s="43">
        <v>7533.33</v>
      </c>
      <c r="E37" s="43">
        <v>6419.66</v>
      </c>
      <c r="F37" s="43">
        <v>5625.31</v>
      </c>
      <c r="G37" s="185">
        <v>9969.9141772020394</v>
      </c>
      <c r="H37" s="43">
        <v>9630.98</v>
      </c>
      <c r="I37" s="185">
        <v>9918.09</v>
      </c>
      <c r="J37" s="43">
        <v>10263.700000000001</v>
      </c>
      <c r="K37" s="43">
        <v>10375.392600000001</v>
      </c>
      <c r="L37" s="185">
        <v>12616.64</v>
      </c>
      <c r="M37" s="61">
        <v>2241.2473999999984</v>
      </c>
      <c r="N37" s="62">
        <v>-3311.84</v>
      </c>
      <c r="O37" s="46">
        <v>21.601567154191329</v>
      </c>
      <c r="P37" s="47">
        <v>-20.791939971673372</v>
      </c>
    </row>
    <row r="38" spans="1:16">
      <c r="A38" s="34" t="s">
        <v>237</v>
      </c>
      <c r="B38" s="42"/>
      <c r="C38" s="43"/>
      <c r="D38" s="43"/>
      <c r="E38" s="43"/>
      <c r="F38" s="43"/>
      <c r="G38" s="185"/>
      <c r="H38" s="43"/>
      <c r="I38" s="185"/>
      <c r="J38" s="43"/>
      <c r="K38" s="43"/>
      <c r="L38" s="185"/>
      <c r="M38" s="61"/>
      <c r="N38" s="62"/>
      <c r="O38" s="46"/>
      <c r="P38" s="47"/>
    </row>
    <row r="39" spans="1:16">
      <c r="A39" s="55" t="s">
        <v>118</v>
      </c>
      <c r="B39" s="49">
        <v>4365.6197120887009</v>
      </c>
      <c r="C39" s="50">
        <v>1114.8723985925185</v>
      </c>
      <c r="D39" s="50">
        <v>980.84494652000012</v>
      </c>
      <c r="E39" s="50">
        <v>0</v>
      </c>
      <c r="F39" s="50">
        <v>144.71043867</v>
      </c>
      <c r="G39" s="186">
        <v>581.36289913000007</v>
      </c>
      <c r="H39" s="50">
        <v>158.17691273</v>
      </c>
      <c r="I39" s="186">
        <v>168.64818160999999</v>
      </c>
      <c r="J39" s="50">
        <v>239.23360579000001</v>
      </c>
      <c r="K39" s="50">
        <v>163.20296662000001</v>
      </c>
      <c r="L39" s="186">
        <v>9.1570510300000016</v>
      </c>
      <c r="M39" s="63">
        <v>-154.04591559000002</v>
      </c>
      <c r="N39" s="64">
        <v>-345.60243897000004</v>
      </c>
      <c r="O39" s="53">
        <v>-94.389163861634216</v>
      </c>
      <c r="P39" s="54">
        <v>-97.418800260988078</v>
      </c>
    </row>
    <row r="40" spans="1:16">
      <c r="A40" s="55" t="s">
        <v>117</v>
      </c>
      <c r="B40" s="49">
        <v>11864.450613556</v>
      </c>
      <c r="C40" s="50">
        <v>4260.5576229929902</v>
      </c>
      <c r="D40" s="50">
        <v>13246.1632533882</v>
      </c>
      <c r="E40" s="50">
        <v>518.19147611999995</v>
      </c>
      <c r="F40" s="50">
        <v>651.30761923723401</v>
      </c>
      <c r="G40" s="186">
        <v>372.49654547</v>
      </c>
      <c r="H40" s="50">
        <v>239.64839395999999</v>
      </c>
      <c r="I40" s="186">
        <v>100</v>
      </c>
      <c r="J40" s="50">
        <v>30</v>
      </c>
      <c r="K40" s="50">
        <v>74.349000000000004</v>
      </c>
      <c r="L40" s="186">
        <v>0</v>
      </c>
      <c r="M40" s="63">
        <v>-74.349000000000004</v>
      </c>
      <c r="N40" s="64">
        <v>-3409.645</v>
      </c>
      <c r="O40" s="53">
        <v>-100</v>
      </c>
      <c r="P40" s="54">
        <v>-100</v>
      </c>
    </row>
    <row r="41" spans="1:16">
      <c r="A41" s="183" t="s">
        <v>238</v>
      </c>
      <c r="B41" s="49">
        <v>1271.347</v>
      </c>
      <c r="C41" s="50">
        <v>0</v>
      </c>
      <c r="D41" s="50">
        <v>8905.6228390514007</v>
      </c>
      <c r="E41" s="50">
        <v>464.22147611999998</v>
      </c>
      <c r="F41" s="50">
        <v>560.41761923723402</v>
      </c>
      <c r="G41" s="186">
        <v>281.26900000000001</v>
      </c>
      <c r="H41" s="50">
        <v>140</v>
      </c>
      <c r="I41" s="186">
        <v>100</v>
      </c>
      <c r="J41" s="50">
        <v>30</v>
      </c>
      <c r="K41" s="50">
        <v>48.02</v>
      </c>
      <c r="L41" s="186">
        <v>0</v>
      </c>
      <c r="M41" s="63">
        <v>-48.02</v>
      </c>
      <c r="N41" s="64">
        <v>-3185</v>
      </c>
      <c r="O41" s="53">
        <v>-100</v>
      </c>
      <c r="P41" s="54">
        <v>-100</v>
      </c>
    </row>
    <row r="42" spans="1:16">
      <c r="A42" s="34" t="s">
        <v>183</v>
      </c>
      <c r="B42" s="42"/>
      <c r="C42" s="43"/>
      <c r="D42" s="43"/>
      <c r="E42" s="43"/>
      <c r="F42" s="43"/>
      <c r="G42" s="185"/>
      <c r="H42" s="43"/>
      <c r="I42" s="185"/>
      <c r="J42" s="43"/>
      <c r="K42" s="43"/>
      <c r="L42" s="185"/>
      <c r="M42" s="61"/>
      <c r="N42" s="62"/>
      <c r="O42" s="46"/>
      <c r="P42" s="47"/>
    </row>
    <row r="43" spans="1:16">
      <c r="A43" s="55" t="s">
        <v>117</v>
      </c>
      <c r="B43" s="49">
        <v>25245.173464949628</v>
      </c>
      <c r="C43" s="50">
        <v>19209.437357292383</v>
      </c>
      <c r="D43" s="50">
        <v>8023.2086365542145</v>
      </c>
      <c r="E43" s="50">
        <v>109.04206496747599</v>
      </c>
      <c r="F43" s="50">
        <v>67.905564181356951</v>
      </c>
      <c r="G43" s="186">
        <v>39.893146578831086</v>
      </c>
      <c r="H43" s="50">
        <v>32.560720363958566</v>
      </c>
      <c r="I43" s="186">
        <v>30.046594805229777</v>
      </c>
      <c r="J43" s="50">
        <v>44.344685941495015</v>
      </c>
      <c r="K43" s="50">
        <v>72.332670480008801</v>
      </c>
      <c r="L43" s="186">
        <v>49.070429454282007</v>
      </c>
      <c r="M43" s="63">
        <v>-23.262241025726794</v>
      </c>
      <c r="N43" s="64">
        <v>-536.24349174865313</v>
      </c>
      <c r="O43" s="53">
        <v>-32.160074930671854</v>
      </c>
      <c r="P43" s="54">
        <v>-91.616391191681785</v>
      </c>
    </row>
    <row r="44" spans="1:16">
      <c r="A44" s="55" t="s">
        <v>118</v>
      </c>
      <c r="B44" s="49">
        <v>15057.576169303633</v>
      </c>
      <c r="C44" s="50">
        <v>16329.603127680259</v>
      </c>
      <c r="D44" s="50">
        <v>5612.9848110371349</v>
      </c>
      <c r="E44" s="50">
        <v>89.599948450273658</v>
      </c>
      <c r="F44" s="50">
        <v>194.2764973996542</v>
      </c>
      <c r="G44" s="186">
        <v>169.09652967145018</v>
      </c>
      <c r="H44" s="50">
        <v>237.96270128889014</v>
      </c>
      <c r="I44" s="186">
        <v>207.28033282521514</v>
      </c>
      <c r="J44" s="50">
        <v>223.60610567841127</v>
      </c>
      <c r="K44" s="50">
        <v>207.8769407454549</v>
      </c>
      <c r="L44" s="186">
        <v>201.22839658964583</v>
      </c>
      <c r="M44" s="63">
        <v>-6.648544155809077</v>
      </c>
      <c r="N44" s="64">
        <v>-182.78942600915539</v>
      </c>
      <c r="O44" s="53">
        <v>-3.1983076775938315</v>
      </c>
      <c r="P44" s="54">
        <v>-47.5992038005285</v>
      </c>
    </row>
    <row r="45" spans="1:16">
      <c r="A45" s="34" t="s">
        <v>119</v>
      </c>
      <c r="B45" s="65">
        <v>7.5</v>
      </c>
      <c r="C45" s="66">
        <v>6.5</v>
      </c>
      <c r="D45" s="66">
        <v>14</v>
      </c>
      <c r="E45" s="66">
        <v>14</v>
      </c>
      <c r="F45" s="66">
        <v>19.5</v>
      </c>
      <c r="G45" s="188">
        <v>30</v>
      </c>
      <c r="H45" s="66">
        <v>30</v>
      </c>
      <c r="I45" s="188">
        <v>30</v>
      </c>
      <c r="J45" s="66">
        <v>30</v>
      </c>
      <c r="K45" s="66">
        <v>30</v>
      </c>
      <c r="L45" s="188">
        <v>27</v>
      </c>
      <c r="M45" s="247">
        <v>-3</v>
      </c>
      <c r="N45" s="67">
        <v>14.5</v>
      </c>
      <c r="O45" s="68"/>
      <c r="P45" s="69"/>
    </row>
    <row r="46" spans="1:16">
      <c r="A46" s="34" t="s">
        <v>120</v>
      </c>
      <c r="B46" s="70">
        <v>3.8109950539193194</v>
      </c>
      <c r="C46" s="71">
        <v>4.4494682257564113</v>
      </c>
      <c r="D46" s="71">
        <v>23.136396682113862</v>
      </c>
      <c r="E46" s="71">
        <v>16.231104889036946</v>
      </c>
      <c r="F46" s="71">
        <v>21.118758749513471</v>
      </c>
      <c r="G46" s="189">
        <v>24.870093308589748</v>
      </c>
      <c r="H46" s="71">
        <v>25.626353625614069</v>
      </c>
      <c r="I46" s="189">
        <v>21.154398782737733</v>
      </c>
      <c r="J46" s="71">
        <v>13.44726500371261</v>
      </c>
      <c r="K46" s="71">
        <v>4.861884456939757</v>
      </c>
      <c r="L46" s="189">
        <v>4.2170122061679995</v>
      </c>
      <c r="M46" s="72">
        <v>-0.64487225077175747</v>
      </c>
      <c r="N46" s="73">
        <v>-7.6344432666774056</v>
      </c>
      <c r="O46" s="68"/>
      <c r="P46" s="69"/>
    </row>
    <row r="47" spans="1:16">
      <c r="A47" s="55" t="s">
        <v>113</v>
      </c>
      <c r="B47" s="74">
        <v>8.0981322923035908</v>
      </c>
      <c r="C47" s="75">
        <v>11.052532360477301</v>
      </c>
      <c r="D47" s="75">
        <v>24.619936877576102</v>
      </c>
      <c r="E47" s="75">
        <v>17.221606173537001</v>
      </c>
      <c r="F47" s="75">
        <v>22.391140250934601</v>
      </c>
      <c r="G47" s="190">
        <v>26.007689548457101</v>
      </c>
      <c r="H47" s="75">
        <v>26.878178953786701</v>
      </c>
      <c r="I47" s="190">
        <v>24.843925666350302</v>
      </c>
      <c r="J47" s="75">
        <v>23.370024189472201</v>
      </c>
      <c r="K47" s="75">
        <v>21.831731362129901</v>
      </c>
      <c r="L47" s="190">
        <v>19.9155491020481</v>
      </c>
      <c r="M47" s="58">
        <v>-1.9161822600818006</v>
      </c>
      <c r="N47" s="76">
        <v>7.1498673800894004</v>
      </c>
      <c r="O47" s="77"/>
      <c r="P47" s="78"/>
    </row>
    <row r="48" spans="1:16">
      <c r="A48" s="55" t="s">
        <v>107</v>
      </c>
      <c r="B48" s="74">
        <v>0.857250530819479</v>
      </c>
      <c r="C48" s="75">
        <v>0.73325614520778803</v>
      </c>
      <c r="D48" s="75">
        <v>7.2780659637307696</v>
      </c>
      <c r="E48" s="75">
        <v>5.1023935224225596</v>
      </c>
      <c r="F48" s="75">
        <v>5.1904821463943103</v>
      </c>
      <c r="G48" s="190">
        <v>4.9816638161395597</v>
      </c>
      <c r="H48" s="75">
        <v>5.3982269822871398</v>
      </c>
      <c r="I48" s="190">
        <v>6.4468327806377896</v>
      </c>
      <c r="J48" s="75">
        <v>1.9312657737189001</v>
      </c>
      <c r="K48" s="75">
        <v>0.41207250851056099</v>
      </c>
      <c r="L48" s="190">
        <v>0.45543246173750102</v>
      </c>
      <c r="M48" s="58">
        <v>4.3359953226940029E-2</v>
      </c>
      <c r="N48" s="76">
        <v>-3.9901133320635789</v>
      </c>
      <c r="O48" s="77"/>
      <c r="P48" s="78"/>
    </row>
    <row r="49" spans="1:16">
      <c r="A49" s="34" t="s">
        <v>121</v>
      </c>
      <c r="B49" s="70">
        <v>17.554900916623499</v>
      </c>
      <c r="C49" s="71">
        <v>17.4645970155625</v>
      </c>
      <c r="D49" s="71">
        <v>16.63</v>
      </c>
      <c r="E49" s="71">
        <v>16.98</v>
      </c>
      <c r="F49" s="71">
        <v>18.6443106782448</v>
      </c>
      <c r="G49" s="189">
        <v>24.1556817578881</v>
      </c>
      <c r="H49" s="71">
        <v>23.896200233643</v>
      </c>
      <c r="I49" s="189">
        <v>23.559627963839901</v>
      </c>
      <c r="J49" s="71">
        <v>22.3853445223161</v>
      </c>
      <c r="K49" s="71">
        <v>21.496175631789299</v>
      </c>
      <c r="L49" s="189">
        <v>21.011898743574701</v>
      </c>
      <c r="M49" s="72">
        <v>-0.48427688821459824</v>
      </c>
      <c r="N49" s="73">
        <v>4.4117421631287002</v>
      </c>
      <c r="O49" s="68"/>
      <c r="P49" s="69"/>
    </row>
    <row r="50" spans="1:16">
      <c r="A50" s="55" t="s">
        <v>122</v>
      </c>
      <c r="B50" s="74">
        <v>27.316802479351399</v>
      </c>
      <c r="C50" s="75">
        <v>26.1075205754045</v>
      </c>
      <c r="D50" s="75">
        <v>29.829562236378202</v>
      </c>
      <c r="E50" s="75">
        <v>29.274041387302901</v>
      </c>
      <c r="F50" s="75">
        <v>28.6817794744065</v>
      </c>
      <c r="G50" s="190">
        <v>28.1581096970997</v>
      </c>
      <c r="H50" s="75">
        <v>29.506103455915401</v>
      </c>
      <c r="I50" s="190">
        <v>30.2822878897557</v>
      </c>
      <c r="J50" s="75">
        <v>29.639707115245098</v>
      </c>
      <c r="K50" s="75">
        <v>29.131382378716701</v>
      </c>
      <c r="L50" s="190">
        <v>30.324603598540499</v>
      </c>
      <c r="M50" s="58">
        <v>1.1932212198237977</v>
      </c>
      <c r="N50" s="76">
        <v>0.12234734827969973</v>
      </c>
      <c r="O50" s="77"/>
      <c r="P50" s="78"/>
    </row>
    <row r="51" spans="1:16">
      <c r="A51" s="55" t="s">
        <v>123</v>
      </c>
      <c r="B51" s="74">
        <v>16.669368962772001</v>
      </c>
      <c r="C51" s="75">
        <v>16.602157952438301</v>
      </c>
      <c r="D51" s="75">
        <v>15.866187903459</v>
      </c>
      <c r="E51" s="75">
        <v>16.439563301740201</v>
      </c>
      <c r="F51" s="75">
        <v>18.118130609536799</v>
      </c>
      <c r="G51" s="190">
        <v>23.976052789305299</v>
      </c>
      <c r="H51" s="75">
        <v>23.685940016494001</v>
      </c>
      <c r="I51" s="190">
        <v>23.2719661350717</v>
      </c>
      <c r="J51" s="75">
        <v>22.124654892953501</v>
      </c>
      <c r="K51" s="75">
        <v>21.1455841007404</v>
      </c>
      <c r="L51" s="190">
        <v>20.599701994171401</v>
      </c>
      <c r="M51" s="58">
        <v>-0.5458821065689996</v>
      </c>
      <c r="N51" s="76">
        <v>5.0223205362438001</v>
      </c>
      <c r="O51" s="77"/>
      <c r="P51" s="78"/>
    </row>
    <row r="52" spans="1:16">
      <c r="A52" s="79" t="s">
        <v>124</v>
      </c>
      <c r="B52" s="70">
        <v>9.3026160159263807</v>
      </c>
      <c r="C52" s="71">
        <v>8.7386447103932205</v>
      </c>
      <c r="D52" s="71">
        <v>8.3874211910768999</v>
      </c>
      <c r="E52" s="71">
        <v>8.4464544708937996</v>
      </c>
      <c r="F52" s="71">
        <v>7.8721131975050804</v>
      </c>
      <c r="G52" s="189">
        <v>7.6294744749744403</v>
      </c>
      <c r="H52" s="71">
        <v>8.3169123806328606</v>
      </c>
      <c r="I52" s="189">
        <v>8.6335174438138491</v>
      </c>
      <c r="J52" s="71">
        <v>8.2786678974272707</v>
      </c>
      <c r="K52" s="71">
        <v>7.9098128907649903</v>
      </c>
      <c r="L52" s="189">
        <v>8.1836096513845096</v>
      </c>
      <c r="M52" s="72">
        <v>0.2737967606195193</v>
      </c>
      <c r="N52" s="73">
        <v>-0.29618413983673086</v>
      </c>
      <c r="O52" s="68"/>
      <c r="P52" s="69"/>
    </row>
    <row r="53" spans="1:16">
      <c r="A53" s="55" t="s">
        <v>122</v>
      </c>
      <c r="B53" s="74">
        <v>12.646766605834999</v>
      </c>
      <c r="C53" s="75">
        <v>15.451488703299599</v>
      </c>
      <c r="D53" s="75">
        <v>11.720722492434801</v>
      </c>
      <c r="E53" s="75">
        <v>13.998496781766899</v>
      </c>
      <c r="F53" s="75">
        <v>13.7144400006787</v>
      </c>
      <c r="G53" s="190">
        <v>29.8361990814915</v>
      </c>
      <c r="H53" s="75">
        <v>16.7503550140177</v>
      </c>
      <c r="I53" s="190">
        <v>14.9058017322706</v>
      </c>
      <c r="J53" s="75">
        <v>12.067721968966501</v>
      </c>
      <c r="K53" s="75">
        <v>12.5035285067095</v>
      </c>
      <c r="L53" s="190">
        <v>30</v>
      </c>
      <c r="M53" s="58">
        <v>17.4964714932905</v>
      </c>
      <c r="N53" s="76">
        <v>16.8587274899097</v>
      </c>
      <c r="O53" s="77"/>
      <c r="P53" s="78"/>
    </row>
    <row r="54" spans="1:16">
      <c r="A54" s="55" t="s">
        <v>123</v>
      </c>
      <c r="B54" s="74">
        <v>9.3025597327038607</v>
      </c>
      <c r="C54" s="75">
        <v>8.7384432284310805</v>
      </c>
      <c r="D54" s="75">
        <v>8.38736994082557</v>
      </c>
      <c r="E54" s="75">
        <v>8.4463915748092795</v>
      </c>
      <c r="F54" s="75">
        <v>7.8718566947830304</v>
      </c>
      <c r="G54" s="190">
        <v>7.6294274436244898</v>
      </c>
      <c r="H54" s="75">
        <v>8.3168563859306399</v>
      </c>
      <c r="I54" s="190">
        <v>8.6334707107127198</v>
      </c>
      <c r="J54" s="75">
        <v>8.2785937391508799</v>
      </c>
      <c r="K54" s="75">
        <v>7.90761712271033</v>
      </c>
      <c r="L54" s="190">
        <v>8.1836084270746792</v>
      </c>
      <c r="M54" s="58">
        <v>0.27599130436434915</v>
      </c>
      <c r="N54" s="76">
        <v>-0.29617975676812058</v>
      </c>
      <c r="O54" s="77"/>
      <c r="P54" s="78"/>
    </row>
    <row r="55" spans="1:16">
      <c r="A55" s="34" t="s">
        <v>125</v>
      </c>
      <c r="B55" s="70">
        <v>14.8787975862571</v>
      </c>
      <c r="C55" s="71">
        <v>13.780982605530401</v>
      </c>
      <c r="D55" s="71">
        <v>10.859674318578101</v>
      </c>
      <c r="E55" s="71">
        <v>8.3220683406906293</v>
      </c>
      <c r="F55" s="71">
        <v>9.3394940942905507</v>
      </c>
      <c r="G55" s="189">
        <v>13.646018427074001</v>
      </c>
      <c r="H55" s="71">
        <v>17.166824500347101</v>
      </c>
      <c r="I55" s="189">
        <v>17.140097103681001</v>
      </c>
      <c r="J55" s="71">
        <v>16.513641925870399</v>
      </c>
      <c r="K55" s="71">
        <v>15.533788395816901</v>
      </c>
      <c r="L55" s="189">
        <v>14.5662350129214</v>
      </c>
      <c r="M55" s="72">
        <v>-0.96755338289550075</v>
      </c>
      <c r="N55" s="73">
        <v>2.8543550286676993</v>
      </c>
      <c r="O55" s="68"/>
      <c r="P55" s="69"/>
    </row>
    <row r="56" spans="1:16">
      <c r="A56" s="55" t="s">
        <v>122</v>
      </c>
      <c r="B56" s="74">
        <v>21.243960430363799</v>
      </c>
      <c r="C56" s="75">
        <v>18.674216403461799</v>
      </c>
      <c r="D56" s="75">
        <v>20.033726801953001</v>
      </c>
      <c r="E56" s="75">
        <v>20.126495062763802</v>
      </c>
      <c r="F56" s="75">
        <v>19.817023929192899</v>
      </c>
      <c r="G56" s="190">
        <v>21.400106552670501</v>
      </c>
      <c r="H56" s="75">
        <v>23.443953365982001</v>
      </c>
      <c r="I56" s="190">
        <v>23.257052693812199</v>
      </c>
      <c r="J56" s="75">
        <v>22.208128657585299</v>
      </c>
      <c r="K56" s="75">
        <v>21.518412473380302</v>
      </c>
      <c r="L56" s="190">
        <v>21.571259941548199</v>
      </c>
      <c r="M56" s="58">
        <v>5.2847468167897205E-2</v>
      </c>
      <c r="N56" s="76">
        <v>2.1589446064773981</v>
      </c>
      <c r="O56" s="77"/>
      <c r="P56" s="78"/>
    </row>
    <row r="57" spans="1:16">
      <c r="A57" s="55" t="s">
        <v>123</v>
      </c>
      <c r="B57" s="74">
        <v>12.034645394141499</v>
      </c>
      <c r="C57" s="75">
        <v>11.224710693004999</v>
      </c>
      <c r="D57" s="75">
        <v>7.6515518537076899</v>
      </c>
      <c r="E57" s="75">
        <v>5.0042586164838498</v>
      </c>
      <c r="F57" s="75">
        <v>6.5763687675754499</v>
      </c>
      <c r="G57" s="190">
        <v>11.8668530128204</v>
      </c>
      <c r="H57" s="75">
        <v>15.5344698998952</v>
      </c>
      <c r="I57" s="190">
        <v>15.599299765488899</v>
      </c>
      <c r="J57" s="75">
        <v>15.211976572512899</v>
      </c>
      <c r="K57" s="75">
        <v>14.440152830272501</v>
      </c>
      <c r="L57" s="190">
        <v>13.4226355999901</v>
      </c>
      <c r="M57" s="58">
        <v>-1.0175172302824009</v>
      </c>
      <c r="N57" s="76">
        <v>4.6893848464613903</v>
      </c>
      <c r="O57" s="77"/>
      <c r="P57" s="78"/>
    </row>
    <row r="58" spans="1:16">
      <c r="A58" s="34" t="s">
        <v>126</v>
      </c>
      <c r="B58" s="70">
        <v>7.0311344860375504</v>
      </c>
      <c r="C58" s="71">
        <v>7.1134770836126302</v>
      </c>
      <c r="D58" s="71">
        <v>7.7216616839805701</v>
      </c>
      <c r="E58" s="71">
        <v>7.75981125660382</v>
      </c>
      <c r="F58" s="71">
        <v>7.1382258402832903</v>
      </c>
      <c r="G58" s="189">
        <v>6.89334784146532</v>
      </c>
      <c r="H58" s="71">
        <v>7.8635896789901603</v>
      </c>
      <c r="I58" s="189">
        <v>8.6476866626654605</v>
      </c>
      <c r="J58" s="71">
        <v>7.8604807181343199</v>
      </c>
      <c r="K58" s="71">
        <v>7.2002367622772097</v>
      </c>
      <c r="L58" s="189">
        <v>6.7260704577967099</v>
      </c>
      <c r="M58" s="72">
        <v>-0.47416630448049979</v>
      </c>
      <c r="N58" s="73">
        <v>6.2358949471109426E-2</v>
      </c>
      <c r="O58" s="68"/>
      <c r="P58" s="69"/>
    </row>
    <row r="59" spans="1:16">
      <c r="A59" s="55" t="s">
        <v>122</v>
      </c>
      <c r="B59" s="74">
        <v>8.1210668160290709</v>
      </c>
      <c r="C59" s="75">
        <v>7.7796328248496396</v>
      </c>
      <c r="D59" s="75">
        <v>8.8160902173257103</v>
      </c>
      <c r="E59" s="75">
        <v>8.8523480991008707</v>
      </c>
      <c r="F59" s="75">
        <v>8.4445995315675209</v>
      </c>
      <c r="G59" s="190">
        <v>8.9303850695439397</v>
      </c>
      <c r="H59" s="75">
        <v>9.8747023952461905</v>
      </c>
      <c r="I59" s="190">
        <v>9.99220961968852</v>
      </c>
      <c r="J59" s="75">
        <v>8.8390248120476205</v>
      </c>
      <c r="K59" s="75">
        <v>8.2899864978690392</v>
      </c>
      <c r="L59" s="190">
        <v>8.3445967848273899</v>
      </c>
      <c r="M59" s="58">
        <v>5.4610286958350684E-2</v>
      </c>
      <c r="N59" s="76">
        <v>-0.30059322614031991</v>
      </c>
      <c r="O59" s="77"/>
      <c r="P59" s="78"/>
    </row>
    <row r="60" spans="1:16">
      <c r="A60" s="80" t="s">
        <v>123</v>
      </c>
      <c r="B60" s="81">
        <v>4.4010349357495402</v>
      </c>
      <c r="C60" s="82">
        <v>5.0232384295625296</v>
      </c>
      <c r="D60" s="82">
        <v>5.0848415752742699</v>
      </c>
      <c r="E60" s="82">
        <v>5.3401809541986296</v>
      </c>
      <c r="F60" s="82">
        <v>5.2545585203745198</v>
      </c>
      <c r="G60" s="191">
        <v>4.5981199433456297</v>
      </c>
      <c r="H60" s="82">
        <v>4.0822272613916599</v>
      </c>
      <c r="I60" s="191">
        <v>5.2281565256203804</v>
      </c>
      <c r="J60" s="82">
        <v>5.2532983591952602</v>
      </c>
      <c r="K60" s="82">
        <v>4.5740800602087601</v>
      </c>
      <c r="L60" s="191">
        <v>3.2502547864748901</v>
      </c>
      <c r="M60" s="83">
        <v>-1.32382527373387</v>
      </c>
      <c r="N60" s="84">
        <v>-0.80653484752288973</v>
      </c>
      <c r="O60" s="85"/>
      <c r="P60" s="86"/>
    </row>
    <row r="61" spans="1:16">
      <c r="A61" s="87" t="s">
        <v>127</v>
      </c>
      <c r="B61" s="87"/>
      <c r="C61" s="87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</row>
    <row r="62" spans="1:16" outlineLevel="1">
      <c r="A62" s="87" t="s">
        <v>185</v>
      </c>
      <c r="B62" s="87"/>
      <c r="C62" s="87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</row>
    <row r="63" spans="1:16">
      <c r="A63" s="87" t="s">
        <v>184</v>
      </c>
      <c r="B63" s="87"/>
      <c r="C63" s="87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</row>
    <row r="64" spans="1:16">
      <c r="A64" s="87" t="s">
        <v>128</v>
      </c>
      <c r="B64" s="87"/>
      <c r="C64" s="87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</row>
  </sheetData>
  <mergeCells count="15">
    <mergeCell ref="O2:P2"/>
    <mergeCell ref="A1:P1"/>
    <mergeCell ref="A2:A3"/>
    <mergeCell ref="B2:B3"/>
    <mergeCell ref="C2:C3"/>
    <mergeCell ref="D2:D3"/>
    <mergeCell ref="E2:E3"/>
    <mergeCell ref="H2:H3"/>
    <mergeCell ref="M2:N2"/>
    <mergeCell ref="F2:F3"/>
    <mergeCell ref="G2:G3"/>
    <mergeCell ref="I2:I3"/>
    <mergeCell ref="J2:J3"/>
    <mergeCell ref="L2:L3"/>
    <mergeCell ref="K2:K3"/>
  </mergeCells>
  <pageMargins left="0.51181102362204722" right="0.51181102362204722" top="0.78740157480314965" bottom="0.82677165354330717" header="0.51181102362204722" footer="0.51181102362204722"/>
  <pageSetup paperSize="9" scale="49" orientation="landscape" r:id="rId1"/>
  <headerFooter>
    <oddHeader>&amp;L&amp;"Times New Roman,полужирный"&amp;21&amp;K8CBA97Макроекономічний та монетарний огляд &amp;R&amp;"Times New Roman,полужирный"&amp;21&amp;K8CBA97Вересень 2015 року</oddHeader>
    <oddFooter>&amp;C&amp;"Times New Roman,обычный"&amp;21&amp;K8CBA97Національний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Інфляція</vt:lpstr>
      <vt:lpstr>Економічна активність</vt:lpstr>
      <vt:lpstr>Зовнішній сектор</vt:lpstr>
      <vt:lpstr>Ринок праці</vt:lpstr>
      <vt:lpstr>Фіскальний сектор</vt:lpstr>
      <vt:lpstr>Монетарний сектор</vt:lpstr>
      <vt:lpstr>'Економічна активність'!Область_печати</vt:lpstr>
      <vt:lpstr>'Зовнішній сектор'!Область_печати</vt:lpstr>
      <vt:lpstr>Інфляція!Область_печати</vt:lpstr>
      <vt:lpstr>'Монетарний сектор'!Область_печати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Хом’як Василь </cp:lastModifiedBy>
  <cp:lastPrinted>2015-09-30T06:00:42Z</cp:lastPrinted>
  <dcterms:created xsi:type="dcterms:W3CDTF">2015-03-23T16:40:36Z</dcterms:created>
  <dcterms:modified xsi:type="dcterms:W3CDTF">2015-10-01T09:13:06Z</dcterms:modified>
</cp:coreProperties>
</file>