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8.09\"/>
    </mc:Choice>
  </mc:AlternateContent>
  <bookViews>
    <workbookView xWindow="52710" yWindow="-15" windowWidth="14400" windowHeight="11025" activeTab="2"/>
  </bookViews>
  <sheets>
    <sheet name=" Інфляція" sheetId="38" r:id="rId1"/>
    <sheet name="Економічна активність" sheetId="2" r:id="rId2"/>
    <sheet name="Ринок праці" sheetId="41" r:id="rId3"/>
    <sheet name="Фіскальний сектор" sheetId="39" r:id="rId4"/>
    <sheet name="Монетарний сектор" sheetId="16" r:id="rId5"/>
    <sheet name="Зовнішній сектор" sheetId="4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5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5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5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5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 localSheetId="2">[3]Links!$B$73</definedName>
    <definedName name="ad">[4]Links!$B$73</definedName>
    <definedName name="Adm" localSheetId="0">[5]Links!$B$5</definedName>
    <definedName name="Adm">[6]Links!$B$5</definedName>
    <definedName name="AdmMY" localSheetId="0">[5]Links!$B$35</definedName>
    <definedName name="AdmMY">[6]Links!$B$35</definedName>
    <definedName name="AdmPA" localSheetId="0">[5]Links!$B$47</definedName>
    <definedName name="AdmPA">[6]Links!$B$47</definedName>
    <definedName name="AdmY" localSheetId="0">[5]Links!$B$11</definedName>
    <definedName name="AdmY">[6]Links!$B$11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[7]C!$L$14</definedName>
    <definedName name="AGR">[8]C!$L$14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[7]C!$L$15</definedName>
    <definedName name="AGRR">[8]C!$L$15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[9]Links!$B$10</definedName>
    <definedName name="BASEC">[10]Links!$B$28</definedName>
    <definedName name="BASEMY">[9]Links!$B$55</definedName>
    <definedName name="BASEPA">[9]Links!$B$73</definedName>
    <definedName name="BASEQ">[10]Links!$B$37</definedName>
    <definedName name="BASEQA">[10]Links!$B$46</definedName>
    <definedName name="BASEY">[9]Links!$B$19</definedName>
    <definedName name="BASEYA">[10]Links!$B$64</definedName>
    <definedName name="BAZA" localSheetId="0">'[11]Мульт-ор М2, швидкість'!$E$1:$E$65536</definedName>
    <definedName name="BAZA">'[12]Мульт-ор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[7]C!$L$35</definedName>
    <definedName name="BDEF">[8]C!$L$35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[7]C!$L$34</definedName>
    <definedName name="BEXP">[8]C!$L$34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[7]C!$L$43</definedName>
    <definedName name="BGS">[8]C!$L$43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[7]C!$L$32</definedName>
    <definedName name="BREV">[8]C!$L$32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[5]Links!$B$3</definedName>
    <definedName name="Core">[6]Links!$B$3</definedName>
    <definedName name="CoreMY" localSheetId="0">[5]Links!$B$33</definedName>
    <definedName name="CoreMY">[6]Links!$B$33</definedName>
    <definedName name="CorePA" localSheetId="0">[5]Links!$B$45</definedName>
    <definedName name="CorePA">[6]Links!$B$45</definedName>
    <definedName name="CoreY" localSheetId="0">[5]Links!$B$9</definedName>
    <definedName name="CoreY">[6]Links!$B$9</definedName>
    <definedName name="CPI" localSheetId="0">[5]Links!$B$2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[13]Links!$T$24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[13]Links!$X$4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5">[2]C!#REF!</definedName>
    <definedName name="CPIADDR" localSheetId="2">[2]C!#REF!</definedName>
    <definedName name="CPIADDR">[2]C!#REF!</definedName>
    <definedName name="CPIAVG" localSheetId="0">[7]C!$L$9</definedName>
    <definedName name="CPIAVG">[8]C!$L$9</definedName>
    <definedName name="CPIAVG_F" localSheetId="0">[13]Links!$T$25</definedName>
    <definedName name="CPIAVG_F">[2]Links!$T$25</definedName>
    <definedName name="CPIAVG_P" localSheetId="0">[13]Links!$X$6</definedName>
    <definedName name="CPIAVG_P">[2]Links!$X$6</definedName>
    <definedName name="CPIC" localSheetId="2">[14]Links!$B$20</definedName>
    <definedName name="CPIC">[15]Links!$B$20</definedName>
    <definedName name="CPICA" localSheetId="0">[13]Links!$B$27</definedName>
    <definedName name="CPICA">[2]Links!$B$27</definedName>
    <definedName name="CPIF" localSheetId="0">[16]Links!$D$3</definedName>
    <definedName name="CPIF">[2]Links!$B$3</definedName>
    <definedName name="CPIF_F" localSheetId="0">[13]Links!$T$26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[13]Links!$T$27</definedName>
    <definedName name="CPIFAVG_F">[2]Links!$T$27</definedName>
    <definedName name="CPIFC">[10]Links!$B$21</definedName>
    <definedName name="CPIFCA" localSheetId="0">[13]Links!$B$28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[16]Links!$D$27</definedName>
    <definedName name="CPIFMY">[2]Links!$B$18</definedName>
    <definedName name="CPIFMYA" localSheetId="0">[13]Links!$B$23</definedName>
    <definedName name="CPIFMYA">[2]Links!$B$23</definedName>
    <definedName name="CPIFPA">[10]Links!$B$66</definedName>
    <definedName name="CPIFQ">[10]Links!$B$30</definedName>
    <definedName name="CPIFQA">[10]Links!$B$39</definedName>
    <definedName name="CPIFY" localSheetId="0">[16]Links!$D$11</definedName>
    <definedName name="CPIFY">[2]Links!$B$8</definedName>
    <definedName name="CPIFYA">[10]Links!$B$57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[5]Links!$B$32</definedName>
    <definedName name="CPIMY">[2]Links!$B$17</definedName>
    <definedName name="cpimya" localSheetId="0">[13]Links!$B$22</definedName>
    <definedName name="cpimya">[2]Links!$B$22</definedName>
    <definedName name="CPINF" localSheetId="0">[16]Links!$D$4</definedName>
    <definedName name="CPINF">[2]Links!$B$4</definedName>
    <definedName name="CPINF_F" localSheetId="0">[13]Links!$T$28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[13]Links!$T$29</definedName>
    <definedName name="CPINFAVG_F">[2]Links!$T$29</definedName>
    <definedName name="CPINFC">[10]Links!$B$22</definedName>
    <definedName name="CPINFCA" localSheetId="0">[13]Links!$B$29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[16]Links!$D$28</definedName>
    <definedName name="CPINFMY">[2]Links!$B$19</definedName>
    <definedName name="CPINFMYA" localSheetId="0">[13]Links!$B$24</definedName>
    <definedName name="CPINFMYA">[2]Links!$B$24</definedName>
    <definedName name="CPINFPA">[10]Links!$B$67</definedName>
    <definedName name="CPINFQ">[10]Links!$B$31</definedName>
    <definedName name="CPINFQA">[10]Links!$B$40</definedName>
    <definedName name="CPINFY" localSheetId="0">[16]Links!$D$12</definedName>
    <definedName name="CPINFY">[2]Links!$B$9</definedName>
    <definedName name="CPINFYA">[10]Links!$B$58</definedName>
    <definedName name="CPIPA" localSheetId="0">[5]Links!$B$44</definedName>
    <definedName name="CPIPA">[6]Links!$B$44</definedName>
    <definedName name="CPIQ" localSheetId="2">[14]Links!$B$29</definedName>
    <definedName name="CPIQ">[15]Links!$B$29</definedName>
    <definedName name="CPIQA" localSheetId="2">[14]Links!$B$38</definedName>
    <definedName name="CPIQA">[15]Links!$B$38</definedName>
    <definedName name="CPIS" localSheetId="0">[16]Links!$D$5</definedName>
    <definedName name="CPIS">[2]Links!$B$5</definedName>
    <definedName name="CPIS_F" localSheetId="0">[13]Links!$T$30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[13]Links!$T$31</definedName>
    <definedName name="CPISAVG_F">[2]Links!$T$31</definedName>
    <definedName name="CPISC">[10]Links!$B$23</definedName>
    <definedName name="CPISCA" localSheetId="0">[13]Links!$B$30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[16]Links!$D$29</definedName>
    <definedName name="CPISMY">[2]Links!$B$20</definedName>
    <definedName name="CPISMYA" localSheetId="0">[13]Links!$B$25</definedName>
    <definedName name="CPISMYA">[2]Links!$B$25</definedName>
    <definedName name="CPISPA">[10]Links!$B$68</definedName>
    <definedName name="CPISQ">[10]Links!$B$32</definedName>
    <definedName name="CPISQA">[10]Links!$B$41</definedName>
    <definedName name="CPISY" localSheetId="0">[16]Links!$D$13</definedName>
    <definedName name="CPISY">[2]Links!$B$10</definedName>
    <definedName name="CPISYA">[10]Links!$B$59</definedName>
    <definedName name="CPIY" localSheetId="0">[5]Links!$B$8</definedName>
    <definedName name="CPIY">[2]Links!$B$7</definedName>
    <definedName name="CPIYA" localSheetId="2">[14]Links!$B$56</definedName>
    <definedName name="CPIYA">[15]Links!$B$56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[13]C!$E$5</definedName>
    <definedName name="CurrentM">[2]C!$E$5</definedName>
    <definedName name="d" localSheetId="2">[3]Links!$B$46</definedName>
    <definedName name="d">[4]Links!$B$46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5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[7]C!$L$22</definedName>
    <definedName name="E">[8]C!$L$22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[7]C!$L$41</definedName>
    <definedName name="EGS">[8]C!$L$41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[7]C!$L$17</definedName>
    <definedName name="ENTL">[8]C!$L$17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[7]C!$L$16</definedName>
    <definedName name="ENTP">[8]C!$L$16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[7]C!$L$18</definedName>
    <definedName name="ENTS">[8]C!$L$18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5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5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[7]C!$L$24</definedName>
    <definedName name="EXRAVR">[8]C!$L$24</definedName>
    <definedName name="EXRAVR_P" localSheetId="0">[1]Links!$X$19</definedName>
    <definedName name="EXRAVR_P">[2]Links!$X$19</definedName>
    <definedName name="EXREND" localSheetId="0">[7]C!$L$25</definedName>
    <definedName name="EXREND">[8]C!$L$25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[7]C!$L$40</definedName>
    <definedName name="FDI">[8]C!$L$40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[5]Links!$B$4</definedName>
    <definedName name="Food">[6]Links!$B$4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[5]Links!$B$34</definedName>
    <definedName name="FoodMY">[6]Links!$B$34</definedName>
    <definedName name="FoodPA" localSheetId="0">[5]Links!$B$46</definedName>
    <definedName name="FoodPA">[6]Links!$B$46</definedName>
    <definedName name="FoodY" localSheetId="0">[5]Links!$B$10</definedName>
    <definedName name="FoodY">[6]Links!$B$10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[5]Links!$B$6</definedName>
    <definedName name="Fuel">[6]Links!$B$6</definedName>
    <definedName name="FuelMY" localSheetId="0">[5]Links!$B$36</definedName>
    <definedName name="FuelMY">[6]Links!$B$36</definedName>
    <definedName name="FuelPA" localSheetId="0">[5]Links!$B$48</definedName>
    <definedName name="FuelPA">[6]Links!$B$48</definedName>
    <definedName name="FuelY" localSheetId="0">[5]Links!$B$12</definedName>
    <definedName name="FuelY">[6]Links!$B$12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[7]C!$L$6</definedName>
    <definedName name="GDP">[8]C!$L$6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5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[7]C!$L$7</definedName>
    <definedName name="GDPR">[8]C!$L$7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5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5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[5]C!$H$6</definedName>
    <definedName name="God">[6]C!$H$6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5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[7]C!$L$42</definedName>
    <definedName name="IGS">[8]C!$L$42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[7]C!$L$12</definedName>
    <definedName name="IND">[8]C!$L$12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[7]C!$L$13</definedName>
    <definedName name="INDR">[8]C!$L$13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 localSheetId="2">[3]Links!$B$64</definedName>
    <definedName name="j">[4]Links!$B$64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[5]INF_Table!$D$85</definedName>
    <definedName name="Lang">[6]INF_Table!$D$85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[17]Links!$V$2</definedName>
    <definedName name="M0">[18]Links!$V$2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5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5">[2]Links!#REF!</definedName>
    <definedName name="M2R_f" localSheetId="2">[2]Links!#REF!</definedName>
    <definedName name="M2R_f">[2]Links!#REF!</definedName>
    <definedName name="M3_F" localSheetId="0">[19]Links!$AD$37</definedName>
    <definedName name="M3_F">[20]Links!$AD$37</definedName>
    <definedName name="M3_P" localSheetId="0">[1]Links!$X$23</definedName>
    <definedName name="M3_P">[2]Links!$X$23</definedName>
    <definedName name="M3_R" localSheetId="0">[7]C!$L$28</definedName>
    <definedName name="M3_R">[8]C!$L$28</definedName>
    <definedName name="M3_R1" localSheetId="0">[7]C!$L$29</definedName>
    <definedName name="M3_R1">[8]C!$L$29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5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[19]Links!$AD$42</definedName>
    <definedName name="MB_F">[20]Links!$AD$42</definedName>
    <definedName name="MB_P" localSheetId="0">[1]Links!$X$21</definedName>
    <definedName name="MB_P">[2]Links!$X$21</definedName>
    <definedName name="MB_R" localSheetId="0">[7]C!$L$26</definedName>
    <definedName name="MB_R">[8]C!$L$26</definedName>
    <definedName name="MB_R1" localSheetId="0">[7]C!$L$27</definedName>
    <definedName name="MB_R1">[8]C!$L$27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[5]C!$H$7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[5]C!$H$8</definedName>
    <definedName name="MonthL">[8]C!$G$15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[21]C!#REF!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[21]C!#REF!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[22]labels!#REF!</definedName>
    <definedName name="p" localSheetId="1">[22]labels!#REF!</definedName>
    <definedName name="p" localSheetId="5">[23]labels!#REF!</definedName>
    <definedName name="p" localSheetId="2">[22]labels!#REF!</definedName>
    <definedName name="p">[22]labels!#REF!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[7]C!$L$33</definedName>
    <definedName name="PRIV">[8]C!$L$33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5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 localSheetId="2">[3]Links!$B$37</definedName>
    <definedName name="s">[4]Links!$B$37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5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5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'[24]т07(98)'!$A$1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#REF!,[25]Contents!$A$87:$H$247</definedName>
    <definedName name="Table135" localSheetId="1">#REF!,[25]Contents!$A$87:$H$247</definedName>
    <definedName name="Table135" localSheetId="5">#REF!,[26]Contents!$A$87:$H$247</definedName>
    <definedName name="Table135" localSheetId="2">#REF!,[25]Contents!$A$87:$H$247</definedName>
    <definedName name="Table135" localSheetId="3">#REF!,[25]Contents!$A$87:$H$247</definedName>
    <definedName name="Table135">#REF!,[25]Contents!$A$87:$H$247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#REF!,[27]Contents!$A$87:$H$247</definedName>
    <definedName name="Table21" localSheetId="1">#REF!,[27]Contents!$A$87:$H$247</definedName>
    <definedName name="Table21" localSheetId="5">#REF!,[28]Contents!$A$87:$H$247</definedName>
    <definedName name="Table21" localSheetId="2">#REF!,[27]Contents!$A$87:$H$247</definedName>
    <definedName name="Table21" localSheetId="3">#REF!,[27]Contents!$A$87:$H$247</definedName>
    <definedName name="Table21">#REF!,[27]Contents!$A$87:$H$247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[29]Links!$J$12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[7]C!$L$23</definedName>
    <definedName name="UNEMP">[8]C!$L$23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'[30]146024'!$A$1:$K$1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[7]C!$L$19</definedName>
    <definedName name="W">[8]C!$L$19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[7]C!$L$30</definedName>
    <definedName name="Wage">[8]C!$L$30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[7]C!$L$31</definedName>
    <definedName name="WAGER">[8]C!$L$31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[7]C!$L$21</definedName>
    <definedName name="WAGES">[8]C!$L$21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5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5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[5]Links!$B$7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[13]Links!$T$32</definedName>
    <definedName name="WPI_F">[2]Links!$T$32</definedName>
    <definedName name="WPI_P" localSheetId="0">[13]Links!$X$5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[7]C!$L$11</definedName>
    <definedName name="WPIAVG">[8]C!$L$11</definedName>
    <definedName name="WPIAVG_F" localSheetId="0">[13]Links!$T$33</definedName>
    <definedName name="WPIAVG_F">[2]Links!$T$33</definedName>
    <definedName name="WPIAVG_P" localSheetId="0">[13]Links!$X$7</definedName>
    <definedName name="WPIAVG_P">[2]Links!$X$7</definedName>
    <definedName name="WPIC" localSheetId="2">[14]Links!$B$24</definedName>
    <definedName name="WPIC">[15]Links!$B$24</definedName>
    <definedName name="WPICA" localSheetId="0">[13]Links!$B$31</definedName>
    <definedName name="WPICA">[2]Links!$B$31</definedName>
    <definedName name="WPID">[16]Links!$D$9</definedName>
    <definedName name="WPIDC">[10]Links!$B$27</definedName>
    <definedName name="WPIDCA">[16]Links!$D$41</definedName>
    <definedName name="WPIDMY">[16]Links!$D$33</definedName>
    <definedName name="WPIDMYA">[16]Links!$D$49</definedName>
    <definedName name="WPIDPA">[10]Links!$B$72</definedName>
    <definedName name="WPIDQ">[10]Links!$B$36</definedName>
    <definedName name="WPIDQA">[10]Links!$B$45</definedName>
    <definedName name="WPIDY">[16]Links!$D$17</definedName>
    <definedName name="WPIDYA">[10]Links!$B$63</definedName>
    <definedName name="WPIE">[16]Links!$D$7</definedName>
    <definedName name="WPIEC">[10]Links!$B$25</definedName>
    <definedName name="WPIECA">[16]Links!$D$39</definedName>
    <definedName name="WPIEMY">[16]Links!$D$31</definedName>
    <definedName name="WPIEMYA">[16]Links!$D$47</definedName>
    <definedName name="WPIEPA">[10]Links!$B$70</definedName>
    <definedName name="WPIEQ">[10]Links!$B$34</definedName>
    <definedName name="WPIEQA">[10]Links!$B$43</definedName>
    <definedName name="WPIEY">[16]Links!$D$15</definedName>
    <definedName name="WPIEYA">[10]Links!$B$61</definedName>
    <definedName name="WPIM">[16]Links!$D$8</definedName>
    <definedName name="WPIMC">[10]Links!$B$26</definedName>
    <definedName name="WPIMCA">[16]Links!$D$40</definedName>
    <definedName name="WPIMMY">[16]Links!$D$32</definedName>
    <definedName name="WPIMMYA">[16]Links!$D$48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[10]Links!$B$71</definedName>
    <definedName name="WPIMQ">[10]Links!$B$35</definedName>
    <definedName name="WPIMQA">[10]Links!$B$44</definedName>
    <definedName name="WPIMY" localSheetId="0">[5]Links!$B$37</definedName>
    <definedName name="WPIMY">[2]Links!$B$21</definedName>
    <definedName name="WPIMY1">[16]Links!$D$16</definedName>
    <definedName name="WPIMYA" localSheetId="0">[16]Links!$D$46</definedName>
    <definedName name="WPIMYA">[2]Links!$B$26</definedName>
    <definedName name="WPIPA" localSheetId="0">[5]Links!$B$49</definedName>
    <definedName name="WPIPA">[6]Links!$B$49</definedName>
    <definedName name="WPIQ" localSheetId="2">[14]Links!$B$33</definedName>
    <definedName name="WPIQ">[15]Links!$B$33</definedName>
    <definedName name="WPIQA" localSheetId="2">[14]Links!$B$42</definedName>
    <definedName name="WPIQA">[15]Links!$B$42</definedName>
    <definedName name="WPIY" localSheetId="0">[5]Links!$B$13</definedName>
    <definedName name="WPIY">[2]Links!$B$11</definedName>
    <definedName name="WPIYA" localSheetId="2">[14]Links!$B$60</definedName>
    <definedName name="WPIYA">[15]Links!$B$60</definedName>
    <definedName name="WR" localSheetId="0">[7]C!$L$20</definedName>
    <definedName name="WR">[8]C!$L$20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[21]C!#REF!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[21]C!#REF!</definedName>
    <definedName name="Year2" localSheetId="5">[21]C!#REF!</definedName>
    <definedName name="Year2" localSheetId="2">[21]C!#REF!</definedName>
    <definedName name="Year2" localSheetId="3">[21]C!#REF!</definedName>
    <definedName name="Year2">[21]C!#REF!</definedName>
    <definedName name="zDollarGDP">[31]ass!$A$7:$IV$7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[31]oth!$A$17:$IV$17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[31]ass!$A$24:$IV$24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'[32]д17-1'!$A$1:$H$1</definedName>
    <definedName name="д17.1">'[33]д17-1'!$A$1:$H$1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5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'[11]Мульт-ор М2, швидкість'!$C$1:$C$65536</definedName>
    <definedName name="М2">'[12]Мульт-ор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5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 localSheetId="1">'Економічна активність'!$B$1:$F$29</definedName>
    <definedName name="_xlnm.Print_Area" localSheetId="5">'Зовнішній сектор'!$A$1:$M$41</definedName>
    <definedName name="_xlnm.Print_Area" localSheetId="4">'Монетарний сектор'!$A$1:$AK$72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'[30]146024'!$A$8:$A$88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5">#REF!</definedName>
    <definedName name="т06" localSheetId="2">#REF!</definedName>
    <definedName name="т06">#REF!</definedName>
    <definedName name="т07КБ98" localSheetId="0">'[34]т07(98)'!$A$1</definedName>
    <definedName name="т07КБ98">'[35]т07(98)'!$A$1</definedName>
    <definedName name="т09СЕ98" localSheetId="0">'[36]т09(98) по сек-рам ек-ки'!$A$1</definedName>
    <definedName name="т09СЕ98">'[37]т09(98) по сек-рам ек-ки'!$A$1</definedName>
    <definedName name="т15" localSheetId="0">[38]т15!$A$1</definedName>
    <definedName name="т15">[39]т15!$A$1</definedName>
    <definedName name="т17.1" localSheetId="0">'[40]т17-1(шаблон)'!$A$1:$H$1</definedName>
    <definedName name="т17.1">'[41]т17-1(шаблон)'!$A$1:$H$1</definedName>
    <definedName name="т17.1.2001" localSheetId="0">'[40]т17-1(шаблон)'!$A$1:$H$1</definedName>
    <definedName name="т17.1.2001">'[41]т17-1(шаблон)'!$A$1:$H$1</definedName>
    <definedName name="т17.1обл2001" localSheetId="0">'[40]т17-1(шаблон)'!$A$1:$H$1</definedName>
    <definedName name="т17.1обл2001">'[41]т17-1(шаблон)'!$A$1:$H$1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'[42]т17-2 '!$A$1</definedName>
    <definedName name="т17.2.2001">'[43]т17-2 '!$A$1</definedName>
    <definedName name="т17.3" localSheetId="0">'[42]т17-3'!$A$1:$L$2</definedName>
    <definedName name="т17.3">'[43]т17-3'!$A$1:$L$2</definedName>
    <definedName name="т17.3.2001" localSheetId="0">'[42]т17-2 '!$A$1</definedName>
    <definedName name="т17.3.2001">'[43]т17-2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'[44]т17мб(шаблон)'!$A$1</definedName>
    <definedName name="т17мб">'[45]т17мб(шаблон)'!$A$1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'[30]146024'!$A$8:$K$88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Y25" i="41" l="1"/>
  <c r="X25" i="41"/>
  <c r="W25" i="41"/>
  <c r="V25" i="41"/>
  <c r="Y13" i="41"/>
  <c r="X13" i="41"/>
  <c r="W13" i="41"/>
  <c r="V13" i="41"/>
  <c r="U13" i="41"/>
  <c r="T13" i="41"/>
  <c r="Y9" i="41"/>
  <c r="X9" i="41"/>
  <c r="W9" i="41"/>
  <c r="V9" i="41"/>
  <c r="U9" i="41"/>
  <c r="T9" i="41"/>
  <c r="Q8" i="41"/>
  <c r="X7" i="41"/>
  <c r="W7" i="41"/>
  <c r="V7" i="41"/>
  <c r="Q6" i="41"/>
  <c r="X5" i="41"/>
  <c r="W5" i="41"/>
  <c r="V5" i="41"/>
  <c r="U5" i="41"/>
  <c r="T5" i="41"/>
  <c r="BG64" i="39" l="1"/>
  <c r="BG65" i="39"/>
  <c r="BG66" i="39"/>
  <c r="BG67" i="39"/>
  <c r="BG68" i="39"/>
  <c r="BG69" i="39"/>
  <c r="BG70" i="39"/>
  <c r="BG71" i="39"/>
  <c r="BG72" i="39"/>
  <c r="BG73" i="39"/>
  <c r="BG74" i="39"/>
  <c r="BG77" i="39"/>
  <c r="BG78" i="39"/>
  <c r="BG79" i="39"/>
  <c r="BG41" i="39"/>
  <c r="BG38" i="39"/>
  <c r="BG36" i="39"/>
  <c r="BG52" i="39"/>
  <c r="BG53" i="39"/>
  <c r="BG54" i="39"/>
  <c r="BG55" i="39"/>
  <c r="BG56" i="39"/>
  <c r="BG57" i="39"/>
  <c r="BG58" i="39"/>
  <c r="BG59" i="39"/>
  <c r="BG62" i="39"/>
  <c r="BG13" i="39"/>
  <c r="BG60" i="39" s="1"/>
  <c r="BF13" i="39" l="1"/>
  <c r="BF52" i="39"/>
  <c r="BF53" i="39"/>
  <c r="BF54" i="39"/>
  <c r="BF55" i="39"/>
  <c r="BF56" i="39"/>
  <c r="BF57" i="39"/>
  <c r="BF58" i="39"/>
  <c r="BF59" i="39"/>
  <c r="BF62" i="39"/>
  <c r="BF64" i="39"/>
  <c r="BF65" i="39"/>
  <c r="BF66" i="39"/>
  <c r="BF67" i="39"/>
  <c r="BF68" i="39"/>
  <c r="BF69" i="39"/>
  <c r="BF70" i="39"/>
  <c r="BF71" i="39"/>
  <c r="BF72" i="39"/>
  <c r="BF73" i="39"/>
  <c r="BF74" i="39"/>
  <c r="BF77" i="39"/>
  <c r="BF78" i="39"/>
  <c r="BF79" i="39"/>
  <c r="BF41" i="39"/>
  <c r="BF38" i="39"/>
  <c r="BF36" i="39"/>
  <c r="BE52" i="39" l="1"/>
  <c r="BE53" i="39"/>
  <c r="BE54" i="39"/>
  <c r="BE55" i="39"/>
  <c r="BE56" i="39"/>
  <c r="BE57" i="39"/>
  <c r="BE58" i="39"/>
  <c r="BE59" i="39"/>
  <c r="BE62" i="39"/>
  <c r="BE64" i="39"/>
  <c r="BE65" i="39"/>
  <c r="BE66" i="39"/>
  <c r="BE67" i="39"/>
  <c r="BE68" i="39"/>
  <c r="BE69" i="39"/>
  <c r="BE70" i="39"/>
  <c r="BE71" i="39"/>
  <c r="BE72" i="39"/>
  <c r="BE73" i="39"/>
  <c r="BE74" i="39"/>
  <c r="BE77" i="39"/>
  <c r="BE78" i="39"/>
  <c r="BE79" i="39"/>
  <c r="BE41" i="39"/>
  <c r="BE38" i="39"/>
  <c r="BE36" i="39"/>
  <c r="BE13" i="39"/>
  <c r="BC52" i="39" l="1"/>
  <c r="BD52" i="39"/>
  <c r="BC53" i="39"/>
  <c r="BD53" i="39"/>
  <c r="BC54" i="39"/>
  <c r="BD54" i="39"/>
  <c r="BC55" i="39"/>
  <c r="BD55" i="39"/>
  <c r="BC56" i="39"/>
  <c r="BD56" i="39"/>
  <c r="BC57" i="39"/>
  <c r="BD57" i="39"/>
  <c r="BC58" i="39"/>
  <c r="BD58" i="39"/>
  <c r="BC59" i="39"/>
  <c r="BD59" i="39"/>
  <c r="BC62" i="39"/>
  <c r="BD62" i="39"/>
  <c r="BC64" i="39"/>
  <c r="BD64" i="39"/>
  <c r="BC65" i="39"/>
  <c r="BD65" i="39"/>
  <c r="BC66" i="39"/>
  <c r="BD66" i="39"/>
  <c r="BC67" i="39"/>
  <c r="BD67" i="39"/>
  <c r="BC68" i="39"/>
  <c r="BD68" i="39"/>
  <c r="BC69" i="39"/>
  <c r="BD69" i="39"/>
  <c r="BC70" i="39"/>
  <c r="BD70" i="39"/>
  <c r="BC71" i="39"/>
  <c r="BD71" i="39"/>
  <c r="BC72" i="39"/>
  <c r="BD72" i="39"/>
  <c r="BC73" i="39"/>
  <c r="BD73" i="39"/>
  <c r="BC74" i="39"/>
  <c r="BD74" i="39"/>
  <c r="BC77" i="39"/>
  <c r="BD77" i="39"/>
  <c r="BC78" i="39"/>
  <c r="BD78" i="39"/>
  <c r="BC79" i="39"/>
  <c r="BD79" i="39"/>
  <c r="BD41" i="39" l="1"/>
  <c r="BD38" i="39"/>
  <c r="BD36" i="39"/>
  <c r="BD13" i="39"/>
  <c r="BC13" i="39" l="1"/>
  <c r="BC41" i="39"/>
  <c r="BC38" i="39"/>
  <c r="BC36" i="39"/>
  <c r="BB13" i="39"/>
  <c r="BB52" i="39" l="1"/>
  <c r="BB53" i="39"/>
  <c r="BB54" i="39"/>
  <c r="BB55" i="39"/>
  <c r="BB56" i="39"/>
  <c r="BB57" i="39"/>
  <c r="BB58" i="39"/>
  <c r="BB59" i="39"/>
  <c r="BB62" i="39"/>
  <c r="BB64" i="39"/>
  <c r="BB65" i="39"/>
  <c r="BB66" i="39"/>
  <c r="BB67" i="39"/>
  <c r="BB68" i="39"/>
  <c r="BB69" i="39"/>
  <c r="BB70" i="39"/>
  <c r="BB71" i="39"/>
  <c r="BB72" i="39"/>
  <c r="BB73" i="39"/>
  <c r="BB74" i="39"/>
  <c r="BB77" i="39"/>
  <c r="BB78" i="39"/>
  <c r="BB79" i="39"/>
  <c r="BB41" i="39"/>
  <c r="BB38" i="39"/>
  <c r="BB36" i="39"/>
  <c r="AY67" i="39" l="1"/>
  <c r="BA52" i="39"/>
  <c r="BA79" i="39"/>
  <c r="AZ79" i="39"/>
  <c r="AY79" i="39"/>
  <c r="AX79" i="39"/>
  <c r="AW79" i="39"/>
  <c r="AV79" i="39"/>
  <c r="AU79" i="39"/>
  <c r="AT79" i="39"/>
  <c r="AS79" i="39"/>
  <c r="AR79" i="39"/>
  <c r="AQ79" i="39"/>
  <c r="AP79" i="39"/>
  <c r="AO79" i="39"/>
  <c r="AN79" i="39"/>
  <c r="AM79" i="39"/>
  <c r="AL79" i="39"/>
  <c r="AK79" i="39"/>
  <c r="AJ79" i="39"/>
  <c r="AI79" i="39"/>
  <c r="AH79" i="39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BA78" i="39"/>
  <c r="AZ78" i="39"/>
  <c r="AY78" i="39"/>
  <c r="AX78" i="39"/>
  <c r="AW78" i="39"/>
  <c r="AV78" i="39"/>
  <c r="AU78" i="39"/>
  <c r="AT78" i="39"/>
  <c r="AS78" i="39"/>
  <c r="AR78" i="39"/>
  <c r="AQ78" i="39"/>
  <c r="AP78" i="39"/>
  <c r="AO78" i="39"/>
  <c r="AN78" i="39"/>
  <c r="AM78" i="39"/>
  <c r="AL78" i="39"/>
  <c r="AK78" i="39"/>
  <c r="AJ78" i="39"/>
  <c r="AI78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BA77" i="39"/>
  <c r="AZ77" i="39"/>
  <c r="AY77" i="39"/>
  <c r="AX77" i="39"/>
  <c r="AW77" i="39"/>
  <c r="AV77" i="39"/>
  <c r="AU77" i="39"/>
  <c r="AT77" i="39"/>
  <c r="AS77" i="39"/>
  <c r="AR77" i="39"/>
  <c r="AQ77" i="39"/>
  <c r="AP77" i="39"/>
  <c r="AO77" i="39"/>
  <c r="AN77" i="39"/>
  <c r="AM77" i="39"/>
  <c r="AL77" i="39"/>
  <c r="AK77" i="39"/>
  <c r="AJ77" i="39"/>
  <c r="AI77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BA74" i="39"/>
  <c r="AZ74" i="39"/>
  <c r="AY74" i="39"/>
  <c r="AX74" i="39"/>
  <c r="AW74" i="39"/>
  <c r="AV74" i="39"/>
  <c r="AU74" i="39"/>
  <c r="AT74" i="39"/>
  <c r="AS74" i="39"/>
  <c r="AR74" i="39"/>
  <c r="AQ74" i="39"/>
  <c r="AP74" i="39"/>
  <c r="AO74" i="39"/>
  <c r="AN74" i="39"/>
  <c r="AM74" i="39"/>
  <c r="AL74" i="39"/>
  <c r="AK74" i="39"/>
  <c r="AJ74" i="39"/>
  <c r="AI74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BA73" i="39"/>
  <c r="AZ73" i="39"/>
  <c r="AY73" i="39"/>
  <c r="AX73" i="39"/>
  <c r="AW73" i="39"/>
  <c r="AV73" i="39"/>
  <c r="AU73" i="39"/>
  <c r="AT73" i="39"/>
  <c r="AS73" i="39"/>
  <c r="AR73" i="39"/>
  <c r="AQ73" i="39"/>
  <c r="AP73" i="39"/>
  <c r="AO73" i="39"/>
  <c r="AN73" i="39"/>
  <c r="AM73" i="39"/>
  <c r="AL73" i="39"/>
  <c r="AK73" i="39"/>
  <c r="AJ73" i="39"/>
  <c r="AI73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BA72" i="39"/>
  <c r="AZ72" i="39"/>
  <c r="AY72" i="39"/>
  <c r="AX72" i="39"/>
  <c r="AW72" i="39"/>
  <c r="AV72" i="39"/>
  <c r="AU72" i="39"/>
  <c r="AT72" i="39"/>
  <c r="AS72" i="39"/>
  <c r="AR72" i="39"/>
  <c r="AQ72" i="39"/>
  <c r="AP72" i="39"/>
  <c r="AO72" i="39"/>
  <c r="AN72" i="39"/>
  <c r="AM72" i="39"/>
  <c r="AL72" i="39"/>
  <c r="AK72" i="39"/>
  <c r="AJ72" i="39"/>
  <c r="AI72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BA71" i="39"/>
  <c r="AZ71" i="39"/>
  <c r="AY71" i="39"/>
  <c r="AX71" i="39"/>
  <c r="AW71" i="39"/>
  <c r="AV71" i="39"/>
  <c r="AU71" i="39"/>
  <c r="AT71" i="39"/>
  <c r="AS71" i="39"/>
  <c r="AR71" i="39"/>
  <c r="AQ71" i="39"/>
  <c r="AP71" i="39"/>
  <c r="AO71" i="39"/>
  <c r="AN71" i="39"/>
  <c r="AM71" i="39"/>
  <c r="AL71" i="39"/>
  <c r="AK71" i="39"/>
  <c r="AJ71" i="39"/>
  <c r="AI71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BA70" i="39"/>
  <c r="AZ70" i="39"/>
  <c r="AY70" i="39"/>
  <c r="AX70" i="39"/>
  <c r="AW70" i="39"/>
  <c r="AV70" i="39"/>
  <c r="AU70" i="39"/>
  <c r="AT70" i="39"/>
  <c r="AS70" i="39"/>
  <c r="AR70" i="39"/>
  <c r="AQ70" i="39"/>
  <c r="AP70" i="39"/>
  <c r="AO70" i="39"/>
  <c r="AN70" i="39"/>
  <c r="AM70" i="39"/>
  <c r="AL70" i="39"/>
  <c r="AK70" i="39"/>
  <c r="AJ70" i="39"/>
  <c r="AI70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BA69" i="39"/>
  <c r="AY69" i="39"/>
  <c r="AX69" i="39"/>
  <c r="AW69" i="39"/>
  <c r="AV69" i="39"/>
  <c r="AU69" i="39"/>
  <c r="AT69" i="39"/>
  <c r="AS69" i="39"/>
  <c r="AR69" i="39"/>
  <c r="AQ69" i="39"/>
  <c r="AP69" i="39"/>
  <c r="AO69" i="39"/>
  <c r="AN69" i="39"/>
  <c r="AM69" i="39"/>
  <c r="AL69" i="39"/>
  <c r="AK69" i="39"/>
  <c r="AJ69" i="39"/>
  <c r="AI69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BA68" i="39"/>
  <c r="AZ68" i="39"/>
  <c r="AY68" i="39"/>
  <c r="AX68" i="39"/>
  <c r="AW68" i="39"/>
  <c r="AV68" i="39"/>
  <c r="AU68" i="39"/>
  <c r="AT68" i="39"/>
  <c r="AS68" i="39"/>
  <c r="AR68" i="39"/>
  <c r="AQ68" i="39"/>
  <c r="AP68" i="39"/>
  <c r="AO68" i="39"/>
  <c r="AN68" i="39"/>
  <c r="AM68" i="39"/>
  <c r="AL68" i="39"/>
  <c r="AK68" i="39"/>
  <c r="AJ68" i="39"/>
  <c r="AI68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BA67" i="39"/>
  <c r="AZ67" i="39"/>
  <c r="AX67" i="39"/>
  <c r="AW67" i="39"/>
  <c r="AV67" i="39"/>
  <c r="AU67" i="39"/>
  <c r="AT67" i="39"/>
  <c r="AS67" i="39"/>
  <c r="AR67" i="39"/>
  <c r="AQ67" i="39"/>
  <c r="AP67" i="39"/>
  <c r="AO67" i="39"/>
  <c r="AN67" i="39"/>
  <c r="AM67" i="39"/>
  <c r="AL67" i="39"/>
  <c r="AK67" i="39"/>
  <c r="AJ67" i="39"/>
  <c r="AI67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BA66" i="39"/>
  <c r="AZ66" i="39"/>
  <c r="AY66" i="39"/>
  <c r="AX66" i="39"/>
  <c r="AW66" i="39"/>
  <c r="AV66" i="39"/>
  <c r="AU66" i="39"/>
  <c r="AT66" i="39"/>
  <c r="AS66" i="39"/>
  <c r="AR66" i="39"/>
  <c r="AQ66" i="39"/>
  <c r="AP66" i="39"/>
  <c r="AO66" i="39"/>
  <c r="AN66" i="39"/>
  <c r="AM66" i="39"/>
  <c r="AL66" i="39"/>
  <c r="AK66" i="39"/>
  <c r="AJ66" i="39"/>
  <c r="AI66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BA65" i="39"/>
  <c r="AZ65" i="39"/>
  <c r="AY65" i="39"/>
  <c r="AX65" i="39"/>
  <c r="AW65" i="39"/>
  <c r="AV65" i="39"/>
  <c r="AU65" i="39"/>
  <c r="AT65" i="39"/>
  <c r="AS65" i="39"/>
  <c r="AR65" i="39"/>
  <c r="AQ65" i="39"/>
  <c r="AP65" i="39"/>
  <c r="AO65" i="39"/>
  <c r="AN65" i="39"/>
  <c r="AM65" i="39"/>
  <c r="AL65" i="39"/>
  <c r="AK65" i="39"/>
  <c r="AJ65" i="39"/>
  <c r="AI65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BA64" i="39"/>
  <c r="AZ64" i="39"/>
  <c r="AY64" i="39"/>
  <c r="AX64" i="39"/>
  <c r="AW64" i="39"/>
  <c r="AV64" i="39"/>
  <c r="AU64" i="39"/>
  <c r="AT64" i="39"/>
  <c r="AS64" i="39"/>
  <c r="AR64" i="39"/>
  <c r="AQ64" i="39"/>
  <c r="AP64" i="39"/>
  <c r="AO64" i="39"/>
  <c r="AN64" i="39"/>
  <c r="AM64" i="39"/>
  <c r="AL64" i="39"/>
  <c r="AK64" i="39"/>
  <c r="AJ64" i="39"/>
  <c r="AI64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BA62" i="39"/>
  <c r="AZ62" i="39"/>
  <c r="AY62" i="39"/>
  <c r="AX62" i="39"/>
  <c r="AW62" i="39"/>
  <c r="AV62" i="39"/>
  <c r="AT62" i="39"/>
  <c r="BA59" i="39"/>
  <c r="AZ59" i="39"/>
  <c r="AY59" i="39"/>
  <c r="AX59" i="39"/>
  <c r="AW59" i="39"/>
  <c r="AV59" i="39"/>
  <c r="AU59" i="39"/>
  <c r="AT59" i="39"/>
  <c r="AS59" i="39"/>
  <c r="AR59" i="39"/>
  <c r="AQ59" i="39"/>
  <c r="AP59" i="39"/>
  <c r="AO59" i="39"/>
  <c r="AN59" i="39"/>
  <c r="AM59" i="39"/>
  <c r="AL59" i="39"/>
  <c r="AK59" i="39"/>
  <c r="AJ59" i="39"/>
  <c r="AI59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BA58" i="39"/>
  <c r="AZ58" i="39"/>
  <c r="AY58" i="39"/>
  <c r="AX58" i="39"/>
  <c r="AW58" i="39"/>
  <c r="AV58" i="39"/>
  <c r="AU58" i="39"/>
  <c r="AT58" i="39"/>
  <c r="AS58" i="39"/>
  <c r="AR58" i="39"/>
  <c r="AQ58" i="39"/>
  <c r="AP58" i="39"/>
  <c r="AO58" i="39"/>
  <c r="AN58" i="39"/>
  <c r="AM58" i="39"/>
  <c r="AL58" i="39"/>
  <c r="AK58" i="39"/>
  <c r="AJ58" i="39"/>
  <c r="AI58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BA57" i="39"/>
  <c r="AY57" i="39"/>
  <c r="AX57" i="39"/>
  <c r="AW57" i="39"/>
  <c r="AV57" i="39"/>
  <c r="AU57" i="39"/>
  <c r="AT57" i="39"/>
  <c r="AS57" i="39"/>
  <c r="AR57" i="39"/>
  <c r="AQ57" i="39"/>
  <c r="AP57" i="39"/>
  <c r="AO57" i="39"/>
  <c r="AN57" i="39"/>
  <c r="AM57" i="39"/>
  <c r="AL57" i="39"/>
  <c r="AK57" i="39"/>
  <c r="AJ57" i="39"/>
  <c r="AI57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BA56" i="39"/>
  <c r="AZ56" i="39"/>
  <c r="AY56" i="39"/>
  <c r="AX56" i="39"/>
  <c r="AW56" i="39"/>
  <c r="AV56" i="39"/>
  <c r="AU56" i="39"/>
  <c r="AT56" i="39"/>
  <c r="AS56" i="39"/>
  <c r="AR56" i="39"/>
  <c r="AQ56" i="39"/>
  <c r="AP56" i="39"/>
  <c r="AO56" i="39"/>
  <c r="AN56" i="39"/>
  <c r="AM56" i="39"/>
  <c r="AL56" i="39"/>
  <c r="AK56" i="39"/>
  <c r="AJ56" i="39"/>
  <c r="AI56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BA55" i="39"/>
  <c r="AZ55" i="39"/>
  <c r="AY55" i="39"/>
  <c r="AX55" i="39"/>
  <c r="AW55" i="39"/>
  <c r="AV55" i="39"/>
  <c r="AU55" i="39"/>
  <c r="AT55" i="39"/>
  <c r="AS55" i="39"/>
  <c r="AR55" i="39"/>
  <c r="AQ55" i="39"/>
  <c r="AP55" i="39"/>
  <c r="AO55" i="39"/>
  <c r="AN55" i="39"/>
  <c r="AM55" i="39"/>
  <c r="AL55" i="39"/>
  <c r="AK55" i="39"/>
  <c r="AJ55" i="39"/>
  <c r="AI55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BA54" i="39"/>
  <c r="AZ54" i="39"/>
  <c r="AY54" i="39"/>
  <c r="AX54" i="39"/>
  <c r="AW54" i="39"/>
  <c r="AV54" i="39"/>
  <c r="AU54" i="39"/>
  <c r="AT54" i="39"/>
  <c r="AS54" i="39"/>
  <c r="AR54" i="39"/>
  <c r="AQ54" i="39"/>
  <c r="AP54" i="39"/>
  <c r="AO54" i="39"/>
  <c r="AN54" i="39"/>
  <c r="AM54" i="39"/>
  <c r="AL54" i="39"/>
  <c r="AK54" i="39"/>
  <c r="AJ54" i="39"/>
  <c r="AI54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BA53" i="39"/>
  <c r="AZ53" i="39"/>
  <c r="AY53" i="39"/>
  <c r="AX53" i="39"/>
  <c r="AW53" i="39"/>
  <c r="AV53" i="39"/>
  <c r="AU53" i="39"/>
  <c r="AT53" i="39"/>
  <c r="AS53" i="39"/>
  <c r="AR53" i="39"/>
  <c r="AQ53" i="39"/>
  <c r="AP53" i="39"/>
  <c r="AO53" i="39"/>
  <c r="AN53" i="39"/>
  <c r="AM53" i="39"/>
  <c r="AL53" i="39"/>
  <c r="AK53" i="39"/>
  <c r="AJ53" i="39"/>
  <c r="AI53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Z52" i="39"/>
  <c r="AY52" i="39"/>
  <c r="AX52" i="39"/>
  <c r="AW52" i="39"/>
  <c r="AV52" i="39"/>
  <c r="AU52" i="39"/>
  <c r="AT52" i="39"/>
  <c r="AS52" i="39"/>
  <c r="AR52" i="39"/>
  <c r="AQ52" i="39"/>
  <c r="AP52" i="39"/>
  <c r="AO52" i="39"/>
  <c r="AN52" i="39"/>
  <c r="AM52" i="39"/>
  <c r="AL52" i="39"/>
  <c r="AK52" i="39"/>
  <c r="AJ52" i="39"/>
  <c r="AI52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BA41" i="39"/>
  <c r="AZ41" i="39"/>
  <c r="AY41" i="39"/>
  <c r="AX41" i="39"/>
  <c r="AW41" i="39"/>
  <c r="AV41" i="39"/>
  <c r="AU41" i="39"/>
  <c r="AT41" i="39"/>
  <c r="AS41" i="39"/>
  <c r="AR41" i="39"/>
  <c r="AQ41" i="39"/>
  <c r="AP41" i="39"/>
  <c r="AO41" i="39"/>
  <c r="AN41" i="39"/>
  <c r="AM41" i="39"/>
  <c r="AL41" i="39"/>
  <c r="AK41" i="39"/>
  <c r="AJ41" i="39"/>
  <c r="AI41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BA38" i="39"/>
  <c r="AZ38" i="39"/>
  <c r="AY38" i="39"/>
  <c r="AX38" i="39"/>
  <c r="AW38" i="39"/>
  <c r="AV38" i="39"/>
  <c r="AU38" i="39"/>
  <c r="AT38" i="39"/>
  <c r="AS38" i="39"/>
  <c r="AR38" i="39"/>
  <c r="AQ38" i="39"/>
  <c r="AP38" i="39"/>
  <c r="AO38" i="39"/>
  <c r="AN38" i="39"/>
  <c r="AM38" i="39"/>
  <c r="AL38" i="39"/>
  <c r="AK38" i="39"/>
  <c r="AJ38" i="39"/>
  <c r="AI38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BA36" i="39"/>
  <c r="AZ36" i="39"/>
  <c r="AY36" i="39"/>
  <c r="AX36" i="39"/>
  <c r="AW36" i="39"/>
  <c r="AV36" i="39"/>
  <c r="AU36" i="39"/>
  <c r="AT36" i="39"/>
  <c r="AS36" i="39"/>
  <c r="AR36" i="39"/>
  <c r="AQ36" i="39"/>
  <c r="AP36" i="39"/>
  <c r="AO36" i="39"/>
  <c r="AN36" i="39"/>
  <c r="AM36" i="39"/>
  <c r="AL36" i="39"/>
  <c r="AK36" i="39"/>
  <c r="AJ36" i="39"/>
  <c r="AH36" i="39"/>
  <c r="C36" i="39"/>
  <c r="AI15" i="39"/>
  <c r="AU62" i="39" s="1"/>
  <c r="AG15" i="39"/>
  <c r="AS62" i="39" s="1"/>
  <c r="AF15" i="39"/>
  <c r="AR62" i="39" s="1"/>
  <c r="AE15" i="39"/>
  <c r="AQ62" i="39" s="1"/>
  <c r="AD15" i="39"/>
  <c r="AP62" i="39" s="1"/>
  <c r="AC15" i="39"/>
  <c r="AO62" i="39" s="1"/>
  <c r="AB15" i="39"/>
  <c r="AN62" i="39" s="1"/>
  <c r="AA15" i="39"/>
  <c r="AM62" i="39" s="1"/>
  <c r="Z15" i="39"/>
  <c r="AL62" i="39" s="1"/>
  <c r="Y15" i="39"/>
  <c r="AK62" i="39" s="1"/>
  <c r="X15" i="39"/>
  <c r="AJ62" i="39" s="1"/>
  <c r="W15" i="39"/>
  <c r="V15" i="39"/>
  <c r="AH62" i="39" s="1"/>
  <c r="U15" i="39"/>
  <c r="T15" i="39"/>
  <c r="S15" i="39"/>
  <c r="R15" i="39"/>
  <c r="Q15" i="39"/>
  <c r="P15" i="39"/>
  <c r="O15" i="39"/>
  <c r="O62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BA13" i="39"/>
  <c r="AZ13" i="39"/>
  <c r="AY13" i="39"/>
  <c r="AX13" i="39"/>
  <c r="AW13" i="39"/>
  <c r="AV13" i="39"/>
  <c r="AU13" i="39"/>
  <c r="AT13" i="39"/>
  <c r="BF60" i="39" s="1"/>
  <c r="AS13" i="39"/>
  <c r="BE60" i="39" s="1"/>
  <c r="AR13" i="39"/>
  <c r="BD60" i="39" s="1"/>
  <c r="AQ13" i="39"/>
  <c r="BC60" i="39" s="1"/>
  <c r="AP13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P60" i="39" l="1"/>
  <c r="R60" i="39"/>
  <c r="T60" i="39"/>
  <c r="V60" i="39"/>
  <c r="X60" i="39"/>
  <c r="Z60" i="39"/>
  <c r="AB60" i="39"/>
  <c r="AD60" i="39"/>
  <c r="AF60" i="39"/>
  <c r="AH60" i="39"/>
  <c r="AJ60" i="39"/>
  <c r="AL60" i="39"/>
  <c r="AN60" i="39"/>
  <c r="AP60" i="39"/>
  <c r="BB60" i="39"/>
  <c r="AR60" i="39"/>
  <c r="AT60" i="39"/>
  <c r="AV60" i="39"/>
  <c r="AX60" i="39"/>
  <c r="AZ60" i="39"/>
  <c r="P62" i="39"/>
  <c r="R62" i="39"/>
  <c r="T62" i="39"/>
  <c r="O60" i="39"/>
  <c r="Q60" i="39"/>
  <c r="S60" i="39"/>
  <c r="U60" i="39"/>
  <c r="W60" i="39"/>
  <c r="Y60" i="39"/>
  <c r="AA60" i="39"/>
  <c r="AC60" i="39"/>
  <c r="AE60" i="39"/>
  <c r="AG60" i="39"/>
  <c r="AI60" i="39"/>
  <c r="AK60" i="39"/>
  <c r="AM60" i="39"/>
  <c r="AO60" i="39"/>
  <c r="AQ60" i="39"/>
  <c r="AS60" i="39"/>
  <c r="AU60" i="39"/>
  <c r="AW60" i="39"/>
  <c r="AY60" i="39"/>
  <c r="BA60" i="39"/>
  <c r="Q62" i="39"/>
  <c r="S62" i="39"/>
  <c r="U62" i="39"/>
  <c r="AI62" i="39"/>
  <c r="AI36" i="39"/>
  <c r="O36" i="39"/>
  <c r="Q36" i="39"/>
  <c r="S36" i="39"/>
  <c r="U36" i="39"/>
  <c r="W36" i="39"/>
  <c r="Y36" i="39"/>
  <c r="AA36" i="39"/>
  <c r="AC36" i="39"/>
  <c r="AE36" i="39"/>
  <c r="AG36" i="39"/>
  <c r="W62" i="39"/>
  <c r="Y62" i="39"/>
  <c r="AA62" i="39"/>
  <c r="AC62" i="39"/>
  <c r="AE62" i="39"/>
  <c r="AG62" i="39"/>
  <c r="P36" i="39"/>
  <c r="R36" i="39"/>
  <c r="T36" i="39"/>
  <c r="V36" i="39"/>
  <c r="X36" i="39"/>
  <c r="Z36" i="39"/>
  <c r="AB36" i="39"/>
  <c r="AD36" i="39"/>
  <c r="AF36" i="39"/>
  <c r="V62" i="39"/>
  <c r="X62" i="39"/>
  <c r="Z62" i="39"/>
  <c r="AB62" i="39"/>
  <c r="AD62" i="39"/>
  <c r="AF62" i="39"/>
</calcChain>
</file>

<file path=xl/sharedStrings.xml><?xml version="1.0" encoding="utf-8"?>
<sst xmlns="http://schemas.openxmlformats.org/spreadsheetml/2006/main" count="816" uniqueCount="261">
  <si>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</si>
  <si>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</si>
  <si>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</si>
  <si>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</si>
  <si>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</si>
  <si>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</si>
  <si>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</si>
  <si>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</si>
  <si>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</si>
  <si>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</si>
  <si>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</si>
  <si>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од.</t>
  </si>
  <si>
    <t>тис. осіб</t>
  </si>
  <si>
    <t>%</t>
  </si>
  <si>
    <t>грн.</t>
  </si>
  <si>
    <t>-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</si>
  <si>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</si>
  <si>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</si>
  <si>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</si>
  <si>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</si>
  <si>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</si>
  <si>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</si>
  <si>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</si>
  <si>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</si>
  <si>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</si>
  <si>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</si>
  <si>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</si>
  <si>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</si>
  <si>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</si>
  <si>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</si>
  <si>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</si>
  <si>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</si>
  <si>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</si>
  <si>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</si>
  <si>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</si>
  <si>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</si>
  <si>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</si>
  <si>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</si>
  <si>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</si>
  <si>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</si>
  <si>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</si>
  <si>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</si>
  <si>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</si>
  <si>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</si>
  <si>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</si>
  <si>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</si>
  <si>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</si>
  <si>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</si>
  <si>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</si>
  <si>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</si>
  <si>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</si>
  <si>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</si>
  <si>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</si>
  <si>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</si>
  <si>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</si>
  <si>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</si>
  <si>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</si>
  <si>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</si>
  <si>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</si>
  <si>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промисловість у цілому</t>
  </si>
  <si>
    <t>лютий</t>
  </si>
  <si>
    <t>січень</t>
  </si>
  <si>
    <t xml:space="preserve"> млн. грн.</t>
  </si>
  <si>
    <t>Темп приросту, %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</si>
  <si>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</si>
  <si>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</si>
  <si>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</si>
  <si>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</si>
  <si>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</si>
  <si>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</si>
  <si>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</si>
  <si>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</si>
  <si>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</si>
  <si>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</si>
  <si>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</si>
  <si>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</si>
  <si>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</si>
  <si>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</si>
  <si>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</si>
  <si>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</si>
  <si>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</si>
  <si>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</si>
  <si>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</si>
  <si>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</si>
  <si>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</si>
  <si>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</si>
  <si>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</si>
  <si>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</si>
  <si>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</si>
  <si>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</si>
  <si>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</si>
  <si>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</si>
  <si>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</si>
  <si>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</si>
  <si>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</si>
  <si>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</si>
  <si>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</si>
  <si>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</si>
  <si>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</si>
  <si>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</si>
  <si>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</si>
  <si>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</si>
  <si>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</si>
  <si>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</si>
  <si>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</si>
  <si>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</si>
  <si>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</si>
  <si>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</si>
  <si>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</si>
  <si>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</si>
  <si>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</si>
  <si>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</si>
  <si>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</si>
  <si>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</si>
  <si>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</si>
  <si>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</si>
  <si>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</si>
  <si>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</si>
  <si>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</si>
  <si>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</si>
  <si>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</si>
  <si>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</si>
  <si>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</si>
  <si>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</si>
  <si>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</si>
  <si>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</si>
  <si>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</si>
  <si>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</si>
  <si>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</si>
  <si>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</si>
  <si>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</si>
  <si>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</si>
  <si>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</si>
  <si>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</si>
  <si>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</si>
  <si>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</si>
  <si>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</si>
  <si>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</si>
  <si>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</si>
  <si>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</si>
  <si>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</si>
  <si>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</si>
  <si>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</si>
  <si>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</si>
  <si>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</si>
  <si>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</si>
  <si>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</si>
  <si>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нефінансові корпорації</t>
  </si>
  <si>
    <t>домашні господарства</t>
  </si>
  <si>
    <t>у тому числі овернайт</t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</si>
  <si>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</si>
  <si>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</si>
  <si>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</si>
  <si>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</si>
  <si>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</si>
  <si>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</si>
  <si>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</si>
  <si>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</si>
  <si>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</si>
  <si>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</si>
  <si>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</si>
  <si>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</si>
  <si>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</si>
  <si>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</si>
  <si>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</si>
  <si>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</si>
  <si>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</si>
  <si>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</si>
  <si>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</si>
  <si>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</si>
  <si>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</si>
  <si>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</si>
  <si>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</si>
  <si>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</si>
  <si>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</si>
  <si>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t>січ.- жовт.</t>
  </si>
  <si>
    <t>січ.- лист.</t>
  </si>
  <si>
    <t>внутрішні зобов'язання</t>
  </si>
  <si>
    <t>зовнішні зобов'язання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</si>
  <si>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</si>
  <si>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</si>
  <si>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</si>
  <si>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</si>
  <si>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</si>
  <si>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</si>
  <si>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</si>
  <si>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електроенергія</t>
  </si>
  <si>
    <t xml:space="preserve">утримання будинків та прибудинкових територій </t>
  </si>
  <si>
    <t xml:space="preserve">Небазова інфляція </t>
  </si>
  <si>
    <t>Зміна цінових індексів ІСЦ та ІЦВ у 2016 – 2018 роках</t>
  </si>
  <si>
    <t>частка ІСЦ для 2018 року, %</t>
  </si>
  <si>
    <t>2018 рік</t>
  </si>
  <si>
    <t>частка ІЦВ для 2018 року,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</si>
  <si>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</si>
  <si>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4.3 р</t>
  </si>
  <si>
    <t xml:space="preserve">                                   Основні показники, що характеризують стан грошово-кредитного ринку, млн грн</t>
  </si>
  <si>
    <t>Інтервенції Національного банку України, млн дол.</t>
  </si>
  <si>
    <t>Готівковий валютний ринок, млн дол.</t>
  </si>
  <si>
    <t>Заборгованість за депозитними сертифікатами Національного банку України</t>
  </si>
  <si>
    <t>Міжнародні валютні резерви Національного банку України (за поточним курсом), млн дол.</t>
  </si>
  <si>
    <t>Вир-во харчових продуктів, напоїв і тютюнових виробів</t>
  </si>
  <si>
    <t>Вир-во коксу та продуктів нафтоперероблення</t>
  </si>
  <si>
    <t>Вир-во хімічних речовин і хімічної продукції</t>
  </si>
  <si>
    <t>Вир-во основних фармацевтичних продуктів і фармацевтичних препаратів</t>
  </si>
  <si>
    <t>Вир-во гумових і пластмасових виробів, іншої неметалевої мінеральної продукції</t>
  </si>
  <si>
    <t>Металургійне вир-во, вир-во готових металевих виробів, крім виробництва машин і устаткування</t>
  </si>
  <si>
    <t>Вир-во автотранспортних засобів, причепів і напівпричепів та інших транспортних засобів</t>
  </si>
  <si>
    <t>Показники
(на кінець періоду, якщо не вказано інше)</t>
  </si>
  <si>
    <t>% р/р</t>
  </si>
  <si>
    <t xml:space="preserve"> млн осіб</t>
  </si>
  <si>
    <t>Рівень зареєстрованого безробіття (у % до працездатного населення)</t>
  </si>
  <si>
    <t>Навантаження зареєстрованих безробітних на 1 вакансію (за рік середнє значення)</t>
  </si>
  <si>
    <t>осіб</t>
  </si>
  <si>
    <t>9.1</t>
  </si>
  <si>
    <t>Середня номінальна заробітна плата штатного працівника</t>
  </si>
  <si>
    <t>Середня номінальна заробітна плата штатного працівника(за період)</t>
  </si>
  <si>
    <t xml:space="preserve">Індекс реальної заробітної плати </t>
  </si>
  <si>
    <t>Прожитковий  мінімум</t>
  </si>
  <si>
    <t>Домогосподарства, які отримують субсидії</t>
  </si>
  <si>
    <t>тис. од.</t>
  </si>
  <si>
    <t>Загальна сума новопризначених субсидій, призначених сім'ям для відшкодування витрат  на оплату послуг ЖКГ</t>
  </si>
  <si>
    <t>Джерело: ДССУ, ДСЗУ, розрахунки НБУ.</t>
  </si>
  <si>
    <r>
      <t>1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</si>
  <si>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</si>
  <si>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t>Частка в ІВБГ (дані за 2017 рік), %</t>
  </si>
  <si>
    <r>
      <t xml:space="preserve">  Експорт чорних металів, млрд. дол. США (72 група)</t>
    </r>
    <r>
      <rPr>
        <i/>
        <vertAlign val="superscript"/>
        <sz val="10"/>
        <rFont val="Calibri"/>
        <family val="2"/>
        <charset val="204"/>
        <scheme val="minor"/>
      </rPr>
      <t>2</t>
    </r>
  </si>
  <si>
    <r>
      <t xml:space="preserve">  Експорт зернових культур, млрд. дол. США</t>
    </r>
    <r>
      <rPr>
        <i/>
        <vertAlign val="superscript"/>
        <sz val="10"/>
        <rFont val="Calibri"/>
        <family val="2"/>
        <charset val="204"/>
        <scheme val="minor"/>
      </rPr>
      <t>2</t>
    </r>
  </si>
  <si>
    <r>
      <rPr>
        <i/>
        <vertAlign val="superscript"/>
        <sz val="10"/>
        <rFont val="Calibri"/>
        <family val="2"/>
        <charset val="204"/>
        <scheme val="minor"/>
      </rPr>
      <t>1</t>
    </r>
    <r>
      <rPr>
        <i/>
        <sz val="10"/>
        <rFont val="Calibri"/>
        <family val="2"/>
        <charset val="204"/>
        <scheme val="minor"/>
      </rPr>
      <t xml:space="preserve"> попередні дані, використовується статистика за методологією КПБ6</t>
    </r>
  </si>
  <si>
    <t>04</t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</si>
  <si>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1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</si>
  <si>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2 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</si>
  <si>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рік середнє значення)</t>
    </r>
  </si>
  <si>
    <t>05</t>
  </si>
  <si>
    <t>06</t>
  </si>
  <si>
    <t>01-03</t>
  </si>
  <si>
    <t>01-06</t>
  </si>
  <si>
    <r>
      <t>оптова торгівля</t>
    </r>
    <r>
      <rPr>
        <vertAlign val="superscript"/>
        <sz val="10"/>
        <color theme="1"/>
        <rFont val="Arial"/>
        <family val="2"/>
        <charset val="204"/>
      </rPr>
      <t>2</t>
    </r>
  </si>
  <si>
    <r>
      <t>вантажооборот</t>
    </r>
    <r>
      <rPr>
        <vertAlign val="superscript"/>
        <sz val="10"/>
        <color theme="1"/>
        <rFont val="Arial"/>
        <family val="2"/>
        <charset val="204"/>
      </rPr>
      <t>2</t>
    </r>
  </si>
  <si>
    <r>
      <t>пасажирооборот</t>
    </r>
    <r>
      <rPr>
        <vertAlign val="superscript"/>
        <sz val="10"/>
        <color theme="1"/>
        <rFont val="Arial"/>
        <family val="2"/>
        <charset val="204"/>
      </rPr>
      <t>2</t>
    </r>
  </si>
  <si>
    <r>
      <rPr>
        <vertAlign val="superscript"/>
        <sz val="10"/>
        <rFont val="Arial"/>
        <family val="2"/>
        <charset val="204"/>
      </rPr>
      <t xml:space="preserve">1 </t>
    </r>
    <r>
      <rPr>
        <sz val="10"/>
        <rFont val="Arial"/>
        <family val="2"/>
        <charset val="204"/>
      </rPr>
      <t>Дані можуть уточнюватися.</t>
    </r>
  </si>
  <si>
    <r>
      <rPr>
        <vertAlign val="superscript"/>
        <sz val="10"/>
        <rFont val="Arial"/>
        <family val="2"/>
        <charset val="204"/>
      </rPr>
      <t xml:space="preserve">2 </t>
    </r>
    <r>
      <rPr>
        <sz val="10"/>
        <rFont val="Arial"/>
        <family val="2"/>
        <charset val="204"/>
      </rPr>
      <t>Зміна до відповідного місяця попереднього року розрахована Національним банком України на основі даних ДССУ.</t>
    </r>
  </si>
  <si>
    <r>
      <t>Індекс виробництва базових галузей</t>
    </r>
    <r>
      <rPr>
        <b/>
        <vertAlign val="superscript"/>
        <sz val="10"/>
        <rFont val="Arial"/>
        <family val="2"/>
        <charset val="204"/>
      </rPr>
      <t>1</t>
    </r>
  </si>
  <si>
    <r>
      <rPr>
        <i/>
        <vertAlign val="superscript"/>
        <sz val="10"/>
        <rFont val="Times New Roman"/>
        <family val="1"/>
        <charset val="204"/>
      </rPr>
      <t>2</t>
    </r>
    <r>
      <rPr>
        <i/>
        <sz val="10"/>
        <rFont val="Times New Roman"/>
        <family val="1"/>
        <charset val="204"/>
      </rPr>
      <t xml:space="preserve"> згідно з оперативними даними ДФС (КПБ 5)</t>
    </r>
  </si>
  <si>
    <t>податкові надходження, з них</t>
  </si>
  <si>
    <t>01</t>
  </si>
  <si>
    <t>02</t>
  </si>
  <si>
    <t>03</t>
  </si>
  <si>
    <t>07</t>
  </si>
  <si>
    <t>08</t>
  </si>
  <si>
    <t>09</t>
  </si>
  <si>
    <t>Темпи змін порівняно з відповідним періодом попереднього року, %</t>
  </si>
  <si>
    <r>
      <t>ІВБГ у цілому</t>
    </r>
    <r>
      <rPr>
        <b/>
        <vertAlign val="superscript"/>
        <sz val="10"/>
        <rFont val="Arial"/>
        <family val="2"/>
        <charset val="204"/>
      </rPr>
      <t>1</t>
    </r>
  </si>
  <si>
    <t>вир-во е/е, газу та води</t>
  </si>
  <si>
    <t>роздрібна торгівля</t>
  </si>
  <si>
    <t>окремо, не використо-вуються для розрахунку ІВБГ</t>
  </si>
  <si>
    <t>вир-во коксу та продуктів нафтоперероблення</t>
  </si>
  <si>
    <t>01-08</t>
  </si>
  <si>
    <t xml:space="preserve">серпень </t>
  </si>
  <si>
    <t>серпень 2018 року, % м/м</t>
  </si>
  <si>
    <t>Серпень</t>
  </si>
  <si>
    <t>Січень-Серпень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</si>
</sst>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41" formatCode="_-* #,##0_₴_-;\-* #,##0_₴_-;_-* &quot;-&quot;_₴_-;_-@_-"/>
    <numFmt numFmtId="43" formatCode="_-* #,##0.00_₴_-;\-* #,##0.00_₴_-;_-* &quot;-&quot;??_₴_-;_-@_-"/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0.000_)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#."/>
    <numFmt numFmtId="189" formatCode="_([$€-2]* #,##0.00_);_([$€-2]* \(#,##0.00\);_([$€-2]* &quot;-&quot;??_)"/>
    <numFmt numFmtId="190" formatCode="_-* #,##0\ _F_t_-;\-* #,##0\ _F_t_-;_-* &quot;-&quot;\ _F_t_-;_-@_-"/>
    <numFmt numFmtId="191" formatCode="_-* #,##0.00\ _F_t_-;\-* #,##0.00\ _F_t_-;_-* &quot;-&quot;??\ _F_t_-;_-@_-"/>
    <numFmt numFmtId="192" formatCode="[&gt;0.05]#,##0.0;[&lt;-0.05]\-#,##0.0;\-\-&quot; &quot;;"/>
    <numFmt numFmtId="193" formatCode="[&gt;0.5]#,##0;[&lt;-0.5]\-#,##0;\-\-&quot; &quot;;"/>
    <numFmt numFmtId="194" formatCode="#,##0.0"/>
    <numFmt numFmtId="195" formatCode="#,##0\ &quot;Kč&quot;;\-#,##0\ &quot;Kč&quot;"/>
    <numFmt numFmtId="196" formatCode="_-&quot;¢&quot;* #,##0_-;\-&quot;¢&quot;* #,##0_-;_-&quot;¢&quot;* &quot;-&quot;_-;_-@_-"/>
    <numFmt numFmtId="197" formatCode="_-&quot;¢&quot;* #,##0.00_-;\-&quot;¢&quot;* #,##0.00_-;_-&quot;¢&quot;* &quot;-&quot;??_-;_-@_-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  <numFmt numFmtId="210" formatCode="_(* #,##0_);_(* \-#,##0_);_(* &quot;--&quot;_);_(@_)"/>
    <numFmt numFmtId="211" formatCode="#,##0.0_ ;\-#,##0.0\ "/>
    <numFmt numFmtId="212" formatCode="0_ ;\-0\ "/>
    <numFmt numFmtId="213" formatCode="0.000"/>
    <numFmt numFmtId="214" formatCode="0.0000"/>
    <numFmt numFmtId="215" formatCode="#,##0.0000"/>
    <numFmt numFmtId="216" formatCode="0.000000"/>
  </numFmts>
  <fonts count="19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sz val="9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</font>
    <font>
      <i/>
      <vertAlign val="superscript"/>
      <sz val="10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vertAlign val="superscript"/>
      <sz val="15"/>
      <name val="Calibri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E5EFE9"/>
        <bgColor indexed="64"/>
      </patternFill>
    </fill>
    <fill>
      <patternFill patternType="solid">
        <fgColor rgb="FFF0F6F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10">
    <xf numFmtId="0" fontId="0" fillId="0" borderId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9" fontId="28" fillId="0" borderId="0">
      <alignment horizontal="centerContinuous" vertical="top" wrapText="1"/>
    </xf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9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29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29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29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179" fontId="27" fillId="0" borderId="0" applyFont="0" applyFill="0" applyBorder="0" applyAlignment="0" applyProtection="0"/>
    <xf numFmtId="0" fontId="32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2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2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2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2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2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2" fillId="6" borderId="0" applyNumberFormat="0" applyBorder="0" applyAlignment="0" applyProtection="0"/>
    <xf numFmtId="0" fontId="32" fillId="18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4" borderId="0" applyNumberFormat="0" applyBorder="0" applyAlignment="0" applyProtection="0"/>
    <xf numFmtId="0" fontId="32" fillId="9" borderId="0" applyNumberFormat="0" applyBorder="0" applyAlignment="0" applyProtection="0"/>
    <xf numFmtId="0" fontId="32" fillId="1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2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2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2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2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2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1">
      <protection hidden="1"/>
    </xf>
    <xf numFmtId="0" fontId="36" fillId="22" borderId="1" applyNumberFormat="0" applyFont="0" applyBorder="0" applyAlignment="0" applyProtection="0">
      <protection hidden="1"/>
    </xf>
    <xf numFmtId="0" fontId="37" fillId="0" borderId="1">
      <protection hidden="1"/>
    </xf>
    <xf numFmtId="0" fontId="38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39" fillId="3" borderId="0" applyNumberFormat="0" applyBorder="0" applyAlignment="0" applyProtection="0"/>
    <xf numFmtId="0" fontId="40" fillId="22" borderId="2" applyNumberFormat="0" applyAlignment="0" applyProtection="0"/>
    <xf numFmtId="0" fontId="41" fillId="22" borderId="2" applyNumberFormat="0" applyAlignment="0" applyProtection="0"/>
    <xf numFmtId="0" fontId="41" fillId="22" borderId="2" applyNumberFormat="0" applyAlignment="0" applyProtection="0"/>
    <xf numFmtId="0" fontId="41" fillId="22" borderId="2" applyNumberFormat="0" applyAlignment="0" applyProtection="0"/>
    <xf numFmtId="0" fontId="41" fillId="22" borderId="2" applyNumberFormat="0" applyAlignment="0" applyProtection="0"/>
    <xf numFmtId="0" fontId="41" fillId="22" borderId="2" applyNumberFormat="0" applyAlignment="0" applyProtection="0"/>
    <xf numFmtId="0" fontId="41" fillId="22" borderId="2" applyNumberFormat="0" applyAlignment="0" applyProtection="0"/>
    <xf numFmtId="0" fontId="41" fillId="22" borderId="2" applyNumberFormat="0" applyAlignment="0" applyProtection="0"/>
    <xf numFmtId="0" fontId="41" fillId="22" borderId="2" applyNumberFormat="0" applyAlignment="0" applyProtection="0"/>
    <xf numFmtId="0" fontId="41" fillId="22" borderId="2" applyNumberFormat="0" applyAlignment="0" applyProtection="0"/>
    <xf numFmtId="0" fontId="42" fillId="0" borderId="3" applyNumberFormat="0" applyFont="0" applyFill="0" applyAlignment="0" applyProtection="0"/>
    <xf numFmtId="0" fontId="43" fillId="23" borderId="4" applyNumberFormat="0" applyAlignment="0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1" fontId="45" fillId="24" borderId="5">
      <alignment horizontal="right" vertical="center"/>
    </xf>
    <xf numFmtId="0" fontId="46" fillId="24" borderId="5">
      <alignment horizontal="right" vertical="center"/>
    </xf>
    <xf numFmtId="0" fontId="31" fillId="24" borderId="6"/>
    <xf numFmtId="0" fontId="45" fillId="25" borderId="5">
      <alignment horizontal="center" vertical="center"/>
    </xf>
    <xf numFmtId="1" fontId="45" fillId="24" borderId="5">
      <alignment horizontal="right" vertical="center"/>
    </xf>
    <xf numFmtId="0" fontId="31" fillId="24" borderId="0"/>
    <xf numFmtId="0" fontId="31" fillId="24" borderId="0"/>
    <xf numFmtId="0" fontId="47" fillId="24" borderId="5">
      <alignment horizontal="left" vertical="center"/>
    </xf>
    <xf numFmtId="0" fontId="47" fillId="24" borderId="7">
      <alignment vertical="center"/>
    </xf>
    <xf numFmtId="0" fontId="48" fillId="24" borderId="8">
      <alignment vertical="center"/>
    </xf>
    <xf numFmtId="0" fontId="47" fillId="24" borderId="5"/>
    <xf numFmtId="0" fontId="46" fillId="24" borderId="5">
      <alignment horizontal="right" vertical="center"/>
    </xf>
    <xf numFmtId="0" fontId="49" fillId="26" borderId="5">
      <alignment horizontal="left" vertical="center"/>
    </xf>
    <xf numFmtId="0" fontId="49" fillId="26" borderId="5">
      <alignment horizontal="left" vertical="center"/>
    </xf>
    <xf numFmtId="0" fontId="25" fillId="24" borderId="5">
      <alignment horizontal="left" vertical="center"/>
    </xf>
    <xf numFmtId="0" fontId="50" fillId="24" borderId="6"/>
    <xf numFmtId="0" fontId="45" fillId="25" borderId="5">
      <alignment horizontal="left" vertical="center"/>
    </xf>
    <xf numFmtId="180" fontId="51" fillId="0" borderId="0"/>
    <xf numFmtId="180" fontId="51" fillId="0" borderId="0"/>
    <xf numFmtId="180" fontId="51" fillId="0" borderId="0"/>
    <xf numFmtId="180" fontId="51" fillId="0" borderId="0"/>
    <xf numFmtId="180" fontId="51" fillId="0" borderId="0"/>
    <xf numFmtId="180" fontId="51" fillId="0" borderId="0"/>
    <xf numFmtId="180" fontId="51" fillId="0" borderId="0"/>
    <xf numFmtId="180" fontId="51" fillId="0" borderId="0"/>
    <xf numFmtId="38" fontId="52" fillId="0" borderId="0" applyFont="0" applyFill="0" applyBorder="0" applyAlignment="0" applyProtection="0"/>
    <xf numFmtId="169" fontId="53" fillId="0" borderId="0" applyFont="0" applyFill="0" applyBorder="0" applyAlignment="0" applyProtection="0"/>
    <xf numFmtId="172" fontId="25" fillId="0" borderId="0" applyFont="0" applyFill="0" applyBorder="0" applyAlignment="0" applyProtection="0"/>
    <xf numFmtId="181" fontId="54" fillId="0" borderId="0" applyFont="0" applyFill="0" applyBorder="0" applyAlignment="0" applyProtection="0"/>
    <xf numFmtId="182" fontId="2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83" fontId="53" fillId="0" borderId="0" applyFont="0" applyFill="0" applyBorder="0" applyAlignment="0" applyProtection="0"/>
    <xf numFmtId="184" fontId="55" fillId="0" borderId="0">
      <alignment horizontal="right" vertical="top"/>
    </xf>
    <xf numFmtId="185" fontId="54" fillId="0" borderId="0" applyFont="0" applyFill="0" applyBorder="0" applyAlignment="0" applyProtection="0"/>
    <xf numFmtId="3" fontId="56" fillId="0" borderId="0" applyFont="0" applyFill="0" applyBorder="0" applyAlignment="0" applyProtection="0"/>
    <xf numFmtId="0" fontId="57" fillId="0" borderId="0"/>
    <xf numFmtId="3" fontId="31" fillId="0" borderId="0" applyFill="0" applyBorder="0" applyAlignment="0" applyProtection="0"/>
    <xf numFmtId="0" fontId="58" fillId="0" borderId="0"/>
    <xf numFmtId="0" fontId="58" fillId="0" borderId="0"/>
    <xf numFmtId="167" fontId="52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6" fillId="0" borderId="0" applyFont="0" applyFill="0" applyBorder="0" applyAlignment="0" applyProtection="0"/>
    <xf numFmtId="188" fontId="59" fillId="0" borderId="0">
      <protection locked="0"/>
    </xf>
    <xf numFmtId="188" fontId="60" fillId="0" borderId="0">
      <protection locked="0"/>
    </xf>
    <xf numFmtId="0" fontId="42" fillId="0" borderId="0" applyFont="0" applyFill="0" applyBorder="0" applyAlignment="0" applyProtection="0"/>
    <xf numFmtId="189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90" fontId="64" fillId="0" borderId="0" applyFont="0" applyFill="0" applyBorder="0" applyAlignment="0" applyProtection="0"/>
    <xf numFmtId="191" fontId="64" fillId="0" borderId="0" applyFont="0" applyFill="0" applyBorder="0" applyAlignment="0" applyProtection="0"/>
    <xf numFmtId="0" fontId="65" fillId="0" borderId="0">
      <protection locked="0"/>
    </xf>
    <xf numFmtId="0" fontId="65" fillId="0" borderId="0">
      <protection locked="0"/>
    </xf>
    <xf numFmtId="0" fontId="66" fillId="0" borderId="0">
      <protection locked="0"/>
    </xf>
    <xf numFmtId="0" fontId="65" fillId="0" borderId="0">
      <protection locked="0"/>
    </xf>
    <xf numFmtId="0" fontId="67" fillId="0" borderId="0"/>
    <xf numFmtId="0" fontId="65" fillId="0" borderId="0">
      <protection locked="0"/>
    </xf>
    <xf numFmtId="0" fontId="68" fillId="0" borderId="0"/>
    <xf numFmtId="0" fontId="65" fillId="0" borderId="0">
      <protection locked="0"/>
    </xf>
    <xf numFmtId="0" fontId="68" fillId="0" borderId="0"/>
    <xf numFmtId="0" fontId="66" fillId="0" borderId="0">
      <protection locked="0"/>
    </xf>
    <xf numFmtId="0" fontId="68" fillId="0" borderId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188" fontId="59" fillId="0" borderId="0">
      <protection locked="0"/>
    </xf>
    <xf numFmtId="188" fontId="60" fillId="0" borderId="0">
      <protection locked="0"/>
    </xf>
    <xf numFmtId="0" fontId="68" fillId="0" borderId="0"/>
    <xf numFmtId="0" fontId="69" fillId="0" borderId="0"/>
    <xf numFmtId="0" fontId="68" fillId="0" borderId="0"/>
    <xf numFmtId="0" fontId="57" fillId="0" borderId="0"/>
    <xf numFmtId="0" fontId="70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38" fontId="72" fillId="25" borderId="0" applyNumberFormat="0" applyBorder="0" applyAlignment="0" applyProtection="0"/>
    <xf numFmtId="0" fontId="73" fillId="0" borderId="9" applyNumberFormat="0" applyFill="0" applyAlignment="0" applyProtection="0"/>
    <xf numFmtId="0" fontId="74" fillId="0" borderId="9" applyNumberFormat="0" applyFill="0" applyAlignment="0" applyProtection="0"/>
    <xf numFmtId="0" fontId="74" fillId="0" borderId="9" applyNumberFormat="0" applyFill="0" applyAlignment="0" applyProtection="0"/>
    <xf numFmtId="0" fontId="74" fillId="0" borderId="9" applyNumberFormat="0" applyFill="0" applyAlignment="0" applyProtection="0"/>
    <xf numFmtId="0" fontId="74" fillId="0" borderId="9" applyNumberFormat="0" applyFill="0" applyAlignment="0" applyProtection="0"/>
    <xf numFmtId="0" fontId="74" fillId="0" borderId="9" applyNumberFormat="0" applyFill="0" applyAlignment="0" applyProtection="0"/>
    <xf numFmtId="0" fontId="74" fillId="0" borderId="9" applyNumberFormat="0" applyFill="0" applyAlignment="0" applyProtection="0"/>
    <xf numFmtId="0" fontId="74" fillId="0" borderId="9" applyNumberFormat="0" applyFill="0" applyAlignment="0" applyProtection="0"/>
    <xf numFmtId="0" fontId="74" fillId="0" borderId="9" applyNumberFormat="0" applyFill="0" applyAlignment="0" applyProtection="0"/>
    <xf numFmtId="0" fontId="74" fillId="0" borderId="9" applyNumberFormat="0" applyFill="0" applyAlignment="0" applyProtection="0"/>
    <xf numFmtId="0" fontId="75" fillId="0" borderId="10" applyNumberFormat="0" applyFill="0" applyAlignment="0" applyProtection="0"/>
    <xf numFmtId="0" fontId="76" fillId="0" borderId="10" applyNumberFormat="0" applyFill="0" applyAlignment="0" applyProtection="0"/>
    <xf numFmtId="0" fontId="76" fillId="0" borderId="10" applyNumberFormat="0" applyFill="0" applyAlignment="0" applyProtection="0"/>
    <xf numFmtId="0" fontId="76" fillId="0" borderId="10" applyNumberFormat="0" applyFill="0" applyAlignment="0" applyProtection="0"/>
    <xf numFmtId="0" fontId="76" fillId="0" borderId="10" applyNumberFormat="0" applyFill="0" applyAlignment="0" applyProtection="0"/>
    <xf numFmtId="0" fontId="76" fillId="0" borderId="10" applyNumberFormat="0" applyFill="0" applyAlignment="0" applyProtection="0"/>
    <xf numFmtId="0" fontId="76" fillId="0" borderId="10" applyNumberFormat="0" applyFill="0" applyAlignment="0" applyProtection="0"/>
    <xf numFmtId="0" fontId="76" fillId="0" borderId="10" applyNumberFormat="0" applyFill="0" applyAlignment="0" applyProtection="0"/>
    <xf numFmtId="0" fontId="76" fillId="0" borderId="10" applyNumberFormat="0" applyFill="0" applyAlignment="0" applyProtection="0"/>
    <xf numFmtId="0" fontId="76" fillId="0" borderId="10" applyNumberFormat="0" applyFill="0" applyAlignment="0" applyProtection="0"/>
    <xf numFmtId="0" fontId="77" fillId="0" borderId="11" applyNumberFormat="0" applyFill="0" applyAlignment="0" applyProtection="0"/>
    <xf numFmtId="0" fontId="78" fillId="0" borderId="11" applyNumberFormat="0" applyFill="0" applyAlignment="0" applyProtection="0"/>
    <xf numFmtId="0" fontId="78" fillId="0" borderId="11" applyNumberFormat="0" applyFill="0" applyAlignment="0" applyProtection="0"/>
    <xf numFmtId="0" fontId="78" fillId="0" borderId="11" applyNumberFormat="0" applyFill="0" applyAlignment="0" applyProtection="0"/>
    <xf numFmtId="0" fontId="78" fillId="0" borderId="11" applyNumberFormat="0" applyFill="0" applyAlignment="0" applyProtection="0"/>
    <xf numFmtId="0" fontId="78" fillId="0" borderId="11" applyNumberFormat="0" applyFill="0" applyAlignment="0" applyProtection="0"/>
    <xf numFmtId="0" fontId="78" fillId="0" borderId="11" applyNumberFormat="0" applyFill="0" applyAlignment="0" applyProtection="0"/>
    <xf numFmtId="0" fontId="78" fillId="0" borderId="11" applyNumberFormat="0" applyFill="0" applyAlignment="0" applyProtection="0"/>
    <xf numFmtId="0" fontId="78" fillId="0" borderId="11" applyNumberFormat="0" applyFill="0" applyAlignment="0" applyProtection="0"/>
    <xf numFmtId="0" fontId="78" fillId="0" borderId="11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88" fontId="79" fillId="0" borderId="0">
      <protection locked="0"/>
    </xf>
    <xf numFmtId="188" fontId="80" fillId="0" borderId="0">
      <protection locked="0"/>
    </xf>
    <xf numFmtId="188" fontId="79" fillId="0" borderId="0">
      <protection locked="0"/>
    </xf>
    <xf numFmtId="188" fontId="80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/>
    <xf numFmtId="0" fontId="85" fillId="0" borderId="0"/>
    <xf numFmtId="0" fontId="25" fillId="0" borderId="0"/>
    <xf numFmtId="192" fontId="31" fillId="0" borderId="0" applyFont="0" applyFill="0" applyBorder="0" applyAlignment="0" applyProtection="0"/>
    <xf numFmtId="193" fontId="31" fillId="0" borderId="0" applyFont="0" applyFill="0" applyBorder="0" applyAlignment="0" applyProtection="0"/>
    <xf numFmtId="0" fontId="86" fillId="7" borderId="2" applyNumberFormat="0" applyAlignment="0" applyProtection="0"/>
    <xf numFmtId="10" fontId="72" fillId="24" borderId="5" applyNumberFormat="0" applyBorder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7" fillId="7" borderId="2" applyNumberFormat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4" fontId="89" fillId="0" borderId="0"/>
    <xf numFmtId="0" fontId="68" fillId="0" borderId="12"/>
    <xf numFmtId="0" fontId="90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1" fillId="0" borderId="13" applyNumberFormat="0" applyFill="0" applyAlignment="0" applyProtection="0"/>
    <xf numFmtId="0" fontId="92" fillId="0" borderId="1">
      <alignment horizontal="left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195" fontId="42" fillId="0" borderId="0" applyFont="0" applyFill="0" applyBorder="0" applyAlignment="0" applyProtection="0"/>
    <xf numFmtId="164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71" fontId="53" fillId="0" borderId="0" applyFont="0" applyFill="0" applyBorder="0" applyAlignment="0" applyProtection="0"/>
    <xf numFmtId="166" fontId="42" fillId="0" borderId="0" applyFont="0" applyFill="0" applyBorder="0" applyAlignment="0" applyProtection="0"/>
    <xf numFmtId="196" fontId="53" fillId="0" borderId="0" applyFont="0" applyFill="0" applyBorder="0" applyAlignment="0" applyProtection="0"/>
    <xf numFmtId="197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0" fontId="94" fillId="0" borderId="0"/>
    <xf numFmtId="0" fontId="95" fillId="13" borderId="0" applyNumberFormat="0" applyBorder="0" applyAlignment="0" applyProtection="0"/>
    <xf numFmtId="0" fontId="96" fillId="13" borderId="0" applyNumberFormat="0" applyBorder="0" applyAlignment="0" applyProtection="0"/>
    <xf numFmtId="0" fontId="96" fillId="13" borderId="0" applyNumberFormat="0" applyBorder="0" applyAlignment="0" applyProtection="0"/>
    <xf numFmtId="0" fontId="96" fillId="13" borderId="0" applyNumberFormat="0" applyBorder="0" applyAlignment="0" applyProtection="0"/>
    <xf numFmtId="0" fontId="96" fillId="13" borderId="0" applyNumberFormat="0" applyBorder="0" applyAlignment="0" applyProtection="0"/>
    <xf numFmtId="0" fontId="96" fillId="13" borderId="0" applyNumberFormat="0" applyBorder="0" applyAlignment="0" applyProtection="0"/>
    <xf numFmtId="0" fontId="96" fillId="13" borderId="0" applyNumberFormat="0" applyBorder="0" applyAlignment="0" applyProtection="0"/>
    <xf numFmtId="0" fontId="96" fillId="13" borderId="0" applyNumberFormat="0" applyBorder="0" applyAlignment="0" applyProtection="0"/>
    <xf numFmtId="0" fontId="96" fillId="13" borderId="0" applyNumberFormat="0" applyBorder="0" applyAlignment="0" applyProtection="0"/>
    <xf numFmtId="0" fontId="96" fillId="13" borderId="0" applyNumberFormat="0" applyBorder="0" applyAlignment="0" applyProtection="0"/>
    <xf numFmtId="0" fontId="97" fillId="0" borderId="0" applyNumberFormat="0" applyFill="0" applyBorder="0" applyAlignment="0" applyProtection="0"/>
    <xf numFmtId="0" fontId="98" fillId="0" borderId="0"/>
    <xf numFmtId="0" fontId="99" fillId="0" borderId="0"/>
    <xf numFmtId="0" fontId="9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5" fillId="0" borderId="0"/>
    <xf numFmtId="0" fontId="31" fillId="0" borderId="0"/>
    <xf numFmtId="0" fontId="27" fillId="0" borderId="0"/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198" fontId="53" fillId="0" borderId="0" applyFill="0" applyBorder="0" applyAlignment="0" applyProtection="0">
      <alignment horizontal="right"/>
    </xf>
    <xf numFmtId="0" fontId="64" fillId="0" borderId="0"/>
    <xf numFmtId="199" fontId="100" fillId="0" borderId="0"/>
    <xf numFmtId="0" fontId="101" fillId="0" borderId="0"/>
    <xf numFmtId="0" fontId="25" fillId="10" borderId="14" applyNumberFormat="0" applyFont="0" applyAlignment="0" applyProtection="0"/>
    <xf numFmtId="0" fontId="99" fillId="10" borderId="14" applyNumberFormat="0" applyFont="0" applyAlignment="0" applyProtection="0"/>
    <xf numFmtId="0" fontId="30" fillId="10" borderId="14" applyNumberFormat="0" applyFont="0" applyAlignment="0" applyProtection="0"/>
    <xf numFmtId="0" fontId="99" fillId="10" borderId="14" applyNumberFormat="0" applyFont="0" applyAlignment="0" applyProtection="0"/>
    <xf numFmtId="0" fontId="99" fillId="10" borderId="14" applyNumberFormat="0" applyFont="0" applyAlignment="0" applyProtection="0"/>
    <xf numFmtId="0" fontId="99" fillId="10" borderId="14" applyNumberFormat="0" applyFont="0" applyAlignment="0" applyProtection="0"/>
    <xf numFmtId="0" fontId="99" fillId="10" borderId="14" applyNumberFormat="0" applyFont="0" applyAlignment="0" applyProtection="0"/>
    <xf numFmtId="0" fontId="99" fillId="10" borderId="14" applyNumberFormat="0" applyFont="0" applyAlignment="0" applyProtection="0"/>
    <xf numFmtId="0" fontId="99" fillId="10" borderId="14" applyNumberFormat="0" applyFont="0" applyAlignment="0" applyProtection="0"/>
    <xf numFmtId="0" fontId="99" fillId="10" borderId="14" applyNumberFormat="0" applyFont="0" applyAlignment="0" applyProtection="0"/>
    <xf numFmtId="0" fontId="99" fillId="10" borderId="14" applyNumberFormat="0" applyFont="0" applyAlignment="0" applyProtection="0"/>
    <xf numFmtId="49" fontId="102" fillId="0" borderId="0"/>
    <xf numFmtId="171" fontId="103" fillId="0" borderId="0" applyFont="0" applyFill="0" applyBorder="0" applyAlignment="0" applyProtection="0"/>
    <xf numFmtId="0" fontId="104" fillId="22" borderId="15" applyNumberFormat="0" applyAlignment="0" applyProtection="0"/>
    <xf numFmtId="0" fontId="105" fillId="22" borderId="15" applyNumberFormat="0" applyAlignment="0" applyProtection="0"/>
    <xf numFmtId="0" fontId="105" fillId="22" borderId="15" applyNumberFormat="0" applyAlignment="0" applyProtection="0"/>
    <xf numFmtId="0" fontId="105" fillId="22" borderId="15" applyNumberFormat="0" applyAlignment="0" applyProtection="0"/>
    <xf numFmtId="0" fontId="105" fillId="22" borderId="15" applyNumberFormat="0" applyAlignment="0" applyProtection="0"/>
    <xf numFmtId="0" fontId="105" fillId="22" borderId="15" applyNumberFormat="0" applyAlignment="0" applyProtection="0"/>
    <xf numFmtId="0" fontId="105" fillId="22" borderId="15" applyNumberFormat="0" applyAlignment="0" applyProtection="0"/>
    <xf numFmtId="0" fontId="105" fillId="22" borderId="15" applyNumberFormat="0" applyAlignment="0" applyProtection="0"/>
    <xf numFmtId="0" fontId="105" fillId="22" borderId="15" applyNumberFormat="0" applyAlignment="0" applyProtection="0"/>
    <xf numFmtId="0" fontId="105" fillId="22" borderId="15" applyNumberFormat="0" applyAlignment="0" applyProtection="0"/>
    <xf numFmtId="200" fontId="64" fillId="0" borderId="0" applyFont="0" applyFill="0" applyBorder="0" applyAlignment="0" applyProtection="0"/>
    <xf numFmtId="201" fontId="64" fillId="0" borderId="0" applyFont="0" applyFill="0" applyBorder="0" applyAlignment="0" applyProtection="0"/>
    <xf numFmtId="0" fontId="57" fillId="0" borderId="0"/>
    <xf numFmtId="10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202" fontId="31" fillId="0" borderId="0" applyFont="0" applyFill="0" applyBorder="0" applyAlignment="0" applyProtection="0"/>
    <xf numFmtId="203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" fontId="42" fillId="0" borderId="0" applyFont="0" applyFill="0" applyBorder="0" applyAlignment="0" applyProtection="0"/>
    <xf numFmtId="205" fontId="53" fillId="0" borderId="0" applyFill="0" applyBorder="0" applyAlignment="0">
      <alignment horizontal="centerContinuous"/>
    </xf>
    <xf numFmtId="0" fontId="27" fillId="0" borderId="0"/>
    <xf numFmtId="0" fontId="106" fillId="0" borderId="1" applyNumberFormat="0" applyFill="0" applyBorder="0" applyAlignment="0" applyProtection="0">
      <protection hidden="1"/>
    </xf>
    <xf numFmtId="174" fontId="107" fillId="0" borderId="0"/>
    <xf numFmtId="0" fontId="108" fillId="0" borderId="0"/>
    <xf numFmtId="0" fontId="31" fillId="0" borderId="0" applyNumberFormat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07" fillId="22" borderId="1"/>
    <xf numFmtId="188" fontId="59" fillId="0" borderId="16">
      <protection locked="0"/>
    </xf>
    <xf numFmtId="0" fontId="111" fillId="0" borderId="17" applyNumberFormat="0" applyFill="0" applyAlignment="0" applyProtection="0"/>
    <xf numFmtId="188" fontId="60" fillId="0" borderId="16">
      <protection locked="0"/>
    </xf>
    <xf numFmtId="0" fontId="65" fillId="0" borderId="16">
      <protection locked="0"/>
    </xf>
    <xf numFmtId="0" fontId="94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174" fontId="116" fillId="0" borderId="0">
      <alignment horizontal="right"/>
    </xf>
    <xf numFmtId="0" fontId="32" fillId="27" borderId="0" applyNumberFormat="0" applyBorder="0" applyAlignment="0" applyProtection="0"/>
    <xf numFmtId="0" fontId="32" fillId="18" borderId="0" applyNumberFormat="0" applyBorder="0" applyAlignment="0" applyProtection="0"/>
    <xf numFmtId="0" fontId="32" fillId="12" borderId="0" applyNumberFormat="0" applyBorder="0" applyAlignment="0" applyProtection="0"/>
    <xf numFmtId="0" fontId="32" fillId="28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8" borderId="0" applyNumberFormat="0" applyBorder="0" applyAlignment="0" applyProtection="0"/>
    <xf numFmtId="0" fontId="86" fillId="7" borderId="2" applyNumberFormat="0" applyAlignment="0" applyProtection="0"/>
    <xf numFmtId="0" fontId="86" fillId="13" borderId="2" applyNumberFormat="0" applyAlignment="0" applyProtection="0"/>
    <xf numFmtId="0" fontId="104" fillId="29" borderId="15" applyNumberFormat="0" applyAlignment="0" applyProtection="0"/>
    <xf numFmtId="0" fontId="117" fillId="29" borderId="2" applyNumberFormat="0" applyAlignment="0" applyProtection="0"/>
    <xf numFmtId="0" fontId="118" fillId="0" borderId="0" applyProtection="0"/>
    <xf numFmtId="206" fontId="119" fillId="0" borderId="0" applyFont="0" applyFill="0" applyBorder="0" applyAlignment="0" applyProtection="0"/>
    <xf numFmtId="0" fontId="70" fillId="4" borderId="0" applyNumberFormat="0" applyBorder="0" applyAlignment="0" applyProtection="0"/>
    <xf numFmtId="0" fontId="28" fillId="0" borderId="18">
      <alignment horizontal="centerContinuous" vertical="top" wrapText="1"/>
    </xf>
    <xf numFmtId="0" fontId="120" fillId="0" borderId="19" applyNumberFormat="0" applyFill="0" applyAlignment="0" applyProtection="0"/>
    <xf numFmtId="0" fontId="121" fillId="0" borderId="20" applyNumberFormat="0" applyFill="0" applyAlignment="0" applyProtection="0"/>
    <xf numFmtId="0" fontId="122" fillId="0" borderId="21" applyNumberFormat="0" applyFill="0" applyAlignment="0" applyProtection="0"/>
    <xf numFmtId="0" fontId="122" fillId="0" borderId="0" applyNumberFormat="0" applyFill="0" applyBorder="0" applyAlignment="0" applyProtection="0"/>
    <xf numFmtId="0" fontId="123" fillId="0" borderId="0" applyProtection="0"/>
    <xf numFmtId="0" fontId="124" fillId="0" borderId="0" applyProtection="0"/>
    <xf numFmtId="0" fontId="97" fillId="0" borderId="0">
      <alignment wrapText="1"/>
    </xf>
    <xf numFmtId="0" fontId="90" fillId="0" borderId="13" applyNumberFormat="0" applyFill="0" applyAlignment="0" applyProtection="0"/>
    <xf numFmtId="0" fontId="125" fillId="0" borderId="22" applyNumberFormat="0" applyFill="0" applyAlignment="0" applyProtection="0"/>
    <xf numFmtId="0" fontId="118" fillId="0" borderId="16" applyProtection="0"/>
    <xf numFmtId="0" fontId="43" fillId="23" borderId="4" applyNumberFormat="0" applyAlignment="0" applyProtection="0"/>
    <xf numFmtId="0" fontId="43" fillId="23" borderId="4" applyNumberFormat="0" applyAlignment="0" applyProtection="0"/>
    <xf numFmtId="0" fontId="109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13" borderId="0" applyNumberFormat="0" applyBorder="0" applyAlignment="0" applyProtection="0"/>
    <xf numFmtId="0" fontId="40" fillId="22" borderId="2" applyNumberForma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5" fillId="0" borderId="0"/>
    <xf numFmtId="0" fontId="29" fillId="0" borderId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128" fillId="0" borderId="0"/>
    <xf numFmtId="0" fontId="29" fillId="0" borderId="0"/>
    <xf numFmtId="0" fontId="97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25" fillId="0" borderId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129" fillId="0" borderId="0"/>
    <xf numFmtId="0" fontId="26" fillId="0" borderId="0"/>
    <xf numFmtId="0" fontId="97" fillId="0" borderId="0"/>
    <xf numFmtId="0" fontId="25" fillId="0" borderId="0"/>
    <xf numFmtId="0" fontId="25" fillId="0" borderId="0"/>
    <xf numFmtId="0" fontId="29" fillId="0" borderId="0"/>
    <xf numFmtId="0" fontId="129" fillId="0" borderId="0"/>
    <xf numFmtId="0" fontId="129" fillId="0" borderId="0"/>
    <xf numFmtId="0" fontId="25" fillId="0" borderId="0"/>
    <xf numFmtId="0" fontId="25" fillId="0" borderId="0"/>
    <xf numFmtId="0" fontId="130" fillId="0" borderId="0"/>
    <xf numFmtId="0" fontId="24" fillId="0" borderId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/>
    <xf numFmtId="0" fontId="25" fillId="0" borderId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97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29" fillId="0" borderId="0"/>
    <xf numFmtId="0" fontId="97" fillId="0" borderId="0"/>
    <xf numFmtId="0" fontId="29" fillId="0" borderId="0"/>
    <xf numFmtId="0" fontId="29" fillId="0" borderId="0"/>
    <xf numFmtId="0" fontId="29" fillId="0" borderId="0"/>
    <xf numFmtId="0" fontId="125" fillId="0" borderId="17" applyNumberFormat="0" applyFill="0" applyAlignment="0" applyProtection="0"/>
    <xf numFmtId="0" fontId="38" fillId="5" borderId="0" applyNumberFormat="0" applyBorder="0" applyAlignment="0" applyProtection="0"/>
    <xf numFmtId="0" fontId="38" fillId="3" borderId="0" applyNumberFormat="0" applyBorder="0" applyAlignment="0" applyProtection="0"/>
    <xf numFmtId="0" fontId="62" fillId="0" borderId="0" applyNumberFormat="0" applyFill="0" applyBorder="0" applyAlignment="0" applyProtection="0"/>
    <xf numFmtId="0" fontId="54" fillId="10" borderId="14" applyNumberFormat="0" applyFont="0" applyAlignment="0" applyProtection="0"/>
    <xf numFmtId="0" fontId="29" fillId="10" borderId="14" applyNumberFormat="0" applyFont="0" applyAlignment="0" applyProtection="0"/>
    <xf numFmtId="0" fontId="25" fillId="10" borderId="14" applyNumberFormat="0" applyFont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04" fillId="22" borderId="15" applyNumberFormat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2" fillId="0" borderId="23" applyNumberFormat="0" applyFill="0" applyAlignment="0" applyProtection="0"/>
    <xf numFmtId="0" fontId="95" fillId="13" borderId="0" applyNumberFormat="0" applyBorder="0" applyAlignment="0" applyProtection="0"/>
    <xf numFmtId="0" fontId="100" fillId="0" borderId="0"/>
    <xf numFmtId="0" fontId="118" fillId="0" borderId="0"/>
    <xf numFmtId="0" fontId="11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38" fontId="119" fillId="0" borderId="0" applyFont="0" applyFill="0" applyBorder="0" applyAlignment="0" applyProtection="0"/>
    <xf numFmtId="40" fontId="119" fillId="0" borderId="0" applyFont="0" applyFill="0" applyBorder="0" applyAlignment="0" applyProtection="0"/>
    <xf numFmtId="2" fontId="118" fillId="0" borderId="0" applyProtection="0"/>
    <xf numFmtId="173" fontId="29" fillId="0" borderId="0" applyFont="0" applyFill="0" applyBorder="0" applyAlignment="0" applyProtection="0"/>
    <xf numFmtId="183" fontId="25" fillId="0" borderId="0" applyFont="0" applyFill="0" applyBorder="0" applyAlignment="0" applyProtection="0"/>
    <xf numFmtId="40" fontId="52" fillId="0" borderId="0" applyFont="0" applyFill="0" applyBorder="0" applyAlignment="0" applyProtection="0"/>
    <xf numFmtId="0" fontId="70" fillId="6" borderId="0" applyNumberFormat="0" applyBorder="0" applyAlignment="0" applyProtection="0"/>
    <xf numFmtId="49" fontId="28" fillId="0" borderId="5">
      <alignment horizontal="center" vertical="center" wrapText="1"/>
    </xf>
    <xf numFmtId="0" fontId="29" fillId="8" borderId="0" applyNumberFormat="0" applyBorder="0" applyAlignment="0" applyProtection="0"/>
    <xf numFmtId="0" fontId="23" fillId="38" borderId="0" applyNumberFormat="0" applyBorder="0" applyAlignment="0" applyProtection="0"/>
    <xf numFmtId="0" fontId="29" fillId="9" borderId="0" applyNumberFormat="0" applyBorder="0" applyAlignment="0" applyProtection="0"/>
    <xf numFmtId="0" fontId="23" fillId="42" borderId="0" applyNumberFormat="0" applyBorder="0" applyAlignment="0" applyProtection="0"/>
    <xf numFmtId="0" fontId="29" fillId="10" borderId="0" applyNumberFormat="0" applyBorder="0" applyAlignment="0" applyProtection="0"/>
    <xf numFmtId="0" fontId="23" fillId="46" borderId="0" applyNumberFormat="0" applyBorder="0" applyAlignment="0" applyProtection="0"/>
    <xf numFmtId="0" fontId="29" fillId="7" borderId="0" applyNumberFormat="0" applyBorder="0" applyAlignment="0" applyProtection="0"/>
    <xf numFmtId="0" fontId="23" fillId="49" borderId="0" applyNumberFormat="0" applyBorder="0" applyAlignment="0" applyProtection="0"/>
    <xf numFmtId="0" fontId="23" fillId="52" borderId="0" applyNumberFormat="0" applyBorder="0" applyAlignment="0" applyProtection="0"/>
    <xf numFmtId="0" fontId="23" fillId="56" borderId="0" applyNumberFormat="0" applyBorder="0" applyAlignment="0" applyProtection="0"/>
    <xf numFmtId="0" fontId="23" fillId="39" borderId="0" applyNumberFormat="0" applyBorder="0" applyAlignment="0" applyProtection="0"/>
    <xf numFmtId="0" fontId="23" fillId="43" borderId="0" applyNumberFormat="0" applyBorder="0" applyAlignment="0" applyProtection="0"/>
    <xf numFmtId="0" fontId="29" fillId="13" borderId="0" applyNumberFormat="0" applyBorder="0" applyAlignment="0" applyProtection="0"/>
    <xf numFmtId="0" fontId="23" fillId="47" borderId="0" applyNumberFormat="0" applyBorder="0" applyAlignment="0" applyProtection="0"/>
    <xf numFmtId="0" fontId="23" fillId="50" borderId="0" applyNumberFormat="0" applyBorder="0" applyAlignment="0" applyProtection="0"/>
    <xf numFmtId="0" fontId="23" fillId="53" borderId="0" applyNumberFormat="0" applyBorder="0" applyAlignment="0" applyProtection="0"/>
    <xf numFmtId="0" fontId="23" fillId="57" borderId="0" applyNumberFormat="0" applyBorder="0" applyAlignment="0" applyProtection="0"/>
    <xf numFmtId="0" fontId="148" fillId="40" borderId="0" applyNumberFormat="0" applyBorder="0" applyAlignment="0" applyProtection="0"/>
    <xf numFmtId="0" fontId="148" fillId="44" borderId="0" applyNumberFormat="0" applyBorder="0" applyAlignment="0" applyProtection="0"/>
    <xf numFmtId="0" fontId="32" fillId="12" borderId="0" applyNumberFormat="0" applyBorder="0" applyAlignment="0" applyProtection="0"/>
    <xf numFmtId="0" fontId="32" fillId="3" borderId="0" applyNumberFormat="0" applyBorder="0" applyAlignment="0" applyProtection="0"/>
    <xf numFmtId="0" fontId="148" fillId="54" borderId="0" applyNumberFormat="0" applyBorder="0" applyAlignment="0" applyProtection="0"/>
    <xf numFmtId="0" fontId="32" fillId="9" borderId="0" applyNumberFormat="0" applyBorder="0" applyAlignment="0" applyProtection="0"/>
    <xf numFmtId="0" fontId="150" fillId="29" borderId="0">
      <alignment horizontal="right" vertical="top"/>
    </xf>
    <xf numFmtId="0" fontId="151" fillId="29" borderId="0">
      <alignment horizontal="center" vertical="center"/>
    </xf>
    <xf numFmtId="0" fontId="150" fillId="29" borderId="0">
      <alignment horizontal="left" vertical="top"/>
    </xf>
    <xf numFmtId="0" fontId="150" fillId="29" borderId="0">
      <alignment horizontal="left" vertical="top"/>
    </xf>
    <xf numFmtId="0" fontId="151" fillId="29" borderId="0">
      <alignment horizontal="left" vertical="top"/>
    </xf>
    <xf numFmtId="0" fontId="151" fillId="29" borderId="0">
      <alignment horizontal="right" vertical="top"/>
    </xf>
    <xf numFmtId="0" fontId="151" fillId="29" borderId="0">
      <alignment horizontal="right" vertical="top"/>
    </xf>
    <xf numFmtId="0" fontId="148" fillId="37" borderId="0" applyNumberFormat="0" applyBorder="0" applyAlignment="0" applyProtection="0"/>
    <xf numFmtId="0" fontId="148" fillId="41" borderId="0" applyNumberFormat="0" applyBorder="0" applyAlignment="0" applyProtection="0"/>
    <xf numFmtId="0" fontId="148" fillId="45" borderId="0" applyNumberFormat="0" applyBorder="0" applyAlignment="0" applyProtection="0"/>
    <xf numFmtId="0" fontId="148" fillId="48" borderId="0" applyNumberFormat="0" applyBorder="0" applyAlignment="0" applyProtection="0"/>
    <xf numFmtId="0" fontId="148" fillId="51" borderId="0" applyNumberFormat="0" applyBorder="0" applyAlignment="0" applyProtection="0"/>
    <xf numFmtId="0" fontId="148" fillId="55" borderId="0" applyNumberFormat="0" applyBorder="0" applyAlignment="0" applyProtection="0"/>
    <xf numFmtId="0" fontId="140" fillId="33" borderId="27" applyNumberFormat="0" applyAlignment="0" applyProtection="0"/>
    <xf numFmtId="0" fontId="141" fillId="34" borderId="28" applyNumberFormat="0" applyAlignment="0" applyProtection="0"/>
    <xf numFmtId="0" fontId="142" fillId="34" borderId="27" applyNumberFormat="0" applyAlignment="0" applyProtection="0"/>
    <xf numFmtId="0" fontId="152" fillId="0" borderId="0" applyNumberFormat="0" applyFill="0" applyBorder="0" applyAlignment="0" applyProtection="0"/>
    <xf numFmtId="0" fontId="134" fillId="0" borderId="24" applyNumberFormat="0" applyFill="0" applyAlignment="0" applyProtection="0"/>
    <xf numFmtId="0" fontId="135" fillId="0" borderId="25" applyNumberFormat="0" applyFill="0" applyAlignment="0" applyProtection="0"/>
    <xf numFmtId="0" fontId="136" fillId="0" borderId="26" applyNumberFormat="0" applyFill="0" applyAlignment="0" applyProtection="0"/>
    <xf numFmtId="0" fontId="136" fillId="0" borderId="0" applyNumberFormat="0" applyFill="0" applyBorder="0" applyAlignment="0" applyProtection="0"/>
    <xf numFmtId="0" fontId="147" fillId="0" borderId="32" applyNumberFormat="0" applyFill="0" applyAlignment="0" applyProtection="0"/>
    <xf numFmtId="0" fontId="144" fillId="35" borderId="30" applyNumberFormat="0" applyAlignment="0" applyProtection="0"/>
    <xf numFmtId="0" fontId="133" fillId="0" borderId="0" applyNumberFormat="0" applyFill="0" applyBorder="0" applyAlignment="0" applyProtection="0"/>
    <xf numFmtId="0" fontId="139" fillId="32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9" fillId="0" borderId="0"/>
    <xf numFmtId="0" fontId="29" fillId="0" borderId="0"/>
    <xf numFmtId="0" fontId="138" fillId="31" borderId="0" applyNumberFormat="0" applyBorder="0" applyAlignment="0" applyProtection="0"/>
    <xf numFmtId="0" fontId="146" fillId="0" borderId="0" applyNumberFormat="0" applyFill="0" applyBorder="0" applyAlignment="0" applyProtection="0"/>
    <xf numFmtId="0" fontId="23" fillId="36" borderId="31" applyNumberFormat="0" applyFont="0" applyAlignment="0" applyProtection="0"/>
    <xf numFmtId="0" fontId="29" fillId="10" borderId="14" applyNumberFormat="0" applyFont="0" applyAlignment="0" applyProtection="0"/>
    <xf numFmtId="9" fontId="25" fillId="0" borderId="0" applyFont="0" applyFill="0" applyBorder="0" applyAlignment="0" applyProtection="0"/>
    <xf numFmtId="0" fontId="143" fillId="0" borderId="29" applyNumberFormat="0" applyFill="0" applyAlignment="0" applyProtection="0"/>
    <xf numFmtId="0" fontId="145" fillId="0" borderId="0" applyNumberFormat="0" applyFill="0" applyBorder="0" applyAlignment="0" applyProtection="0"/>
    <xf numFmtId="173" fontId="29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137" fillId="30" borderId="0" applyNumberFormat="0" applyBorder="0" applyAlignment="0" applyProtection="0"/>
    <xf numFmtId="0" fontId="119" fillId="0" borderId="0"/>
    <xf numFmtId="0" fontId="25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153" fillId="0" borderId="0"/>
    <xf numFmtId="0" fontId="70" fillId="4" borderId="0" applyNumberFormat="0" applyBorder="0" applyAlignment="0" applyProtection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25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3" fillId="0" borderId="0"/>
    <xf numFmtId="0" fontId="25" fillId="0" borderId="0"/>
    <xf numFmtId="0" fontId="97" fillId="0" borderId="0"/>
    <xf numFmtId="0" fontId="26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25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38" borderId="0" applyNumberFormat="0" applyBorder="0" applyAlignment="0" applyProtection="0"/>
    <xf numFmtId="0" fontId="3" fillId="42" borderId="0" applyNumberFormat="0" applyBorder="0" applyAlignment="0" applyProtection="0"/>
    <xf numFmtId="0" fontId="3" fillId="46" borderId="0" applyNumberFormat="0" applyBorder="0" applyAlignment="0" applyProtection="0"/>
    <xf numFmtId="0" fontId="3" fillId="49" borderId="0" applyNumberFormat="0" applyBorder="0" applyAlignment="0" applyProtection="0"/>
    <xf numFmtId="0" fontId="3" fillId="52" borderId="0" applyNumberFormat="0" applyBorder="0" applyAlignment="0" applyProtection="0"/>
    <xf numFmtId="0" fontId="3" fillId="56" borderId="0" applyNumberFormat="0" applyBorder="0" applyAlignment="0" applyProtection="0"/>
    <xf numFmtId="0" fontId="3" fillId="39" borderId="0" applyNumberFormat="0" applyBorder="0" applyAlignment="0" applyProtection="0"/>
    <xf numFmtId="0" fontId="3" fillId="43" borderId="0" applyNumberFormat="0" applyBorder="0" applyAlignment="0" applyProtection="0"/>
    <xf numFmtId="0" fontId="3" fillId="47" borderId="0" applyNumberFormat="0" applyBorder="0" applyAlignment="0" applyProtection="0"/>
    <xf numFmtId="0" fontId="3" fillId="50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  <xf numFmtId="41" fontId="5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36" borderId="31" applyNumberFormat="0" applyFont="0" applyAlignment="0" applyProtection="0"/>
    <xf numFmtId="0" fontId="3" fillId="0" borderId="0"/>
    <xf numFmtId="0" fontId="3" fillId="0" borderId="0"/>
    <xf numFmtId="0" fontId="190" fillId="0" borderId="0"/>
    <xf numFmtId="0" fontId="97" fillId="0" borderId="0"/>
    <xf numFmtId="0" fontId="26" fillId="0" borderId="0"/>
    <xf numFmtId="0" fontId="97" fillId="0" borderId="0" applyNumberFormat="0" applyFill="0" applyBorder="0" applyAlignment="0" applyProtection="0"/>
    <xf numFmtId="0" fontId="26" fillId="0" borderId="0"/>
    <xf numFmtId="0" fontId="25" fillId="0" borderId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0" fontId="191" fillId="0" borderId="0"/>
    <xf numFmtId="0" fontId="3" fillId="0" borderId="0"/>
    <xf numFmtId="0" fontId="2" fillId="0" borderId="0"/>
    <xf numFmtId="0" fontId="1" fillId="0" borderId="0"/>
  </cellStyleXfs>
  <cellXfs count="338">
    <xf numFmtId="0" fontId="0" fillId="0" borderId="0" xfId="0"/>
    <xf numFmtId="0" fontId="26" fillId="0" borderId="0" xfId="0" applyFont="1"/>
    <xf numFmtId="0" fontId="26" fillId="0" borderId="0" xfId="918" applyFont="1"/>
    <xf numFmtId="3" fontId="155" fillId="0" borderId="0" xfId="964" applyNumberFormat="1" applyFont="1" applyFill="1"/>
    <xf numFmtId="0" fontId="26" fillId="0" borderId="0" xfId="918" applyFont="1" applyFill="1"/>
    <xf numFmtId="2" fontId="156" fillId="0" borderId="0" xfId="964" applyNumberFormat="1" applyFont="1" applyFill="1"/>
    <xf numFmtId="0" fontId="157" fillId="0" borderId="0" xfId="917" applyFont="1" applyFill="1"/>
    <xf numFmtId="0" fontId="158" fillId="0" borderId="0" xfId="918" applyFont="1"/>
    <xf numFmtId="0" fontId="160" fillId="0" borderId="0" xfId="918" applyFont="1" applyBorder="1"/>
    <xf numFmtId="0" fontId="158" fillId="0" borderId="0" xfId="918" applyFont="1" applyBorder="1" applyAlignment="1">
      <alignment horizontal="left" indent="1"/>
    </xf>
    <xf numFmtId="3" fontId="160" fillId="0" borderId="0" xfId="0" applyNumberFormat="1" applyFont="1" applyFill="1" applyBorder="1" applyAlignment="1" applyProtection="1">
      <alignment horizontal="center"/>
    </xf>
    <xf numFmtId="3" fontId="158" fillId="0" borderId="0" xfId="0" applyNumberFormat="1" applyFont="1" applyFill="1" applyBorder="1" applyAlignment="1" applyProtection="1">
      <alignment horizontal="center"/>
    </xf>
    <xf numFmtId="0" fontId="161" fillId="0" borderId="0" xfId="923" applyFont="1"/>
    <xf numFmtId="0" fontId="158" fillId="0" borderId="0" xfId="0" applyFont="1"/>
    <xf numFmtId="0" fontId="163" fillId="0" borderId="0" xfId="918" applyFont="1" applyBorder="1" applyAlignment="1">
      <alignment horizontal="left" indent="1"/>
    </xf>
    <xf numFmtId="0" fontId="160" fillId="24" borderId="0" xfId="918" applyFont="1" applyFill="1" applyBorder="1" applyAlignment="1">
      <alignment wrapText="1"/>
    </xf>
    <xf numFmtId="0" fontId="158" fillId="59" borderId="0" xfId="918" applyFont="1" applyFill="1" applyBorder="1" applyAlignment="1">
      <alignment horizontal="left" indent="1"/>
    </xf>
    <xf numFmtId="0" fontId="158" fillId="0" borderId="0" xfId="918" applyFont="1" applyBorder="1"/>
    <xf numFmtId="0" fontId="161" fillId="0" borderId="0" xfId="923" applyFont="1" applyBorder="1"/>
    <xf numFmtId="0" fontId="161" fillId="59" borderId="0" xfId="923" applyFont="1" applyFill="1" applyBorder="1"/>
    <xf numFmtId="0" fontId="161" fillId="0" borderId="0" xfId="923" applyFont="1" applyFill="1" applyBorder="1"/>
    <xf numFmtId="0" fontId="161" fillId="0" borderId="0" xfId="923" applyFont="1" applyFill="1"/>
    <xf numFmtId="174" fontId="163" fillId="59" borderId="0" xfId="942" applyNumberFormat="1" applyFont="1" applyFill="1" applyBorder="1" applyAlignment="1">
      <alignment horizontal="center" vertical="center"/>
    </xf>
    <xf numFmtId="194" fontId="160" fillId="0" borderId="0" xfId="0" applyNumberFormat="1" applyFont="1" applyFill="1" applyBorder="1" applyAlignment="1" applyProtection="1">
      <alignment horizontal="center"/>
    </xf>
    <xf numFmtId="174" fontId="160" fillId="0" borderId="0" xfId="0" applyNumberFormat="1" applyFont="1" applyFill="1" applyBorder="1" applyAlignment="1" applyProtection="1">
      <alignment horizontal="center"/>
    </xf>
    <xf numFmtId="174" fontId="158" fillId="0" borderId="0" xfId="0" applyNumberFormat="1" applyFont="1" applyFill="1" applyBorder="1" applyAlignment="1" applyProtection="1">
      <alignment horizontal="center"/>
    </xf>
    <xf numFmtId="0" fontId="158" fillId="0" borderId="0" xfId="918" applyFont="1" applyBorder="1" applyAlignment="1">
      <alignment wrapText="1"/>
    </xf>
    <xf numFmtId="0" fontId="158" fillId="24" borderId="0" xfId="918" applyFont="1" applyFill="1" applyBorder="1"/>
    <xf numFmtId="0" fontId="163" fillId="0" borderId="0" xfId="918" applyFont="1" applyBorder="1" applyAlignment="1">
      <alignment horizontal="left" wrapText="1" indent="1"/>
    </xf>
    <xf numFmtId="174" fontId="158" fillId="0" borderId="0" xfId="918" applyNumberFormat="1" applyFont="1" applyBorder="1"/>
    <xf numFmtId="174" fontId="158" fillId="0" borderId="0" xfId="0" applyNumberFormat="1" applyFont="1"/>
    <xf numFmtId="0" fontId="160" fillId="0" borderId="0" xfId="0" applyFont="1"/>
    <xf numFmtId="0" fontId="158" fillId="0" borderId="0" xfId="0" applyFont="1" applyFill="1"/>
    <xf numFmtId="0" fontId="158" fillId="0" borderId="0" xfId="0" applyNumberFormat="1" applyFont="1" applyFill="1" applyBorder="1" applyAlignment="1" applyProtection="1"/>
    <xf numFmtId="0" fontId="158" fillId="0" borderId="0" xfId="942" applyFont="1" applyFill="1" applyBorder="1" applyAlignment="1">
      <alignment horizontal="left" vertical="center" wrapText="1" indent="1"/>
    </xf>
    <xf numFmtId="174" fontId="158" fillId="59" borderId="0" xfId="942" applyNumberFormat="1" applyFont="1" applyFill="1" applyBorder="1" applyAlignment="1">
      <alignment horizontal="center" vertical="center" wrapText="1"/>
    </xf>
    <xf numFmtId="0" fontId="158" fillId="61" borderId="0" xfId="918" applyFont="1" applyFill="1" applyBorder="1"/>
    <xf numFmtId="0" fontId="160" fillId="61" borderId="0" xfId="918" applyFont="1" applyFill="1" applyBorder="1" applyAlignment="1">
      <alignment horizontal="center"/>
    </xf>
    <xf numFmtId="0" fontId="158" fillId="61" borderId="0" xfId="918" applyFont="1" applyFill="1" applyBorder="1" applyAlignment="1">
      <alignment horizontal="left" indent="1"/>
    </xf>
    <xf numFmtId="0" fontId="163" fillId="61" borderId="0" xfId="918" applyFont="1" applyFill="1" applyBorder="1" applyAlignment="1">
      <alignment horizontal="left" indent="1"/>
    </xf>
    <xf numFmtId="0" fontId="160" fillId="61" borderId="0" xfId="918" applyFont="1" applyFill="1" applyBorder="1"/>
    <xf numFmtId="0" fontId="160" fillId="61" borderId="0" xfId="918" applyFont="1" applyFill="1" applyBorder="1" applyAlignment="1">
      <alignment wrapText="1"/>
    </xf>
    <xf numFmtId="0" fontId="149" fillId="0" borderId="0" xfId="918" applyFont="1" applyFill="1" applyBorder="1" applyAlignment="1">
      <alignment horizontal="center" wrapText="1"/>
    </xf>
    <xf numFmtId="0" fontId="149" fillId="0" borderId="0" xfId="918" applyFont="1" applyFill="1" applyBorder="1" applyAlignment="1">
      <alignment horizontal="center"/>
    </xf>
    <xf numFmtId="0" fontId="26" fillId="0" borderId="0" xfId="918" applyFont="1" applyFill="1" applyBorder="1"/>
    <xf numFmtId="0" fontId="149" fillId="0" borderId="0" xfId="918" applyFont="1" applyFill="1" applyBorder="1" applyAlignment="1">
      <alignment horizontal="center" vertical="center" wrapText="1"/>
    </xf>
    <xf numFmtId="0" fontId="158" fillId="61" borderId="0" xfId="918" applyFont="1" applyFill="1" applyBorder="1" applyAlignment="1">
      <alignment wrapText="1"/>
    </xf>
    <xf numFmtId="174" fontId="160" fillId="60" borderId="0" xfId="923" applyNumberFormat="1" applyFont="1" applyFill="1" applyBorder="1" applyAlignment="1">
      <alignment horizontal="center"/>
    </xf>
    <xf numFmtId="174" fontId="160" fillId="59" borderId="0" xfId="923" applyNumberFormat="1" applyFont="1" applyFill="1" applyBorder="1" applyAlignment="1">
      <alignment horizontal="center"/>
    </xf>
    <xf numFmtId="174" fontId="158" fillId="59" borderId="0" xfId="923" applyNumberFormat="1" applyFont="1" applyFill="1" applyBorder="1" applyAlignment="1">
      <alignment horizontal="center"/>
    </xf>
    <xf numFmtId="174" fontId="158" fillId="59" borderId="0" xfId="942" applyNumberFormat="1" applyFont="1" applyFill="1" applyBorder="1" applyAlignment="1">
      <alignment horizontal="center"/>
    </xf>
    <xf numFmtId="174" fontId="160" fillId="60" borderId="0" xfId="942" applyNumberFormat="1" applyFont="1" applyFill="1" applyBorder="1" applyAlignment="1">
      <alignment horizontal="center"/>
    </xf>
    <xf numFmtId="174" fontId="160" fillId="0" borderId="0" xfId="923" applyNumberFormat="1" applyFont="1" applyFill="1" applyBorder="1" applyAlignment="1">
      <alignment horizontal="center"/>
    </xf>
    <xf numFmtId="174" fontId="160" fillId="0" borderId="0" xfId="942" applyNumberFormat="1" applyFont="1" applyFill="1" applyBorder="1" applyAlignment="1">
      <alignment horizontal="center"/>
    </xf>
    <xf numFmtId="213" fontId="158" fillId="59" borderId="0" xfId="923" applyNumberFormat="1" applyFont="1" applyFill="1" applyBorder="1" applyAlignment="1">
      <alignment horizontal="center"/>
    </xf>
    <xf numFmtId="174" fontId="158" fillId="0" borderId="0" xfId="942" applyNumberFormat="1" applyFont="1" applyFill="1" applyBorder="1" applyAlignment="1">
      <alignment horizontal="center"/>
    </xf>
    <xf numFmtId="2" fontId="158" fillId="59" borderId="0" xfId="923" applyNumberFormat="1" applyFont="1" applyFill="1" applyBorder="1" applyAlignment="1">
      <alignment horizontal="center"/>
    </xf>
    <xf numFmtId="174" fontId="163" fillId="59" borderId="0" xfId="942" applyNumberFormat="1" applyFont="1" applyFill="1" applyBorder="1" applyAlignment="1">
      <alignment horizontal="center"/>
    </xf>
    <xf numFmtId="174" fontId="160" fillId="59" borderId="0" xfId="942" applyNumberFormat="1" applyFont="1" applyFill="1" applyBorder="1" applyAlignment="1">
      <alignment horizontal="center"/>
    </xf>
    <xf numFmtId="174" fontId="168" fillId="59" borderId="0" xfId="942" applyNumberFormat="1" applyFont="1" applyFill="1" applyBorder="1" applyAlignment="1">
      <alignment horizontal="center"/>
    </xf>
    <xf numFmtId="174" fontId="168" fillId="59" borderId="0" xfId="923" applyNumberFormat="1" applyFont="1" applyFill="1" applyBorder="1" applyAlignment="1">
      <alignment horizontal="center"/>
    </xf>
    <xf numFmtId="174" fontId="168" fillId="0" borderId="0" xfId="942" applyNumberFormat="1" applyFont="1" applyFill="1" applyBorder="1" applyAlignment="1">
      <alignment horizontal="center"/>
    </xf>
    <xf numFmtId="2" fontId="160" fillId="59" borderId="0" xfId="942" applyNumberFormat="1" applyFont="1" applyFill="1" applyBorder="1" applyAlignment="1">
      <alignment horizontal="center"/>
    </xf>
    <xf numFmtId="0" fontId="160" fillId="0" borderId="0" xfId="942" applyFont="1" applyFill="1" applyBorder="1" applyAlignment="1">
      <alignment horizontal="left" vertical="center" wrapText="1" indent="1"/>
    </xf>
    <xf numFmtId="213" fontId="158" fillId="0" borderId="0" xfId="942" applyNumberFormat="1" applyFont="1" applyFill="1" applyBorder="1" applyAlignment="1">
      <alignment horizontal="center"/>
    </xf>
    <xf numFmtId="0" fontId="172" fillId="0" borderId="0" xfId="780" applyFont="1" applyFill="1" applyBorder="1"/>
    <xf numFmtId="2" fontId="160" fillId="0" borderId="0" xfId="942" applyNumberFormat="1" applyFont="1" applyFill="1" applyBorder="1" applyAlignment="1">
      <alignment horizontal="center"/>
    </xf>
    <xf numFmtId="194" fontId="158" fillId="0" borderId="0" xfId="0" applyNumberFormat="1" applyFont="1" applyFill="1" applyBorder="1" applyAlignment="1" applyProtection="1">
      <alignment horizontal="center"/>
    </xf>
    <xf numFmtId="2" fontId="160" fillId="60" borderId="0" xfId="923" applyNumberFormat="1" applyFont="1" applyFill="1" applyBorder="1" applyAlignment="1">
      <alignment horizontal="center"/>
    </xf>
    <xf numFmtId="49" fontId="158" fillId="59" borderId="0" xfId="923" applyNumberFormat="1" applyFont="1" applyFill="1" applyBorder="1" applyAlignment="1">
      <alignment horizontal="center"/>
    </xf>
    <xf numFmtId="174" fontId="161" fillId="0" borderId="0" xfId="923" applyNumberFormat="1" applyFont="1" applyFill="1" applyBorder="1"/>
    <xf numFmtId="174" fontId="160" fillId="0" borderId="0" xfId="918" applyNumberFormat="1" applyFont="1" applyBorder="1" applyAlignment="1">
      <alignment horizontal="center" vertical="center"/>
    </xf>
    <xf numFmtId="174" fontId="160" fillId="0" borderId="0" xfId="918" applyNumberFormat="1" applyFont="1" applyAlignment="1">
      <alignment horizontal="center" vertical="center"/>
    </xf>
    <xf numFmtId="174" fontId="158" fillId="61" borderId="0" xfId="918" applyNumberFormat="1" applyFont="1" applyFill="1" applyBorder="1" applyAlignment="1">
      <alignment horizontal="center" vertical="center"/>
    </xf>
    <xf numFmtId="174" fontId="158" fillId="0" borderId="0" xfId="918" applyNumberFormat="1" applyFont="1" applyBorder="1" applyAlignment="1">
      <alignment horizontal="center" vertical="center"/>
    </xf>
    <xf numFmtId="174" fontId="158" fillId="0" borderId="0" xfId="918" applyNumberFormat="1" applyFont="1" applyAlignment="1">
      <alignment horizontal="center" vertical="center"/>
    </xf>
    <xf numFmtId="174" fontId="160" fillId="61" borderId="0" xfId="918" applyNumberFormat="1" applyFont="1" applyFill="1" applyBorder="1" applyAlignment="1">
      <alignment horizontal="center" vertical="center"/>
    </xf>
    <xf numFmtId="174" fontId="163" fillId="0" borderId="0" xfId="918" applyNumberFormat="1" applyFont="1" applyAlignment="1">
      <alignment horizontal="center" vertical="center"/>
    </xf>
    <xf numFmtId="174" fontId="163" fillId="0" borderId="0" xfId="918" applyNumberFormat="1" applyFont="1" applyFill="1" applyAlignment="1">
      <alignment horizontal="center" vertical="center"/>
    </xf>
    <xf numFmtId="174" fontId="163" fillId="0" borderId="0" xfId="918" applyNumberFormat="1" applyFont="1" applyFill="1" applyBorder="1" applyAlignment="1">
      <alignment horizontal="center" vertical="center"/>
    </xf>
    <xf numFmtId="174" fontId="163" fillId="61" borderId="0" xfId="918" applyNumberFormat="1" applyFont="1" applyFill="1" applyAlignment="1">
      <alignment horizontal="center" vertical="center"/>
    </xf>
    <xf numFmtId="174" fontId="163" fillId="0" borderId="0" xfId="918" applyNumberFormat="1" applyFont="1" applyBorder="1" applyAlignment="1">
      <alignment horizontal="center" vertical="center"/>
    </xf>
    <xf numFmtId="174" fontId="163" fillId="61" borderId="0" xfId="918" applyNumberFormat="1" applyFont="1" applyFill="1" applyBorder="1" applyAlignment="1">
      <alignment horizontal="center" vertical="center"/>
    </xf>
    <xf numFmtId="174" fontId="158" fillId="0" borderId="0" xfId="918" applyNumberFormat="1" applyFont="1" applyFill="1" applyAlignment="1">
      <alignment horizontal="center" vertical="center"/>
    </xf>
    <xf numFmtId="174" fontId="160" fillId="61" borderId="0" xfId="918" applyNumberFormat="1" applyFont="1" applyFill="1" applyAlignment="1">
      <alignment horizontal="center" vertical="center"/>
    </xf>
    <xf numFmtId="174" fontId="158" fillId="0" borderId="0" xfId="918" applyNumberFormat="1" applyFont="1" applyFill="1" applyBorder="1" applyAlignment="1">
      <alignment horizontal="center" vertical="center"/>
    </xf>
    <xf numFmtId="174" fontId="158" fillId="61" borderId="0" xfId="918" applyNumberFormat="1" applyFont="1" applyFill="1" applyAlignment="1">
      <alignment horizontal="center" vertical="center"/>
    </xf>
    <xf numFmtId="0" fontId="160" fillId="61" borderId="0" xfId="923" applyFont="1" applyFill="1" applyBorder="1" applyAlignment="1">
      <alignment horizontal="center" vertical="center" wrapText="1"/>
    </xf>
    <xf numFmtId="0" fontId="26" fillId="0" borderId="0" xfId="0" applyFont="1" applyBorder="1"/>
    <xf numFmtId="0" fontId="15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62" fillId="0" borderId="0" xfId="942" applyFont="1" applyBorder="1" applyAlignment="1"/>
    <xf numFmtId="0" fontId="160" fillId="61" borderId="0" xfId="923" applyFont="1" applyFill="1" applyBorder="1" applyAlignment="1">
      <alignment vertical="center" wrapText="1"/>
    </xf>
    <xf numFmtId="0" fontId="168" fillId="61" borderId="0" xfId="923" applyFont="1" applyFill="1" applyBorder="1" applyAlignment="1">
      <alignment horizontal="center" vertical="center" wrapText="1"/>
    </xf>
    <xf numFmtId="0" fontId="160" fillId="60" borderId="0" xfId="942" applyFont="1" applyFill="1" applyBorder="1" applyAlignment="1">
      <alignment horizontal="left" vertical="center" wrapText="1" indent="1"/>
    </xf>
    <xf numFmtId="0" fontId="158" fillId="0" borderId="0" xfId="942" applyFont="1" applyFill="1" applyBorder="1" applyAlignment="1">
      <alignment horizontal="left" vertical="center" wrapText="1" indent="2"/>
    </xf>
    <xf numFmtId="0" fontId="158" fillId="0" borderId="0" xfId="942" applyFont="1" applyFill="1" applyBorder="1" applyAlignment="1">
      <alignment horizontal="left" vertical="center" wrapText="1" indent="3"/>
    </xf>
    <xf numFmtId="0" fontId="163" fillId="0" borderId="0" xfId="923" applyFont="1" applyFill="1" applyBorder="1" applyAlignment="1">
      <alignment horizontal="left" vertical="center" wrapText="1" indent="1"/>
    </xf>
    <xf numFmtId="0" fontId="158" fillId="0" borderId="0" xfId="923" applyFont="1" applyFill="1" applyBorder="1" applyAlignment="1">
      <alignment horizontal="left" vertical="center" wrapText="1" indent="2"/>
    </xf>
    <xf numFmtId="0" fontId="158" fillId="0" borderId="0" xfId="923" applyFont="1" applyFill="1" applyBorder="1" applyAlignment="1">
      <alignment horizontal="left" vertical="center" wrapText="1" indent="3"/>
    </xf>
    <xf numFmtId="0" fontId="160" fillId="0" borderId="0" xfId="942" applyFont="1" applyFill="1" applyBorder="1" applyAlignment="1">
      <alignment horizontal="left" vertical="center" wrapText="1" indent="2"/>
    </xf>
    <xf numFmtId="0" fontId="168" fillId="0" borderId="0" xfId="942" applyFont="1" applyFill="1" applyBorder="1" applyAlignment="1">
      <alignment horizontal="left" vertical="center" wrapText="1" indent="3"/>
    </xf>
    <xf numFmtId="174" fontId="168" fillId="0" borderId="0" xfId="923" applyNumberFormat="1" applyFont="1" applyFill="1" applyBorder="1" applyAlignment="1">
      <alignment horizontal="center"/>
    </xf>
    <xf numFmtId="0" fontId="174" fillId="0" borderId="0" xfId="923" applyFont="1" applyFill="1" applyBorder="1" applyAlignment="1">
      <alignment horizontal="left" vertical="center" wrapText="1" indent="3"/>
    </xf>
    <xf numFmtId="0" fontId="168" fillId="0" borderId="0" xfId="923" applyFont="1" applyBorder="1"/>
    <xf numFmtId="0" fontId="160" fillId="0" borderId="0" xfId="0" applyNumberFormat="1" applyFont="1" applyFill="1" applyBorder="1" applyAlignment="1" applyProtection="1"/>
    <xf numFmtId="0" fontId="160" fillId="0" borderId="0" xfId="0" applyNumberFormat="1" applyFont="1" applyFill="1" applyBorder="1" applyAlignment="1" applyProtection="1">
      <alignment horizontal="left"/>
    </xf>
    <xf numFmtId="0" fontId="158" fillId="0" borderId="0" xfId="0" applyNumberFormat="1" applyFont="1" applyFill="1" applyBorder="1" applyAlignment="1" applyProtection="1">
      <alignment horizontal="left"/>
    </xf>
    <xf numFmtId="0" fontId="160" fillId="0" borderId="0" xfId="0" applyNumberFormat="1" applyFont="1" applyFill="1" applyBorder="1" applyAlignment="1" applyProtection="1">
      <alignment wrapText="1"/>
    </xf>
    <xf numFmtId="209" fontId="164" fillId="0" borderId="0" xfId="0" applyNumberFormat="1" applyFont="1" applyFill="1" applyBorder="1" applyAlignment="1" applyProtection="1">
      <alignment horizontal="center"/>
    </xf>
    <xf numFmtId="208" fontId="166" fillId="0" borderId="0" xfId="0" applyNumberFormat="1" applyFont="1" applyFill="1" applyBorder="1" applyAlignment="1" applyProtection="1">
      <alignment horizontal="center"/>
    </xf>
    <xf numFmtId="4" fontId="166" fillId="0" borderId="0" xfId="0" applyNumberFormat="1" applyFont="1" applyFill="1" applyBorder="1" applyAlignment="1" applyProtection="1">
      <alignment horizontal="center"/>
    </xf>
    <xf numFmtId="0" fontId="158" fillId="0" borderId="0" xfId="0" applyNumberFormat="1" applyFont="1" applyFill="1" applyBorder="1" applyAlignment="1" applyProtection="1">
      <alignment horizontal="left" indent="4"/>
    </xf>
    <xf numFmtId="209" fontId="165" fillId="0" borderId="0" xfId="0" applyNumberFormat="1" applyFont="1" applyFill="1" applyBorder="1" applyAlignment="1" applyProtection="1">
      <alignment horizontal="center"/>
    </xf>
    <xf numFmtId="208" fontId="167" fillId="0" borderId="0" xfId="0" applyNumberFormat="1" applyFont="1" applyFill="1" applyBorder="1" applyAlignment="1" applyProtection="1">
      <alignment horizontal="center"/>
    </xf>
    <xf numFmtId="4" fontId="167" fillId="0" borderId="0" xfId="0" applyNumberFormat="1" applyFont="1" applyFill="1" applyBorder="1" applyAlignment="1" applyProtection="1">
      <alignment horizontal="center"/>
    </xf>
    <xf numFmtId="0" fontId="158" fillId="0" borderId="0" xfId="0" applyNumberFormat="1" applyFont="1" applyFill="1" applyBorder="1" applyAlignment="1" applyProtection="1">
      <alignment horizontal="left" indent="2"/>
    </xf>
    <xf numFmtId="0" fontId="158" fillId="0" borderId="0" xfId="0" applyNumberFormat="1" applyFont="1" applyFill="1" applyBorder="1" applyAlignment="1" applyProtection="1">
      <alignment horizontal="left" indent="5"/>
    </xf>
    <xf numFmtId="0" fontId="158" fillId="0" borderId="0" xfId="0" applyNumberFormat="1" applyFont="1" applyFill="1" applyBorder="1" applyAlignment="1" applyProtection="1">
      <alignment horizontal="left" wrapText="1" indent="5"/>
    </xf>
    <xf numFmtId="3" fontId="160" fillId="62" borderId="0" xfId="0" applyNumberFormat="1" applyFont="1" applyFill="1" applyBorder="1" applyAlignment="1" applyProtection="1">
      <alignment horizontal="center"/>
    </xf>
    <xf numFmtId="3" fontId="158" fillId="62" borderId="0" xfId="0" applyNumberFormat="1" applyFont="1" applyFill="1" applyBorder="1" applyAlignment="1" applyProtection="1">
      <alignment horizontal="center"/>
    </xf>
    <xf numFmtId="212" fontId="160" fillId="62" borderId="0" xfId="0" applyNumberFormat="1" applyFont="1" applyFill="1" applyBorder="1" applyAlignment="1" applyProtection="1">
      <alignment horizontal="center"/>
    </xf>
    <xf numFmtId="207" fontId="160" fillId="62" borderId="0" xfId="0" applyNumberFormat="1" applyFont="1" applyFill="1" applyBorder="1" applyAlignment="1" applyProtection="1">
      <alignment horizontal="center"/>
    </xf>
    <xf numFmtId="194" fontId="165" fillId="62" borderId="0" xfId="0" applyNumberFormat="1" applyFont="1" applyFill="1" applyBorder="1" applyAlignment="1" applyProtection="1">
      <alignment horizontal="center"/>
    </xf>
    <xf numFmtId="3" fontId="164" fillId="62" borderId="0" xfId="0" applyNumberFormat="1" applyFont="1" applyFill="1" applyBorder="1" applyAlignment="1" applyProtection="1">
      <alignment horizontal="center"/>
    </xf>
    <xf numFmtId="3" fontId="165" fillId="62" borderId="0" xfId="0" applyNumberFormat="1" applyFont="1" applyFill="1" applyBorder="1" applyAlignment="1" applyProtection="1">
      <alignment horizontal="center"/>
    </xf>
    <xf numFmtId="212" fontId="165" fillId="62" borderId="0" xfId="0" applyNumberFormat="1" applyFont="1" applyFill="1" applyBorder="1" applyAlignment="1" applyProtection="1">
      <alignment horizontal="center"/>
    </xf>
    <xf numFmtId="209" fontId="164" fillId="62" borderId="0" xfId="0" applyNumberFormat="1" applyFont="1" applyFill="1" applyBorder="1" applyAlignment="1" applyProtection="1">
      <alignment horizontal="center"/>
    </xf>
    <xf numFmtId="194" fontId="160" fillId="61" borderId="0" xfId="0" applyNumberFormat="1" applyFont="1" applyFill="1" applyBorder="1" applyAlignment="1" applyProtection="1">
      <alignment horizontal="center"/>
    </xf>
    <xf numFmtId="194" fontId="158" fillId="61" borderId="0" xfId="0" applyNumberFormat="1" applyFont="1" applyFill="1" applyBorder="1" applyAlignment="1" applyProtection="1">
      <alignment horizontal="center"/>
    </xf>
    <xf numFmtId="194" fontId="164" fillId="61" borderId="0" xfId="0" applyNumberFormat="1" applyFont="1" applyFill="1" applyBorder="1" applyAlignment="1" applyProtection="1">
      <alignment horizontal="center"/>
    </xf>
    <xf numFmtId="4" fontId="164" fillId="61" borderId="0" xfId="0" applyNumberFormat="1" applyFont="1" applyFill="1" applyBorder="1" applyAlignment="1" applyProtection="1">
      <alignment horizontal="center"/>
    </xf>
    <xf numFmtId="211" fontId="158" fillId="61" borderId="0" xfId="0" applyNumberFormat="1" applyFont="1" applyFill="1" applyBorder="1" applyAlignment="1" applyProtection="1">
      <alignment horizontal="center"/>
    </xf>
    <xf numFmtId="211" fontId="160" fillId="61" borderId="0" xfId="0" applyNumberFormat="1" applyFont="1" applyFill="1" applyBorder="1" applyAlignment="1" applyProtection="1">
      <alignment horizontal="center"/>
    </xf>
    <xf numFmtId="14" fontId="160" fillId="60" borderId="0" xfId="0" applyNumberFormat="1" applyFont="1" applyFill="1" applyBorder="1" applyAlignment="1" applyProtection="1">
      <alignment horizontal="center" vertical="center"/>
    </xf>
    <xf numFmtId="14" fontId="158" fillId="60" borderId="0" xfId="0" applyNumberFormat="1" applyFont="1" applyFill="1" applyBorder="1" applyAlignment="1" applyProtection="1">
      <alignment horizontal="center" vertical="center" wrapText="1"/>
    </xf>
    <xf numFmtId="0" fontId="158" fillId="0" borderId="33" xfId="918" applyFont="1" applyBorder="1"/>
    <xf numFmtId="0" fontId="158" fillId="0" borderId="33" xfId="918" applyFont="1" applyBorder="1" applyAlignment="1">
      <alignment horizontal="center" vertical="center"/>
    </xf>
    <xf numFmtId="17" fontId="158" fillId="0" borderId="33" xfId="918" applyNumberFormat="1" applyFont="1" applyBorder="1" applyAlignment="1">
      <alignment horizontal="center" vertical="center"/>
    </xf>
    <xf numFmtId="0" fontId="158" fillId="0" borderId="33" xfId="918" applyFont="1" applyFill="1" applyBorder="1" applyAlignment="1">
      <alignment horizontal="center" vertical="center"/>
    </xf>
    <xf numFmtId="0" fontId="158" fillId="61" borderId="33" xfId="918" applyFont="1" applyFill="1" applyBorder="1" applyAlignment="1">
      <alignment horizontal="left" indent="1"/>
    </xf>
    <xf numFmtId="0" fontId="158" fillId="61" borderId="33" xfId="918" applyFont="1" applyFill="1" applyBorder="1" applyAlignment="1">
      <alignment horizontal="center" vertical="center"/>
    </xf>
    <xf numFmtId="0" fontId="160" fillId="61" borderId="0" xfId="918" applyFont="1" applyFill="1" applyBorder="1" applyAlignment="1">
      <alignment horizontal="center" wrapText="1"/>
    </xf>
    <xf numFmtId="14" fontId="160" fillId="60" borderId="0" xfId="0" applyNumberFormat="1" applyFont="1" applyFill="1" applyBorder="1" applyAlignment="1" applyProtection="1">
      <alignment horizontal="center" vertical="center" wrapText="1"/>
    </xf>
    <xf numFmtId="14" fontId="160" fillId="60" borderId="0" xfId="0" applyNumberFormat="1" applyFont="1" applyFill="1" applyBorder="1" applyAlignment="1" applyProtection="1">
      <alignment horizontal="center" vertical="center" wrapText="1"/>
    </xf>
    <xf numFmtId="174" fontId="26" fillId="0" borderId="0" xfId="918" applyNumberFormat="1" applyFont="1"/>
    <xf numFmtId="2" fontId="26" fillId="0" borderId="0" xfId="918" applyNumberFormat="1" applyFont="1"/>
    <xf numFmtId="215" fontId="155" fillId="0" borderId="0" xfId="964" applyNumberFormat="1" applyFont="1" applyFill="1"/>
    <xf numFmtId="14" fontId="160" fillId="60" borderId="0" xfId="0" applyNumberFormat="1" applyFont="1" applyFill="1" applyBorder="1" applyAlignment="1" applyProtection="1">
      <alignment horizontal="center" vertical="center" wrapText="1"/>
    </xf>
    <xf numFmtId="0" fontId="181" fillId="0" borderId="0" xfId="0" applyFont="1" applyBorder="1" applyAlignment="1">
      <alignment horizontal="left" wrapText="1"/>
    </xf>
    <xf numFmtId="0" fontId="181" fillId="0" borderId="0" xfId="0" applyFont="1" applyBorder="1" applyAlignment="1">
      <alignment horizontal="center"/>
    </xf>
    <xf numFmtId="174" fontId="181" fillId="0" borderId="0" xfId="0" applyNumberFormat="1" applyFont="1" applyBorder="1" applyAlignment="1">
      <alignment horizontal="center"/>
    </xf>
    <xf numFmtId="0" fontId="97" fillId="0" borderId="0" xfId="0" applyFont="1" applyBorder="1" applyAlignment="1">
      <alignment horizontal="center"/>
    </xf>
    <xf numFmtId="0" fontId="97" fillId="0" borderId="0" xfId="0" applyFont="1" applyBorder="1"/>
    <xf numFmtId="174" fontId="181" fillId="0" borderId="0" xfId="0" applyNumberFormat="1" applyFont="1" applyBorder="1" applyAlignment="1">
      <alignment horizontal="center" vertical="center" wrapText="1"/>
    </xf>
    <xf numFmtId="14" fontId="160" fillId="60" borderId="0" xfId="0" applyNumberFormat="1" applyFont="1" applyFill="1" applyBorder="1" applyAlignment="1" applyProtection="1">
      <alignment horizontal="center" vertical="center" wrapText="1"/>
    </xf>
    <xf numFmtId="0" fontId="185" fillId="0" borderId="0" xfId="920" applyFont="1"/>
    <xf numFmtId="0" fontId="186" fillId="0" borderId="0" xfId="920" applyFont="1"/>
    <xf numFmtId="0" fontId="172" fillId="0" borderId="0" xfId="920" applyFont="1"/>
    <xf numFmtId="0" fontId="188" fillId="62" borderId="0" xfId="0" applyFont="1" applyFill="1" applyBorder="1" applyAlignment="1">
      <alignment horizontal="center" vertical="center" wrapText="1"/>
    </xf>
    <xf numFmtId="0" fontId="188" fillId="62" borderId="0" xfId="0" applyFont="1" applyFill="1" applyBorder="1" applyAlignment="1">
      <alignment horizontal="center" wrapText="1"/>
    </xf>
    <xf numFmtId="0" fontId="188" fillId="59" borderId="0" xfId="0" applyFont="1" applyFill="1" applyBorder="1"/>
    <xf numFmtId="174" fontId="188" fillId="63" borderId="0" xfId="0" applyNumberFormat="1" applyFont="1" applyFill="1" applyBorder="1" applyAlignment="1">
      <alignment horizontal="center" wrapText="1"/>
    </xf>
    <xf numFmtId="174" fontId="188" fillId="0" borderId="0" xfId="0" applyNumberFormat="1" applyFont="1" applyFill="1" applyBorder="1" applyAlignment="1">
      <alignment horizontal="center" wrapText="1"/>
    </xf>
    <xf numFmtId="0" fontId="188" fillId="59" borderId="0" xfId="0" applyFont="1" applyFill="1" applyBorder="1" applyAlignment="1">
      <alignment horizontal="center"/>
    </xf>
    <xf numFmtId="174" fontId="188" fillId="59" borderId="0" xfId="0" applyNumberFormat="1" applyFont="1" applyFill="1" applyBorder="1" applyAlignment="1">
      <alignment horizontal="center"/>
    </xf>
    <xf numFmtId="174" fontId="188" fillId="63" borderId="0" xfId="0" applyNumberFormat="1" applyFont="1" applyFill="1" applyBorder="1" applyAlignment="1">
      <alignment horizontal="center"/>
    </xf>
    <xf numFmtId="0" fontId="188" fillId="59" borderId="0" xfId="0" applyFont="1" applyFill="1" applyBorder="1" applyAlignment="1">
      <alignment horizontal="left" indent="1"/>
    </xf>
    <xf numFmtId="0" fontId="189" fillId="59" borderId="0" xfId="0" applyFont="1" applyFill="1" applyBorder="1" applyAlignment="1">
      <alignment horizontal="left" indent="2"/>
    </xf>
    <xf numFmtId="174" fontId="189" fillId="63" borderId="0" xfId="0" applyNumberFormat="1" applyFont="1" applyFill="1" applyBorder="1" applyAlignment="1">
      <alignment horizontal="center" wrapText="1"/>
    </xf>
    <xf numFmtId="174" fontId="189" fillId="0" borderId="0" xfId="0" applyNumberFormat="1" applyFont="1" applyFill="1" applyBorder="1" applyAlignment="1">
      <alignment horizontal="center" wrapText="1"/>
    </xf>
    <xf numFmtId="0" fontId="97" fillId="0" borderId="0" xfId="0" applyFont="1" applyFill="1" applyBorder="1" applyAlignment="1">
      <alignment horizontal="left" indent="2"/>
    </xf>
    <xf numFmtId="174" fontId="97" fillId="0" borderId="0" xfId="0" applyNumberFormat="1" applyFont="1" applyFill="1" applyBorder="1" applyAlignment="1">
      <alignment horizontal="center" wrapText="1"/>
    </xf>
    <xf numFmtId="0" fontId="188" fillId="0" borderId="0" xfId="0" applyFont="1" applyFill="1" applyBorder="1" applyAlignment="1">
      <alignment horizontal="left" indent="1"/>
    </xf>
    <xf numFmtId="0" fontId="189" fillId="0" borderId="0" xfId="0" applyFont="1" applyFill="1" applyBorder="1" applyAlignment="1">
      <alignment horizontal="left" wrapText="1" indent="2"/>
    </xf>
    <xf numFmtId="0" fontId="188" fillId="0" borderId="0" xfId="0" applyFont="1" applyFill="1" applyBorder="1"/>
    <xf numFmtId="0" fontId="189" fillId="0" borderId="0" xfId="0" applyFont="1" applyFill="1" applyBorder="1" applyAlignment="1">
      <alignment horizontal="left" indent="2"/>
    </xf>
    <xf numFmtId="0" fontId="188" fillId="0" borderId="0" xfId="0" applyFont="1" applyFill="1" applyBorder="1" applyAlignment="1">
      <alignment horizontal="left" wrapText="1" indent="1"/>
    </xf>
    <xf numFmtId="0" fontId="188" fillId="62" borderId="0" xfId="0" applyFont="1" applyFill="1" applyBorder="1" applyAlignment="1">
      <alignment horizontal="center" vertical="center" wrapText="1"/>
    </xf>
    <xf numFmtId="0" fontId="97" fillId="0" borderId="0" xfId="0" applyFont="1" applyBorder="1" applyAlignment="1">
      <alignment wrapText="1"/>
    </xf>
    <xf numFmtId="0" fontId="172" fillId="0" borderId="0" xfId="739" applyFont="1" applyAlignment="1"/>
    <xf numFmtId="216" fontId="26" fillId="0" borderId="0" xfId="918" applyNumberFormat="1" applyFont="1" applyFill="1"/>
    <xf numFmtId="214" fontId="26" fillId="0" borderId="0" xfId="918" applyNumberFormat="1" applyFont="1" applyFill="1"/>
    <xf numFmtId="174" fontId="26" fillId="0" borderId="0" xfId="918" applyNumberFormat="1" applyFont="1" applyFill="1"/>
    <xf numFmtId="0" fontId="179" fillId="0" borderId="0" xfId="918" applyFont="1" applyFill="1"/>
    <xf numFmtId="14" fontId="160" fillId="60" borderId="0" xfId="0" applyNumberFormat="1" applyFont="1" applyFill="1" applyBorder="1" applyAlignment="1" applyProtection="1">
      <alignment horizontal="center" vertical="center" wrapText="1"/>
    </xf>
    <xf numFmtId="174" fontId="160" fillId="60" borderId="0" xfId="923" applyNumberFormat="1" applyFont="1" applyFill="1" applyBorder="1" applyAlignment="1">
      <alignment vertical="center"/>
    </xf>
    <xf numFmtId="14" fontId="160" fillId="60" borderId="0" xfId="0" applyNumberFormat="1" applyFont="1" applyFill="1" applyBorder="1" applyAlignment="1" applyProtection="1">
      <alignment horizontal="center" vertical="center" wrapText="1"/>
    </xf>
    <xf numFmtId="49" fontId="180" fillId="62" borderId="0" xfId="0" applyNumberFormat="1" applyFont="1" applyFill="1" applyBorder="1" applyAlignment="1">
      <alignment horizontal="center" vertical="center" wrapText="1"/>
    </xf>
    <xf numFmtId="0" fontId="180" fillId="63" borderId="0" xfId="0" applyFont="1" applyFill="1" applyBorder="1"/>
    <xf numFmtId="174" fontId="181" fillId="63" borderId="0" xfId="0" applyNumberFormat="1" applyFont="1" applyFill="1" applyBorder="1" applyAlignment="1">
      <alignment horizontal="center" vertical="center" wrapText="1"/>
    </xf>
    <xf numFmtId="174" fontId="181" fillId="63" borderId="0" xfId="0" applyNumberFormat="1" applyFont="1" applyFill="1" applyBorder="1" applyAlignment="1">
      <alignment horizontal="center"/>
    </xf>
    <xf numFmtId="174" fontId="97" fillId="63" borderId="0" xfId="0" applyNumberFormat="1" applyFont="1" applyFill="1" applyBorder="1" applyAlignment="1">
      <alignment horizontal="center"/>
    </xf>
    <xf numFmtId="174" fontId="97" fillId="0" borderId="0" xfId="0" applyNumberFormat="1" applyFont="1" applyBorder="1" applyAlignment="1">
      <alignment horizontal="center"/>
    </xf>
    <xf numFmtId="174" fontId="192" fillId="0" borderId="0" xfId="0" applyNumberFormat="1" applyFont="1" applyBorder="1" applyAlignment="1">
      <alignment horizontal="center"/>
    </xf>
    <xf numFmtId="49" fontId="180" fillId="62" borderId="0" xfId="0" applyNumberFormat="1" applyFont="1" applyFill="1" applyBorder="1" applyAlignment="1">
      <alignment horizontal="center" vertical="center" wrapText="1"/>
    </xf>
    <xf numFmtId="0" fontId="188" fillId="62" borderId="0" xfId="0" applyFont="1" applyFill="1" applyBorder="1" applyAlignment="1">
      <alignment horizontal="center" vertical="center" wrapText="1"/>
    </xf>
    <xf numFmtId="174" fontId="181" fillId="0" borderId="0" xfId="0" applyNumberFormat="1" applyFont="1" applyFill="1" applyBorder="1" applyAlignment="1">
      <alignment horizontal="center"/>
    </xf>
    <xf numFmtId="174" fontId="160" fillId="60" borderId="0" xfId="923" applyNumberFormat="1" applyFont="1" applyFill="1" applyBorder="1" applyAlignment="1">
      <alignment horizontal="center" vertical="center"/>
    </xf>
    <xf numFmtId="210" fontId="163" fillId="58" borderId="0" xfId="1009" applyNumberFormat="1" applyFont="1" applyFill="1" applyBorder="1" applyAlignment="1" applyProtection="1"/>
    <xf numFmtId="0" fontId="189" fillId="0" borderId="0" xfId="0" applyFont="1" applyBorder="1" applyAlignment="1">
      <alignment horizontal="left" wrapText="1"/>
    </xf>
    <xf numFmtId="0" fontId="188" fillId="62" borderId="0" xfId="0" applyFont="1" applyFill="1" applyBorder="1" applyAlignment="1">
      <alignment horizontal="center" vertical="center" wrapText="1"/>
    </xf>
    <xf numFmtId="0" fontId="180" fillId="59" borderId="0" xfId="0" applyFont="1" applyFill="1" applyBorder="1" applyAlignment="1">
      <alignment horizontal="center" vertical="center" wrapText="1"/>
    </xf>
    <xf numFmtId="0" fontId="180" fillId="0" borderId="0" xfId="0" applyFont="1" applyFill="1" applyBorder="1" applyAlignment="1">
      <alignment horizontal="center" vertical="center" wrapText="1"/>
    </xf>
    <xf numFmtId="0" fontId="180" fillId="0" borderId="0" xfId="0" applyFont="1" applyBorder="1" applyAlignment="1">
      <alignment horizontal="center" vertical="center" wrapText="1"/>
    </xf>
    <xf numFmtId="0" fontId="15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80" fillId="62" borderId="0" xfId="0" applyFont="1" applyFill="1" applyBorder="1" applyAlignment="1">
      <alignment horizontal="center" vertical="center" wrapText="1"/>
    </xf>
    <xf numFmtId="174" fontId="181" fillId="0" borderId="0" xfId="0" applyNumberFormat="1" applyFont="1" applyBorder="1" applyAlignment="1">
      <alignment horizontal="center" vertical="center" wrapText="1"/>
    </xf>
    <xf numFmtId="0" fontId="97" fillId="62" borderId="0" xfId="0" applyFont="1" applyFill="1" applyBorder="1" applyAlignment="1">
      <alignment horizontal="center" vertical="center" wrapText="1"/>
    </xf>
    <xf numFmtId="0" fontId="97" fillId="0" borderId="0" xfId="0" applyFont="1" applyBorder="1" applyAlignment="1">
      <alignment wrapText="1"/>
    </xf>
    <xf numFmtId="49" fontId="180" fillId="62" borderId="0" xfId="0" applyNumberFormat="1" applyFont="1" applyFill="1" applyBorder="1" applyAlignment="1">
      <alignment horizontal="center" vertical="center" wrapText="1"/>
    </xf>
    <xf numFmtId="0" fontId="160" fillId="61" borderId="0" xfId="923" applyFont="1" applyFill="1" applyBorder="1" applyAlignment="1">
      <alignment horizontal="center" vertical="center" wrapText="1"/>
    </xf>
    <xf numFmtId="174" fontId="160" fillId="60" borderId="0" xfId="923" applyNumberFormat="1" applyFont="1" applyFill="1" applyBorder="1" applyAlignment="1">
      <alignment horizontal="center" vertical="center"/>
    </xf>
    <xf numFmtId="0" fontId="160" fillId="61" borderId="0" xfId="923" applyFont="1" applyFill="1" applyBorder="1" applyAlignment="1">
      <alignment horizontal="center" vertical="center"/>
    </xf>
    <xf numFmtId="14" fontId="160" fillId="60" borderId="0" xfId="0" applyNumberFormat="1" applyFont="1" applyFill="1" applyBorder="1" applyAlignment="1" applyProtection="1">
      <alignment horizontal="center" vertical="center" wrapText="1"/>
    </xf>
    <xf numFmtId="0" fontId="159" fillId="0" borderId="0" xfId="0" applyNumberFormat="1" applyFont="1" applyFill="1" applyBorder="1" applyAlignment="1" applyProtection="1">
      <alignment horizontal="center"/>
    </xf>
    <xf numFmtId="0" fontId="158" fillId="0" borderId="0" xfId="0" applyFont="1" applyBorder="1" applyAlignment="1"/>
    <xf numFmtId="0" fontId="160" fillId="60" borderId="0" xfId="0" applyNumberFormat="1" applyFont="1" applyFill="1" applyBorder="1" applyAlignment="1" applyProtection="1">
      <alignment horizontal="center" vertical="center"/>
    </xf>
    <xf numFmtId="0" fontId="169" fillId="0" borderId="0" xfId="918" applyFont="1" applyAlignment="1">
      <alignment horizontal="center"/>
    </xf>
    <xf numFmtId="0" fontId="169" fillId="0" borderId="34" xfId="920" applyNumberFormat="1" applyFont="1" applyFill="1" applyBorder="1" applyAlignment="1" applyProtection="1">
      <alignment horizontal="center" vertical="center"/>
    </xf>
    <xf numFmtId="0" fontId="169" fillId="0" borderId="35" xfId="920" applyNumberFormat="1" applyFont="1" applyFill="1" applyBorder="1" applyAlignment="1" applyProtection="1">
      <alignment horizontal="center" vertical="center"/>
    </xf>
    <xf numFmtId="0" fontId="169" fillId="0" borderId="0" xfId="920" applyNumberFormat="1" applyFont="1" applyFill="1" applyBorder="1" applyAlignment="1" applyProtection="1">
      <alignment horizontal="center" vertical="center"/>
    </xf>
    <xf numFmtId="0" fontId="169" fillId="0" borderId="0" xfId="920" applyNumberFormat="1" applyFont="1" applyFill="1" applyBorder="1" applyAlignment="1" applyProtection="1">
      <alignment horizontal="center" vertical="center"/>
    </xf>
    <xf numFmtId="0" fontId="170" fillId="61" borderId="36" xfId="920" applyNumberFormat="1" applyFont="1" applyFill="1" applyBorder="1" applyAlignment="1" applyProtection="1">
      <alignment horizontal="center" vertical="center" wrapText="1"/>
    </xf>
    <xf numFmtId="0" fontId="170" fillId="61" borderId="36" xfId="920" applyNumberFormat="1" applyFont="1" applyFill="1" applyBorder="1" applyAlignment="1" applyProtection="1">
      <alignment horizontal="center" vertical="center"/>
    </xf>
    <xf numFmtId="0" fontId="170" fillId="61" borderId="62" xfId="920" quotePrefix="1" applyNumberFormat="1" applyFont="1" applyFill="1" applyBorder="1" applyAlignment="1" applyProtection="1">
      <alignment horizontal="center" vertical="center"/>
    </xf>
    <xf numFmtId="0" fontId="170" fillId="61" borderId="40" xfId="920" quotePrefix="1" applyNumberFormat="1" applyFont="1" applyFill="1" applyBorder="1" applyAlignment="1" applyProtection="1">
      <alignment horizontal="center" vertical="center"/>
    </xf>
    <xf numFmtId="0" fontId="170" fillId="61" borderId="41" xfId="920" quotePrefix="1" applyNumberFormat="1" applyFont="1" applyFill="1" applyBorder="1" applyAlignment="1" applyProtection="1">
      <alignment horizontal="center" vertical="center"/>
    </xf>
    <xf numFmtId="0" fontId="170" fillId="61" borderId="42" xfId="920" quotePrefix="1" applyNumberFormat="1" applyFont="1" applyFill="1" applyBorder="1" applyAlignment="1" applyProtection="1">
      <alignment horizontal="center" vertical="center"/>
    </xf>
    <xf numFmtId="0" fontId="170" fillId="61" borderId="63" xfId="920" quotePrefix="1" applyNumberFormat="1" applyFont="1" applyFill="1" applyBorder="1" applyAlignment="1" applyProtection="1">
      <alignment horizontal="center" vertical="center"/>
    </xf>
    <xf numFmtId="0" fontId="170" fillId="61" borderId="37" xfId="920" applyNumberFormat="1" applyFont="1" applyFill="1" applyBorder="1" applyAlignment="1" applyProtection="1">
      <alignment horizontal="center" vertical="center" wrapText="1"/>
    </xf>
    <xf numFmtId="0" fontId="170" fillId="61" borderId="37" xfId="920" applyNumberFormat="1" applyFont="1" applyFill="1" applyBorder="1" applyAlignment="1" applyProtection="1">
      <alignment horizontal="center" vertical="center"/>
    </xf>
    <xf numFmtId="0" fontId="170" fillId="61" borderId="64" xfId="920" quotePrefix="1" applyNumberFormat="1" applyFont="1" applyFill="1" applyBorder="1" applyAlignment="1" applyProtection="1">
      <alignment horizontal="center" vertical="center"/>
    </xf>
    <xf numFmtId="0" fontId="170" fillId="61" borderId="58" xfId="920" quotePrefix="1" applyNumberFormat="1" applyFont="1" applyFill="1" applyBorder="1" applyAlignment="1" applyProtection="1">
      <alignment horizontal="center" vertical="center" wrapText="1"/>
    </xf>
    <xf numFmtId="0" fontId="170" fillId="61" borderId="59" xfId="920" quotePrefix="1" applyNumberFormat="1" applyFont="1" applyFill="1" applyBorder="1" applyAlignment="1" applyProtection="1">
      <alignment horizontal="center" vertical="center" wrapText="1"/>
    </xf>
    <xf numFmtId="0" fontId="170" fillId="61" borderId="60" xfId="920" quotePrefix="1" applyNumberFormat="1" applyFont="1" applyFill="1" applyBorder="1" applyAlignment="1" applyProtection="1">
      <alignment horizontal="center" vertical="center" wrapText="1"/>
    </xf>
    <xf numFmtId="0" fontId="170" fillId="61" borderId="35" xfId="920" quotePrefix="1" applyNumberFormat="1" applyFont="1" applyFill="1" applyBorder="1" applyAlignment="1" applyProtection="1">
      <alignment horizontal="center" vertical="center"/>
    </xf>
    <xf numFmtId="0" fontId="170" fillId="61" borderId="65" xfId="920" quotePrefix="1" applyNumberFormat="1" applyFont="1" applyFill="1" applyBorder="1" applyAlignment="1" applyProtection="1">
      <alignment horizontal="center" vertical="center" wrapText="1"/>
    </xf>
    <xf numFmtId="0" fontId="170" fillId="61" borderId="66" xfId="920" quotePrefix="1" applyNumberFormat="1" applyFont="1" applyFill="1" applyBorder="1" applyAlignment="1" applyProtection="1">
      <alignment horizontal="center" vertical="center" wrapText="1"/>
    </xf>
    <xf numFmtId="0" fontId="170" fillId="61" borderId="67" xfId="920" quotePrefix="1" applyNumberFormat="1" applyFont="1" applyFill="1" applyBorder="1" applyAlignment="1" applyProtection="1">
      <alignment horizontal="center" vertical="center" wrapText="1"/>
    </xf>
    <xf numFmtId="0" fontId="172" fillId="59" borderId="36" xfId="920" applyNumberFormat="1" applyFont="1" applyFill="1" applyBorder="1" applyAlignment="1" applyProtection="1">
      <alignment horizontal="left" vertical="top" wrapText="1"/>
    </xf>
    <xf numFmtId="0" fontId="172" fillId="59" borderId="38" xfId="920" applyNumberFormat="1" applyFont="1" applyFill="1" applyBorder="1" applyAlignment="1" applyProtection="1">
      <alignment horizontal="center" vertical="center" wrapText="1"/>
    </xf>
    <xf numFmtId="3" fontId="172" fillId="59" borderId="39" xfId="920" quotePrefix="1" applyNumberFormat="1" applyFont="1" applyFill="1" applyBorder="1" applyAlignment="1" applyProtection="1">
      <alignment horizontal="center" vertical="center" wrapText="1"/>
    </xf>
    <xf numFmtId="3" fontId="172" fillId="59" borderId="38" xfId="920" quotePrefix="1" applyNumberFormat="1" applyFont="1" applyFill="1" applyBorder="1" applyAlignment="1" applyProtection="1">
      <alignment horizontal="center" vertical="center" wrapText="1"/>
    </xf>
    <xf numFmtId="3" fontId="172" fillId="59" borderId="45" xfId="920" quotePrefix="1" applyNumberFormat="1" applyFont="1" applyFill="1" applyBorder="1" applyAlignment="1" applyProtection="1">
      <alignment horizontal="center" vertical="center" wrapText="1"/>
    </xf>
    <xf numFmtId="3" fontId="172" fillId="59" borderId="46" xfId="920" quotePrefix="1" applyNumberFormat="1" applyFont="1" applyFill="1" applyBorder="1" applyAlignment="1" applyProtection="1">
      <alignment horizontal="center" vertical="center" wrapText="1"/>
    </xf>
    <xf numFmtId="3" fontId="172" fillId="59" borderId="47" xfId="920" quotePrefix="1" applyNumberFormat="1" applyFont="1" applyFill="1" applyBorder="1" applyAlignment="1" applyProtection="1">
      <alignment horizontal="center" vertical="center" wrapText="1"/>
    </xf>
    <xf numFmtId="3" fontId="172" fillId="59" borderId="43" xfId="920" quotePrefix="1" applyNumberFormat="1" applyFont="1" applyFill="1" applyBorder="1" applyAlignment="1" applyProtection="1">
      <alignment horizontal="center" vertical="center" wrapText="1"/>
    </xf>
    <xf numFmtId="1" fontId="172" fillId="59" borderId="46" xfId="920" quotePrefix="1" applyNumberFormat="1" applyFont="1" applyFill="1" applyBorder="1" applyAlignment="1" applyProtection="1">
      <alignment horizontal="center" vertical="center" wrapText="1"/>
    </xf>
    <xf numFmtId="0" fontId="172" fillId="59" borderId="44" xfId="920" applyNumberFormat="1" applyFont="1" applyFill="1" applyBorder="1" applyAlignment="1" applyProtection="1">
      <alignment horizontal="left" vertical="top" wrapText="1"/>
    </xf>
    <xf numFmtId="0" fontId="172" fillId="59" borderId="44" xfId="920" applyNumberFormat="1" applyFont="1" applyFill="1" applyBorder="1" applyAlignment="1" applyProtection="1">
      <alignment horizontal="center" vertical="center" wrapText="1"/>
    </xf>
    <xf numFmtId="174" fontId="172" fillId="59" borderId="18" xfId="920" quotePrefix="1" applyNumberFormat="1" applyFont="1" applyFill="1" applyBorder="1" applyAlignment="1" applyProtection="1">
      <alignment horizontal="center" vertical="center" wrapText="1"/>
    </xf>
    <xf numFmtId="174" fontId="172" fillId="59" borderId="44" xfId="920" quotePrefix="1" applyNumberFormat="1" applyFont="1" applyFill="1" applyBorder="1" applyAlignment="1" applyProtection="1">
      <alignment horizontal="center" vertical="center" wrapText="1"/>
    </xf>
    <xf numFmtId="174" fontId="172" fillId="59" borderId="45" xfId="920" quotePrefix="1" applyNumberFormat="1" applyFont="1" applyFill="1" applyBorder="1" applyAlignment="1" applyProtection="1">
      <alignment horizontal="center" vertical="center" wrapText="1"/>
    </xf>
    <xf numFmtId="174" fontId="172" fillId="59" borderId="46" xfId="920" quotePrefix="1" applyNumberFormat="1" applyFont="1" applyFill="1" applyBorder="1" applyAlignment="1" applyProtection="1">
      <alignment horizontal="center" vertical="center" wrapText="1"/>
    </xf>
    <xf numFmtId="174" fontId="172" fillId="59" borderId="47" xfId="920" quotePrefix="1" applyNumberFormat="1" applyFont="1" applyFill="1" applyBorder="1" applyAlignment="1" applyProtection="1">
      <alignment horizontal="center" vertical="center" wrapText="1"/>
    </xf>
    <xf numFmtId="174" fontId="172" fillId="59" borderId="48" xfId="920" quotePrefix="1" applyNumberFormat="1" applyFont="1" applyFill="1" applyBorder="1" applyAlignment="1" applyProtection="1">
      <alignment horizontal="center" vertical="center" wrapText="1"/>
    </xf>
    <xf numFmtId="174" fontId="172" fillId="59" borderId="49" xfId="920" quotePrefix="1" applyNumberFormat="1" applyFont="1" applyFill="1" applyBorder="1" applyAlignment="1" applyProtection="1">
      <alignment horizontal="center" vertical="center" wrapText="1"/>
    </xf>
    <xf numFmtId="174" fontId="172" fillId="59" borderId="5" xfId="920" quotePrefix="1" applyNumberFormat="1" applyFont="1" applyFill="1" applyBorder="1" applyAlignment="1" applyProtection="1">
      <alignment horizontal="center" vertical="center" wrapText="1"/>
    </xf>
    <xf numFmtId="174" fontId="172" fillId="59" borderId="50" xfId="920" quotePrefix="1" applyNumberFormat="1" applyFont="1" applyFill="1" applyBorder="1" applyAlignment="1" applyProtection="1">
      <alignment horizontal="center" vertical="center" wrapText="1"/>
    </xf>
    <xf numFmtId="0" fontId="172" fillId="59" borderId="51" xfId="920" applyNumberFormat="1" applyFont="1" applyFill="1" applyBorder="1" applyAlignment="1" applyProtection="1">
      <alignment horizontal="left" vertical="top" wrapText="1"/>
    </xf>
    <xf numFmtId="0" fontId="172" fillId="59" borderId="52" xfId="920" applyNumberFormat="1" applyFont="1" applyFill="1" applyBorder="1" applyAlignment="1" applyProtection="1">
      <alignment horizontal="center" vertical="center" wrapText="1"/>
    </xf>
    <xf numFmtId="2" fontId="172" fillId="59" borderId="53" xfId="920" applyNumberFormat="1" applyFont="1" applyFill="1" applyBorder="1" applyAlignment="1" applyProtection="1">
      <alignment horizontal="center" vertical="center"/>
    </xf>
    <xf numFmtId="2" fontId="172" fillId="59" borderId="52" xfId="920" applyNumberFormat="1" applyFont="1" applyFill="1" applyBorder="1" applyAlignment="1" applyProtection="1">
      <alignment horizontal="center" vertical="center"/>
    </xf>
    <xf numFmtId="2" fontId="172" fillId="59" borderId="49" xfId="920" applyNumberFormat="1" applyFont="1" applyFill="1" applyBorder="1" applyAlignment="1" applyProtection="1">
      <alignment horizontal="center" vertical="center"/>
    </xf>
    <xf numFmtId="2" fontId="172" fillId="59" borderId="5" xfId="920" applyNumberFormat="1" applyFont="1" applyFill="1" applyBorder="1" applyAlignment="1" applyProtection="1">
      <alignment horizontal="center" vertical="center"/>
    </xf>
    <xf numFmtId="2" fontId="172" fillId="59" borderId="50" xfId="920" applyNumberFormat="1" applyFont="1" applyFill="1" applyBorder="1" applyAlignment="1" applyProtection="1">
      <alignment horizontal="center" vertical="center"/>
    </xf>
    <xf numFmtId="2" fontId="172" fillId="59" borderId="54" xfId="920" applyNumberFormat="1" applyFont="1" applyFill="1" applyBorder="1" applyAlignment="1" applyProtection="1">
      <alignment horizontal="center" vertical="center"/>
    </xf>
    <xf numFmtId="174" fontId="172" fillId="59" borderId="53" xfId="920" applyNumberFormat="1" applyFont="1" applyFill="1" applyBorder="1" applyAlignment="1" applyProtection="1">
      <alignment horizontal="center" vertical="center"/>
    </xf>
    <xf numFmtId="174" fontId="172" fillId="59" borderId="52" xfId="920" applyNumberFormat="1" applyFont="1" applyFill="1" applyBorder="1" applyAlignment="1" applyProtection="1">
      <alignment horizontal="center" vertical="center"/>
    </xf>
    <xf numFmtId="174" fontId="172" fillId="59" borderId="49" xfId="920" applyNumberFormat="1" applyFont="1" applyFill="1" applyBorder="1" applyAlignment="1" applyProtection="1">
      <alignment horizontal="center" vertical="center"/>
    </xf>
    <xf numFmtId="174" fontId="172" fillId="59" borderId="5" xfId="920" applyNumberFormat="1" applyFont="1" applyFill="1" applyBorder="1" applyAlignment="1" applyProtection="1">
      <alignment horizontal="center" vertical="center"/>
    </xf>
    <xf numFmtId="174" fontId="172" fillId="59" borderId="50" xfId="920" applyNumberFormat="1" applyFont="1" applyFill="1" applyBorder="1" applyAlignment="1" applyProtection="1">
      <alignment horizontal="center" vertical="center"/>
    </xf>
    <xf numFmtId="174" fontId="172" fillId="59" borderId="54" xfId="920" applyNumberFormat="1" applyFont="1" applyFill="1" applyBorder="1" applyAlignment="1" applyProtection="1">
      <alignment horizontal="center" vertical="center"/>
    </xf>
    <xf numFmtId="0" fontId="172" fillId="61" borderId="51" xfId="920" applyNumberFormat="1" applyFont="1" applyFill="1" applyBorder="1" applyAlignment="1" applyProtection="1">
      <alignment horizontal="left" vertical="top" wrapText="1"/>
    </xf>
    <xf numFmtId="0" fontId="172" fillId="61" borderId="52" xfId="920" applyNumberFormat="1" applyFont="1" applyFill="1" applyBorder="1" applyAlignment="1" applyProtection="1">
      <alignment horizontal="center" vertical="center" wrapText="1"/>
    </xf>
    <xf numFmtId="1" fontId="172" fillId="61" borderId="53" xfId="920" applyNumberFormat="1" applyFont="1" applyFill="1" applyBorder="1" applyAlignment="1" applyProtection="1">
      <alignment horizontal="center" vertical="center"/>
    </xf>
    <xf numFmtId="1" fontId="172" fillId="61" borderId="52" xfId="920" applyNumberFormat="1" applyFont="1" applyFill="1" applyBorder="1" applyAlignment="1" applyProtection="1">
      <alignment horizontal="center" vertical="center"/>
    </xf>
    <xf numFmtId="1" fontId="172" fillId="61" borderId="49" xfId="920" applyNumberFormat="1" applyFont="1" applyFill="1" applyBorder="1" applyAlignment="1" applyProtection="1">
      <alignment horizontal="center" vertical="center"/>
    </xf>
    <xf numFmtId="1" fontId="172" fillId="61" borderId="5" xfId="920" applyNumberFormat="1" applyFont="1" applyFill="1" applyBorder="1" applyAlignment="1" applyProtection="1">
      <alignment horizontal="center" vertical="center"/>
    </xf>
    <xf numFmtId="1" fontId="172" fillId="61" borderId="50" xfId="920" applyNumberFormat="1" applyFont="1" applyFill="1" applyBorder="1" applyAlignment="1" applyProtection="1">
      <alignment horizontal="center" vertical="center"/>
    </xf>
    <xf numFmtId="1" fontId="172" fillId="61" borderId="54" xfId="920" applyNumberFormat="1" applyFont="1" applyFill="1" applyBorder="1" applyAlignment="1" applyProtection="1">
      <alignment horizontal="center" vertical="center"/>
    </xf>
    <xf numFmtId="0" fontId="172" fillId="61" borderId="44" xfId="920" applyNumberFormat="1" applyFont="1" applyFill="1" applyBorder="1" applyAlignment="1" applyProtection="1">
      <alignment horizontal="left" vertical="top" wrapText="1"/>
    </xf>
    <xf numFmtId="0" fontId="172" fillId="61" borderId="44" xfId="920" applyNumberFormat="1" applyFont="1" applyFill="1" applyBorder="1" applyAlignment="1" applyProtection="1">
      <alignment horizontal="center" vertical="center" wrapText="1"/>
    </xf>
    <xf numFmtId="174" fontId="172" fillId="61" borderId="53" xfId="920" applyNumberFormat="1" applyFont="1" applyFill="1" applyBorder="1" applyAlignment="1" applyProtection="1">
      <alignment horizontal="center" vertical="center"/>
    </xf>
    <xf numFmtId="174" fontId="172" fillId="61" borderId="52" xfId="920" applyNumberFormat="1" applyFont="1" applyFill="1" applyBorder="1" applyAlignment="1" applyProtection="1">
      <alignment horizontal="center" vertical="center"/>
    </xf>
    <xf numFmtId="174" fontId="172" fillId="61" borderId="49" xfId="920" applyNumberFormat="1" applyFont="1" applyFill="1" applyBorder="1" applyAlignment="1" applyProtection="1">
      <alignment horizontal="center" vertical="center"/>
    </xf>
    <xf numFmtId="174" fontId="172" fillId="61" borderId="5" xfId="920" applyNumberFormat="1" applyFont="1" applyFill="1" applyBorder="1" applyAlignment="1" applyProtection="1">
      <alignment horizontal="center" vertical="center"/>
    </xf>
    <xf numFmtId="174" fontId="172" fillId="61" borderId="50" xfId="920" applyNumberFormat="1" applyFont="1" applyFill="1" applyBorder="1" applyAlignment="1" applyProtection="1">
      <alignment horizontal="center" vertical="center"/>
    </xf>
    <xf numFmtId="174" fontId="172" fillId="61" borderId="54" xfId="920" applyNumberFormat="1" applyFont="1" applyFill="1" applyBorder="1" applyAlignment="1" applyProtection="1">
      <alignment horizontal="center" vertical="center"/>
    </xf>
    <xf numFmtId="0" fontId="172" fillId="61" borderId="54" xfId="920" applyNumberFormat="1" applyFont="1" applyFill="1" applyBorder="1" applyAlignment="1" applyProtection="1">
      <alignment horizontal="left" vertical="center" wrapText="1"/>
    </xf>
    <xf numFmtId="0" fontId="172" fillId="61" borderId="55" xfId="920" applyNumberFormat="1" applyFont="1" applyFill="1" applyBorder="1" applyAlignment="1" applyProtection="1">
      <alignment horizontal="left" vertical="center" wrapText="1"/>
    </xf>
    <xf numFmtId="3" fontId="172" fillId="61" borderId="53" xfId="920" applyNumberFormat="1" applyFont="1" applyFill="1" applyBorder="1" applyAlignment="1" applyProtection="1">
      <alignment horizontal="center" vertical="center"/>
    </xf>
    <xf numFmtId="3" fontId="172" fillId="61" borderId="52" xfId="920" applyNumberFormat="1" applyFont="1" applyFill="1" applyBorder="1" applyAlignment="1" applyProtection="1">
      <alignment horizontal="center" vertical="center"/>
    </xf>
    <xf numFmtId="3" fontId="172" fillId="61" borderId="49" xfId="920" applyNumberFormat="1" applyFont="1" applyFill="1" applyBorder="1" applyAlignment="1" applyProtection="1">
      <alignment horizontal="center" vertical="center"/>
    </xf>
    <xf numFmtId="3" fontId="172" fillId="61" borderId="5" xfId="920" applyNumberFormat="1" applyFont="1" applyFill="1" applyBorder="1" applyAlignment="1" applyProtection="1">
      <alignment horizontal="center" vertical="center"/>
    </xf>
    <xf numFmtId="3" fontId="172" fillId="61" borderId="50" xfId="920" applyNumberFormat="1" applyFont="1" applyFill="1" applyBorder="1" applyAlignment="1" applyProtection="1">
      <alignment horizontal="center" vertical="center"/>
    </xf>
    <xf numFmtId="3" fontId="172" fillId="61" borderId="54" xfId="920" applyNumberFormat="1" applyFont="1" applyFill="1" applyBorder="1" applyAlignment="1" applyProtection="1">
      <alignment horizontal="center" vertical="center"/>
    </xf>
    <xf numFmtId="174" fontId="172" fillId="61" borderId="53" xfId="920" quotePrefix="1" applyNumberFormat="1" applyFont="1" applyFill="1" applyBorder="1" applyAlignment="1" applyProtection="1">
      <alignment horizontal="center" vertical="center"/>
    </xf>
    <xf numFmtId="174" fontId="172" fillId="61" borderId="52" xfId="920" quotePrefix="1" applyNumberFormat="1" applyFont="1" applyFill="1" applyBorder="1" applyAlignment="1" applyProtection="1">
      <alignment horizontal="center" vertical="center"/>
    </xf>
    <xf numFmtId="174" fontId="172" fillId="61" borderId="49" xfId="920" quotePrefix="1" applyNumberFormat="1" applyFont="1" applyFill="1" applyBorder="1" applyAlignment="1" applyProtection="1">
      <alignment horizontal="center" vertical="center"/>
    </xf>
    <xf numFmtId="174" fontId="172" fillId="61" borderId="5" xfId="920" quotePrefix="1" applyNumberFormat="1" applyFont="1" applyFill="1" applyBorder="1" applyAlignment="1" applyProtection="1">
      <alignment horizontal="center" vertical="center"/>
    </xf>
    <xf numFmtId="174" fontId="172" fillId="61" borderId="50" xfId="920" quotePrefix="1" applyNumberFormat="1" applyFont="1" applyFill="1" applyBorder="1" applyAlignment="1" applyProtection="1">
      <alignment horizontal="center" vertical="center"/>
    </xf>
    <xf numFmtId="174" fontId="172" fillId="61" borderId="54" xfId="920" quotePrefix="1" applyNumberFormat="1" applyFont="1" applyFill="1" applyBorder="1" applyAlignment="1" applyProtection="1">
      <alignment horizontal="center" vertical="center"/>
    </xf>
    <xf numFmtId="1" fontId="172" fillId="59" borderId="53" xfId="920" applyNumberFormat="1" applyFont="1" applyFill="1" applyBorder="1" applyAlignment="1" applyProtection="1">
      <alignment horizontal="center" vertical="center"/>
    </xf>
    <xf numFmtId="1" fontId="172" fillId="59" borderId="52" xfId="920" applyNumberFormat="1" applyFont="1" applyFill="1" applyBorder="1" applyAlignment="1" applyProtection="1">
      <alignment horizontal="center" vertical="center"/>
    </xf>
    <xf numFmtId="3" fontId="172" fillId="59" borderId="49" xfId="920" applyNumberFormat="1" applyFont="1" applyFill="1" applyBorder="1" applyAlignment="1" applyProtection="1">
      <alignment horizontal="center" vertical="center"/>
    </xf>
    <xf numFmtId="3" fontId="172" fillId="59" borderId="5" xfId="920" applyNumberFormat="1" applyFont="1" applyFill="1" applyBorder="1" applyAlignment="1" applyProtection="1">
      <alignment horizontal="center" vertical="center"/>
    </xf>
    <xf numFmtId="3" fontId="172" fillId="59" borderId="50" xfId="920" applyNumberFormat="1" applyFont="1" applyFill="1" applyBorder="1" applyAlignment="1" applyProtection="1">
      <alignment horizontal="center" vertical="center"/>
    </xf>
    <xf numFmtId="1" fontId="172" fillId="59" borderId="54" xfId="920" applyNumberFormat="1" applyFont="1" applyFill="1" applyBorder="1" applyAlignment="1" applyProtection="1">
      <alignment horizontal="center" vertical="center"/>
    </xf>
    <xf numFmtId="1" fontId="172" fillId="59" borderId="5" xfId="920" applyNumberFormat="1" applyFont="1" applyFill="1" applyBorder="1" applyAlignment="1" applyProtection="1">
      <alignment horizontal="center" vertical="center"/>
    </xf>
    <xf numFmtId="3" fontId="172" fillId="59" borderId="53" xfId="920" applyNumberFormat="1" applyFont="1" applyFill="1" applyBorder="1" applyAlignment="1" applyProtection="1">
      <alignment horizontal="center" vertical="center"/>
    </xf>
    <xf numFmtId="3" fontId="172" fillId="59" borderId="52" xfId="920" applyNumberFormat="1" applyFont="1" applyFill="1" applyBorder="1" applyAlignment="1" applyProtection="1">
      <alignment horizontal="center" vertical="center"/>
    </xf>
    <xf numFmtId="3" fontId="172" fillId="59" borderId="54" xfId="920" applyNumberFormat="1" applyFont="1" applyFill="1" applyBorder="1" applyAlignment="1" applyProtection="1">
      <alignment horizontal="center" vertical="center"/>
    </xf>
    <xf numFmtId="0" fontId="172" fillId="59" borderId="54" xfId="920" applyNumberFormat="1" applyFont="1" applyFill="1" applyBorder="1" applyAlignment="1" applyProtection="1">
      <alignment horizontal="left" vertical="center" wrapText="1"/>
    </xf>
    <xf numFmtId="1" fontId="172" fillId="59" borderId="49" xfId="920" applyNumberFormat="1" applyFont="1" applyFill="1" applyBorder="1" applyAlignment="1" applyProtection="1">
      <alignment horizontal="center" vertical="center"/>
    </xf>
    <xf numFmtId="1" fontId="172" fillId="59" borderId="50" xfId="920" applyNumberFormat="1" applyFont="1" applyFill="1" applyBorder="1" applyAlignment="1" applyProtection="1">
      <alignment horizontal="center" vertical="center"/>
    </xf>
    <xf numFmtId="194" fontId="172" fillId="61" borderId="53" xfId="920" applyNumberFormat="1" applyFont="1" applyFill="1" applyBorder="1" applyAlignment="1" applyProtection="1">
      <alignment horizontal="center" vertical="center"/>
    </xf>
    <xf numFmtId="194" fontId="172" fillId="61" borderId="52" xfId="920" applyNumberFormat="1" applyFont="1" applyFill="1" applyBorder="1" applyAlignment="1" applyProtection="1">
      <alignment horizontal="center" vertical="center"/>
    </xf>
    <xf numFmtId="194" fontId="172" fillId="61" borderId="49" xfId="920" applyNumberFormat="1" applyFont="1" applyFill="1" applyBorder="1" applyAlignment="1" applyProtection="1">
      <alignment horizontal="center" vertical="center"/>
    </xf>
    <xf numFmtId="194" fontId="172" fillId="61" borderId="5" xfId="920" applyNumberFormat="1" applyFont="1" applyFill="1" applyBorder="1" applyAlignment="1" applyProtection="1">
      <alignment horizontal="center" vertical="center"/>
    </xf>
    <xf numFmtId="194" fontId="172" fillId="61" borderId="50" xfId="920" applyNumberFormat="1" applyFont="1" applyFill="1" applyBorder="1" applyAlignment="1" applyProtection="1">
      <alignment horizontal="center" vertical="center"/>
    </xf>
    <xf numFmtId="194" fontId="172" fillId="61" borderId="54" xfId="920" applyNumberFormat="1" applyFont="1" applyFill="1" applyBorder="1" applyAlignment="1" applyProtection="1">
      <alignment horizontal="center" vertical="center"/>
    </xf>
    <xf numFmtId="0" fontId="172" fillId="61" borderId="37" xfId="920" applyNumberFormat="1" applyFont="1" applyFill="1" applyBorder="1" applyAlignment="1" applyProtection="1">
      <alignment horizontal="left" vertical="top" wrapText="1"/>
    </xf>
    <xf numFmtId="0" fontId="172" fillId="61" borderId="56" xfId="920" applyNumberFormat="1" applyFont="1" applyFill="1" applyBorder="1" applyAlignment="1" applyProtection="1">
      <alignment horizontal="center" vertical="center" wrapText="1"/>
    </xf>
    <xf numFmtId="174" fontId="172" fillId="61" borderId="57" xfId="920" applyNumberFormat="1" applyFont="1" applyFill="1" applyBorder="1" applyAlignment="1" applyProtection="1">
      <alignment horizontal="center" vertical="center"/>
    </xf>
    <xf numFmtId="174" fontId="172" fillId="61" borderId="56" xfId="920" applyNumberFormat="1" applyFont="1" applyFill="1" applyBorder="1" applyAlignment="1" applyProtection="1">
      <alignment horizontal="center" vertical="center"/>
    </xf>
    <xf numFmtId="174" fontId="172" fillId="61" borderId="58" xfId="920" applyNumberFormat="1" applyFont="1" applyFill="1" applyBorder="1" applyAlignment="1" applyProtection="1">
      <alignment horizontal="center" vertical="center"/>
    </xf>
    <xf numFmtId="174" fontId="172" fillId="61" borderId="59" xfId="920" applyNumberFormat="1" applyFont="1" applyFill="1" applyBorder="1" applyAlignment="1" applyProtection="1">
      <alignment horizontal="center" vertical="center"/>
    </xf>
    <xf numFmtId="174" fontId="172" fillId="61" borderId="60" xfId="920" applyNumberFormat="1" applyFont="1" applyFill="1" applyBorder="1" applyAlignment="1" applyProtection="1">
      <alignment horizontal="center" vertical="center"/>
    </xf>
    <xf numFmtId="174" fontId="172" fillId="61" borderId="61" xfId="920" applyNumberFormat="1" applyFont="1" applyFill="1" applyBorder="1" applyAlignment="1" applyProtection="1">
      <alignment horizontal="center" vertical="center"/>
    </xf>
    <xf numFmtId="0" fontId="172" fillId="58" borderId="0" xfId="920" applyNumberFormat="1" applyFont="1" applyFill="1" applyBorder="1" applyAlignment="1" applyProtection="1"/>
    <xf numFmtId="0" fontId="172" fillId="0" borderId="0" xfId="920" applyNumberFormat="1" applyFont="1" applyFill="1" applyBorder="1" applyAlignment="1" applyProtection="1"/>
    <xf numFmtId="0" fontId="173" fillId="0" borderId="0" xfId="920" quotePrefix="1" applyFont="1"/>
    <xf numFmtId="0" fontId="171" fillId="0" borderId="0" xfId="920" applyNumberFormat="1" applyFont="1" applyFill="1" applyBorder="1" applyAlignment="1" applyProtection="1">
      <alignment horizontal="left"/>
    </xf>
    <xf numFmtId="0" fontId="187" fillId="0" borderId="0" xfId="920" applyNumberFormat="1" applyFont="1" applyFill="1" applyBorder="1" applyAlignment="1" applyProtection="1">
      <alignment horizontal="left"/>
    </xf>
    <xf numFmtId="0" fontId="172" fillId="0" borderId="0" xfId="920" quotePrefix="1" applyFont="1"/>
  </cellXfs>
  <cellStyles count="1010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1 4 2" xfId="974"/>
    <cellStyle name="20% - Акцент2 2" xfId="84"/>
    <cellStyle name="20% - Акцент2 2 2" xfId="847"/>
    <cellStyle name="20% - Акцент2 3" xfId="85"/>
    <cellStyle name="20% - Акцент2 4" xfId="848"/>
    <cellStyle name="20% - Акцент2 4 2" xfId="975"/>
    <cellStyle name="20% - Акцент3 2" xfId="86"/>
    <cellStyle name="20% - Акцент3 2 2" xfId="849"/>
    <cellStyle name="20% - Акцент3 3" xfId="87"/>
    <cellStyle name="20% - Акцент3 4" xfId="850"/>
    <cellStyle name="20% - Акцент3 4 2" xfId="976"/>
    <cellStyle name="20% - Акцент4 2" xfId="88"/>
    <cellStyle name="20% - Акцент4 2 2" xfId="851"/>
    <cellStyle name="20% - Акцент4 3" xfId="89"/>
    <cellStyle name="20% - Акцент4 4" xfId="852"/>
    <cellStyle name="20% - Акцент4 4 2" xfId="977"/>
    <cellStyle name="20% - Акцент5 2" xfId="90"/>
    <cellStyle name="20% - Акцент5 3" xfId="853"/>
    <cellStyle name="20% - Акцент5 3 2" xfId="978"/>
    <cellStyle name="20% - Акцент6 2" xfId="91"/>
    <cellStyle name="20% - Акцент6 3" xfId="854"/>
    <cellStyle name="20% - Акцент6 3 2" xfId="979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1 3 2" xfId="980"/>
    <cellStyle name="40% - Акцент2 2" xfId="161"/>
    <cellStyle name="40% - Акцент2 3" xfId="856"/>
    <cellStyle name="40% - Акцент2 3 2" xfId="981"/>
    <cellStyle name="40% - Акцент3 2" xfId="162"/>
    <cellStyle name="40% - Акцент3 2 2" xfId="857"/>
    <cellStyle name="40% - Акцент3 3" xfId="163"/>
    <cellStyle name="40% - Акцент3 4" xfId="858"/>
    <cellStyle name="40% - Акцент3 4 2" xfId="982"/>
    <cellStyle name="40% - Акцент4 2" xfId="164"/>
    <cellStyle name="40% - Акцент4 3" xfId="859"/>
    <cellStyle name="40% - Акцент4 3 2" xfId="983"/>
    <cellStyle name="40% - Акцент5 2" xfId="165"/>
    <cellStyle name="40% - Акцент5 3" xfId="860"/>
    <cellStyle name="40% - Акцент5 3 2" xfId="984"/>
    <cellStyle name="40% - Акцент6 2" xfId="166"/>
    <cellStyle name="40% - Акцент6 3" xfId="861"/>
    <cellStyle name="40% - Акцент6 3 2" xfId="985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2 2" xfId="986"/>
    <cellStyle name="Comma [0] 3" xfId="372"/>
    <cellStyle name="Comma [0]_AUK2000" xfId="373"/>
    <cellStyle name="Comma [0]䧟Лист3" xfId="374"/>
    <cellStyle name="Comma 2" xfId="375"/>
    <cellStyle name="Comma 2 2" xfId="987"/>
    <cellStyle name="Comma 3" xfId="376"/>
    <cellStyle name="Comma 3 2" xfId="377"/>
    <cellStyle name="Comma 3 2 2" xfId="989"/>
    <cellStyle name="Comma 3 3" xfId="378"/>
    <cellStyle name="Comma 3 3 2" xfId="990"/>
    <cellStyle name="Comma 3 4" xfId="98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 3" xfId="1005"/>
    <cellStyle name="Звичайний 20" xfId="935"/>
    <cellStyle name="Звичайний 21" xfId="958"/>
    <cellStyle name="Звичайний 22" xfId="960"/>
    <cellStyle name="Звичайний 23" xfId="962"/>
    <cellStyle name="Звичайний 23 2" xfId="996"/>
    <cellStyle name="Звичайний 24" xfId="966"/>
    <cellStyle name="Звичайний 25" xfId="968"/>
    <cellStyle name="Звичайний 26" xfId="970"/>
    <cellStyle name="Звичайний 27" xfId="972"/>
    <cellStyle name="Звичайний 3" xfId="956"/>
    <cellStyle name="Звичайний 3 2" xfId="997"/>
    <cellStyle name="Звичайний 4" xfId="936"/>
    <cellStyle name="Звичайний 4 2" xfId="998"/>
    <cellStyle name="Звичайний 5" xfId="937"/>
    <cellStyle name="Звичайний 5 2" xfId="999"/>
    <cellStyle name="Звичайний 6" xfId="938"/>
    <cellStyle name="Звичайний 6 2" xfId="1000"/>
    <cellStyle name="Звичайний 7" xfId="939"/>
    <cellStyle name="Звичайний 7 2" xfId="1006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7 2" xfId="1003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4 2 2" xfId="991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2 2" xfId="1001"/>
    <cellStyle name="Обычный 62 3" xfId="992"/>
    <cellStyle name="Обычный 63" xfId="920"/>
    <cellStyle name="Обычный 63 10" xfId="959"/>
    <cellStyle name="Обычный 63 11" xfId="961"/>
    <cellStyle name="Обычный 63 11 2" xfId="995"/>
    <cellStyle name="Обычный 63 12" xfId="965"/>
    <cellStyle name="Обычный 63 13" xfId="967"/>
    <cellStyle name="Обычный 63 14" xfId="969"/>
    <cellStyle name="Обычный 63 15" xfId="971"/>
    <cellStyle name="Обычный 63 15 2" xfId="1007"/>
    <cellStyle name="Обычный 63 16" xfId="973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3 2 5" xfId="1008"/>
    <cellStyle name="Обычный 63 3 2 5 2" xfId="1009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4 2" xfId="993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85" xfId="1002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3 2" xfId="994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інансовий 2" xfId="1004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F79D91"/>
      <color rgb="FFD6E6DD"/>
      <color rgb="FFA8A8A8"/>
      <color rgb="FFBCBCBC"/>
      <color rgb="FFE5EFE9"/>
      <color rgb="FFBAD4C5"/>
      <color rgb="FFB3D1BA"/>
      <color rgb="FF8CBA97"/>
      <color rgb="FF007437"/>
      <color rgb="FF6FBF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6</xdr:row>
      <xdr:rowOff>95249</xdr:rowOff>
    </xdr:from>
    <xdr:to>
      <xdr:col>0</xdr:col>
      <xdr:colOff>1502833</xdr:colOff>
      <xdr:row>8</xdr:row>
      <xdr:rowOff>74083</xdr:rowOff>
    </xdr:to>
    <xdr:sp macro="" textlink="">
      <xdr:nvSpPr>
        <xdr:cNvPr id="10" name="TextBox 9"/>
        <xdr:cNvSpPr txBox="1"/>
      </xdr:nvSpPr>
      <xdr:spPr>
        <a:xfrm>
          <a:off x="1143000" y="1132416"/>
          <a:ext cx="359833" cy="296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ata\CPI\CP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ata/CPI/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/W/m9/D21/Documents/CPI/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48"/>
  <sheetViews>
    <sheetView showGridLines="0" view="pageLayout" topLeftCell="B1" zoomScale="90" zoomScaleNormal="90" zoomScalePageLayoutView="90" workbookViewId="0">
      <selection activeCell="S4" sqref="S4"/>
    </sheetView>
  </sheetViews>
  <sheetFormatPr defaultColWidth="9.140625" defaultRowHeight="12.75"/>
  <cols>
    <col min="1" max="1" width="67.85546875" style="13" customWidth="1"/>
    <col min="2" max="2" width="12" style="13" customWidth="1"/>
    <col min="3" max="6" width="9.140625" style="13"/>
    <col min="7" max="7" width="10.28515625" style="13" customWidth="1"/>
    <col min="8" max="12" width="9.140625" style="13"/>
    <col min="13" max="13" width="11.42578125" style="13" customWidth="1"/>
    <col min="14" max="16384" width="9.140625" style="13"/>
  </cols>
  <sheetData>
    <row r="1" spans="1:13" ht="15.75" customHeight="1">
      <c r="A1" s="204" t="s">
        <v>189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ht="12.75" customHeight="1">
      <c r="A2" s="201"/>
      <c r="B2" s="201" t="s">
        <v>190</v>
      </c>
      <c r="C2" s="201"/>
      <c r="D2" s="201"/>
      <c r="E2" s="201"/>
      <c r="F2" s="201"/>
      <c r="G2" s="201"/>
      <c r="H2" s="201"/>
      <c r="I2" s="201"/>
      <c r="J2" s="159"/>
      <c r="K2" s="178"/>
      <c r="L2" s="196"/>
      <c r="M2" s="201" t="s">
        <v>258</v>
      </c>
    </row>
    <row r="3" spans="1:13">
      <c r="A3" s="201"/>
      <c r="B3" s="201"/>
      <c r="C3" s="201" t="s">
        <v>131</v>
      </c>
      <c r="D3" s="201" t="s">
        <v>180</v>
      </c>
      <c r="E3" s="201" t="s">
        <v>191</v>
      </c>
      <c r="F3" s="201"/>
      <c r="G3" s="201"/>
      <c r="H3" s="201"/>
      <c r="I3" s="201"/>
      <c r="J3" s="159"/>
      <c r="K3" s="178"/>
      <c r="L3" s="196"/>
      <c r="M3" s="201"/>
    </row>
    <row r="4" spans="1:13">
      <c r="A4" s="201"/>
      <c r="B4" s="201"/>
      <c r="C4" s="201"/>
      <c r="D4" s="201"/>
      <c r="E4" s="160" t="s">
        <v>61</v>
      </c>
      <c r="F4" s="160" t="s">
        <v>60</v>
      </c>
      <c r="G4" s="160" t="s">
        <v>89</v>
      </c>
      <c r="H4" s="160" t="s">
        <v>92</v>
      </c>
      <c r="I4" s="160" t="s">
        <v>93</v>
      </c>
      <c r="J4" s="160" t="s">
        <v>95</v>
      </c>
      <c r="K4" s="160" t="s">
        <v>97</v>
      </c>
      <c r="L4" s="160" t="s">
        <v>257</v>
      </c>
      <c r="M4" s="201"/>
    </row>
    <row r="5" spans="1:13" ht="15.75" customHeight="1">
      <c r="A5" s="202" t="s">
        <v>96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</row>
    <row r="6" spans="1:13">
      <c r="A6" s="161" t="s">
        <v>19</v>
      </c>
      <c r="B6" s="162">
        <v>100</v>
      </c>
      <c r="C6" s="164">
        <v>12.4</v>
      </c>
      <c r="D6" s="164">
        <v>13.7</v>
      </c>
      <c r="E6" s="164">
        <v>14.1</v>
      </c>
      <c r="F6" s="165">
        <v>14</v>
      </c>
      <c r="G6" s="164">
        <v>13.2</v>
      </c>
      <c r="H6" s="164">
        <v>13.1</v>
      </c>
      <c r="I6" s="164">
        <v>11.7</v>
      </c>
      <c r="J6" s="164">
        <v>9.9</v>
      </c>
      <c r="K6" s="164">
        <v>8.9</v>
      </c>
      <c r="L6" s="165">
        <v>9</v>
      </c>
      <c r="M6" s="166">
        <v>0</v>
      </c>
    </row>
    <row r="7" spans="1:13">
      <c r="A7" s="167" t="s">
        <v>20</v>
      </c>
      <c r="B7" s="162">
        <v>58.908898052851121</v>
      </c>
      <c r="C7" s="163">
        <v>5.8</v>
      </c>
      <c r="D7" s="163">
        <v>9.5</v>
      </c>
      <c r="E7" s="163">
        <v>9.8000000000000007</v>
      </c>
      <c r="F7" s="163">
        <v>9.6999999999999993</v>
      </c>
      <c r="G7" s="163">
        <v>9.4</v>
      </c>
      <c r="H7" s="163">
        <v>9.4</v>
      </c>
      <c r="I7" s="163">
        <v>9.3000000000000007</v>
      </c>
      <c r="J7" s="163">
        <v>9</v>
      </c>
      <c r="K7" s="163">
        <v>8.8000000000000007</v>
      </c>
      <c r="L7" s="163">
        <v>8.6999999999999993</v>
      </c>
      <c r="M7" s="162">
        <v>0.1</v>
      </c>
    </row>
    <row r="8" spans="1:13">
      <c r="A8" s="167" t="s">
        <v>188</v>
      </c>
      <c r="B8" s="162">
        <v>41.1</v>
      </c>
      <c r="C8" s="163">
        <v>17.5</v>
      </c>
      <c r="D8" s="163">
        <v>19.399999999999999</v>
      </c>
      <c r="E8" s="163">
        <v>19.8</v>
      </c>
      <c r="F8" s="163">
        <v>19.399999999999999</v>
      </c>
      <c r="G8" s="163">
        <v>17.899999999999999</v>
      </c>
      <c r="H8" s="163">
        <v>17.5</v>
      </c>
      <c r="I8" s="163">
        <v>14.086729891218937</v>
      </c>
      <c r="J8" s="163">
        <v>10.3</v>
      </c>
      <c r="K8" s="163">
        <v>8.6999999999999993</v>
      </c>
      <c r="L8" s="163">
        <v>9.1</v>
      </c>
      <c r="M8" s="162">
        <v>-0.2</v>
      </c>
    </row>
    <row r="9" spans="1:13">
      <c r="A9" s="168" t="s">
        <v>21</v>
      </c>
      <c r="B9" s="169">
        <v>18.639638981926442</v>
      </c>
      <c r="C9" s="170">
        <v>1.2</v>
      </c>
      <c r="D9" s="170">
        <v>23.5</v>
      </c>
      <c r="E9" s="170">
        <v>23.6</v>
      </c>
      <c r="F9" s="170">
        <v>22.9</v>
      </c>
      <c r="G9" s="170">
        <v>23.3</v>
      </c>
      <c r="H9" s="170">
        <v>22.6</v>
      </c>
      <c r="I9" s="170">
        <v>14.5</v>
      </c>
      <c r="J9" s="170">
        <v>5.2</v>
      </c>
      <c r="K9" s="170">
        <v>1</v>
      </c>
      <c r="L9" s="170">
        <v>1.7</v>
      </c>
      <c r="M9" s="169">
        <v>-1.9</v>
      </c>
    </row>
    <row r="10" spans="1:13">
      <c r="A10" s="168" t="s">
        <v>22</v>
      </c>
      <c r="B10" s="169">
        <v>18.455425037915152</v>
      </c>
      <c r="C10" s="170">
        <v>34.6</v>
      </c>
      <c r="D10" s="170">
        <v>16.100000000000001</v>
      </c>
      <c r="E10" s="170">
        <v>16.2</v>
      </c>
      <c r="F10" s="170">
        <v>16.100000000000001</v>
      </c>
      <c r="G10" s="170">
        <v>13.6</v>
      </c>
      <c r="H10" s="170">
        <v>13.7</v>
      </c>
      <c r="I10" s="170">
        <v>13.3</v>
      </c>
      <c r="J10" s="170">
        <v>13.2</v>
      </c>
      <c r="K10" s="170">
        <v>13.8</v>
      </c>
      <c r="L10" s="170">
        <v>13.8</v>
      </c>
      <c r="M10" s="169">
        <v>0.9</v>
      </c>
    </row>
    <row r="11" spans="1:13">
      <c r="A11" s="168" t="s">
        <v>23</v>
      </c>
      <c r="B11" s="169">
        <v>3.996037927307281</v>
      </c>
      <c r="C11" s="170">
        <v>19.5</v>
      </c>
      <c r="D11" s="170">
        <v>20</v>
      </c>
      <c r="E11" s="170">
        <v>21.8</v>
      </c>
      <c r="F11" s="170">
        <v>21.9</v>
      </c>
      <c r="G11" s="170">
        <v>18.899999999999999</v>
      </c>
      <c r="H11" s="170">
        <v>16.7</v>
      </c>
      <c r="I11" s="170">
        <v>16.5</v>
      </c>
      <c r="J11" s="170">
        <v>18.100000000000001</v>
      </c>
      <c r="K11" s="170">
        <v>19</v>
      </c>
      <c r="L11" s="170">
        <v>19.7</v>
      </c>
      <c r="M11" s="169">
        <v>1.1000000000000001</v>
      </c>
    </row>
    <row r="12" spans="1:13" ht="15.75" customHeight="1">
      <c r="A12" s="171"/>
      <c r="B12" s="172"/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5.75" customHeight="1">
      <c r="A13" s="202" t="s">
        <v>102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  <row r="14" spans="1:13">
      <c r="A14" s="173" t="s">
        <v>179</v>
      </c>
      <c r="B14" s="162">
        <v>42.567670790412294</v>
      </c>
      <c r="C14" s="163">
        <v>3.2785704741724544</v>
      </c>
      <c r="D14" s="163">
        <v>17.7</v>
      </c>
      <c r="E14" s="163">
        <v>17.899999999999999</v>
      </c>
      <c r="F14" s="163">
        <v>17.3</v>
      </c>
      <c r="G14" s="163">
        <v>17.3</v>
      </c>
      <c r="H14" s="163">
        <v>17.2</v>
      </c>
      <c r="I14" s="163">
        <v>13.7</v>
      </c>
      <c r="J14" s="163">
        <v>9.5</v>
      </c>
      <c r="K14" s="163">
        <v>7.1</v>
      </c>
      <c r="L14" s="163">
        <v>7.1</v>
      </c>
      <c r="M14" s="162">
        <v>-0.6</v>
      </c>
    </row>
    <row r="15" spans="1:13">
      <c r="A15" s="173" t="s">
        <v>24</v>
      </c>
      <c r="B15" s="162">
        <v>8.2970375127827811</v>
      </c>
      <c r="C15" s="163">
        <v>22.47546239042957</v>
      </c>
      <c r="D15" s="163">
        <v>20.7</v>
      </c>
      <c r="E15" s="163">
        <v>20.6</v>
      </c>
      <c r="F15" s="163">
        <v>20.2</v>
      </c>
      <c r="G15" s="163">
        <v>20.2</v>
      </c>
      <c r="H15" s="163">
        <v>20.5</v>
      </c>
      <c r="I15" s="163">
        <v>19.399999999999999</v>
      </c>
      <c r="J15" s="163">
        <v>18.3</v>
      </c>
      <c r="K15" s="163">
        <v>18.5</v>
      </c>
      <c r="L15" s="163">
        <v>17.899999999999999</v>
      </c>
      <c r="M15" s="162">
        <v>0.9</v>
      </c>
    </row>
    <row r="16" spans="1:13">
      <c r="A16" s="173" t="s">
        <v>25</v>
      </c>
      <c r="B16" s="162">
        <v>5.6008062504676621</v>
      </c>
      <c r="C16" s="163">
        <v>5.4681014802227281</v>
      </c>
      <c r="D16" s="163">
        <v>0.9</v>
      </c>
      <c r="E16" s="163">
        <v>1.4</v>
      </c>
      <c r="F16" s="163">
        <v>1.4</v>
      </c>
      <c r="G16" s="163">
        <v>0.5</v>
      </c>
      <c r="H16" s="163">
        <v>1.7</v>
      </c>
      <c r="I16" s="163">
        <v>2.4</v>
      </c>
      <c r="J16" s="163">
        <v>2.5</v>
      </c>
      <c r="K16" s="163">
        <v>2.2000000000000002</v>
      </c>
      <c r="L16" s="163">
        <v>2</v>
      </c>
      <c r="M16" s="162">
        <v>-2.6</v>
      </c>
    </row>
    <row r="17" spans="1:13">
      <c r="A17" s="173" t="s">
        <v>26</v>
      </c>
      <c r="B17" s="162">
        <v>6.1393198313920125</v>
      </c>
      <c r="C17" s="163">
        <v>47.202421482963217</v>
      </c>
      <c r="D17" s="163">
        <v>10.6</v>
      </c>
      <c r="E17" s="163">
        <v>10.7</v>
      </c>
      <c r="F17" s="163">
        <v>10.9</v>
      </c>
      <c r="G17" s="163">
        <v>6</v>
      </c>
      <c r="H17" s="163">
        <v>5.6</v>
      </c>
      <c r="I17" s="163">
        <v>4.9000000000000004</v>
      </c>
      <c r="J17" s="163">
        <v>4.7</v>
      </c>
      <c r="K17" s="163">
        <v>4.5999999999999996</v>
      </c>
      <c r="L17" s="163">
        <v>4.8</v>
      </c>
      <c r="M17" s="162">
        <v>0.5</v>
      </c>
    </row>
    <row r="18" spans="1:13">
      <c r="A18" s="174" t="s">
        <v>187</v>
      </c>
      <c r="B18" s="169">
        <v>0.28902275747663525</v>
      </c>
      <c r="C18" s="170">
        <v>11.505982684307526</v>
      </c>
      <c r="D18" s="170">
        <v>47.5</v>
      </c>
      <c r="E18" s="170">
        <v>52.7</v>
      </c>
      <c r="F18" s="170">
        <v>52.1</v>
      </c>
      <c r="G18" s="170">
        <v>48.1</v>
      </c>
      <c r="H18" s="170">
        <v>41.6</v>
      </c>
      <c r="I18" s="170">
        <v>37.200000000000003</v>
      </c>
      <c r="J18" s="170">
        <v>28.7</v>
      </c>
      <c r="K18" s="170">
        <v>23.6</v>
      </c>
      <c r="L18" s="170">
        <v>24.1</v>
      </c>
      <c r="M18" s="169">
        <v>0.9</v>
      </c>
    </row>
    <row r="19" spans="1:13">
      <c r="A19" s="174" t="s">
        <v>132</v>
      </c>
      <c r="B19" s="169">
        <v>0.19343768137693929</v>
      </c>
      <c r="C19" s="170">
        <v>42.066953271897148</v>
      </c>
      <c r="D19" s="170">
        <v>20.2</v>
      </c>
      <c r="E19" s="170">
        <v>20.6</v>
      </c>
      <c r="F19" s="170">
        <v>22.8</v>
      </c>
      <c r="G19" s="170">
        <v>23.4</v>
      </c>
      <c r="H19" s="170">
        <v>21.4</v>
      </c>
      <c r="I19" s="170">
        <v>14.9</v>
      </c>
      <c r="J19" s="170">
        <v>12.1</v>
      </c>
      <c r="K19" s="170">
        <v>13.3</v>
      </c>
      <c r="L19" s="170">
        <v>12.3</v>
      </c>
      <c r="M19" s="169">
        <v>0.8</v>
      </c>
    </row>
    <row r="20" spans="1:13">
      <c r="A20" s="174" t="s">
        <v>27</v>
      </c>
      <c r="B20" s="169">
        <v>0.21376232137617565</v>
      </c>
      <c r="C20" s="170">
        <v>82.933681153551163</v>
      </c>
      <c r="D20" s="170">
        <v>0.87859688006652448</v>
      </c>
      <c r="E20" s="170">
        <v>0.9</v>
      </c>
      <c r="F20" s="170">
        <v>0.9</v>
      </c>
      <c r="G20" s="170">
        <v>0.94114766284798179</v>
      </c>
      <c r="H20" s="170">
        <v>0.9</v>
      </c>
      <c r="I20" s="170">
        <v>-0.2</v>
      </c>
      <c r="J20" s="170">
        <v>-0.3</v>
      </c>
      <c r="K20" s="170">
        <v>-0.3</v>
      </c>
      <c r="L20" s="170">
        <v>3.8</v>
      </c>
      <c r="M20" s="169">
        <v>1.1000000000000001</v>
      </c>
    </row>
    <row r="21" spans="1:13">
      <c r="A21" s="174" t="s">
        <v>28</v>
      </c>
      <c r="B21" s="169">
        <v>1.7344598147306476</v>
      </c>
      <c r="C21" s="170">
        <v>42.035068999999993</v>
      </c>
      <c r="D21" s="170">
        <v>1.2</v>
      </c>
      <c r="E21" s="170">
        <v>1.2</v>
      </c>
      <c r="F21" s="170">
        <v>1.2</v>
      </c>
      <c r="G21" s="170">
        <v>1.2</v>
      </c>
      <c r="H21" s="170">
        <v>1.2</v>
      </c>
      <c r="I21" s="170">
        <v>0.3</v>
      </c>
      <c r="J21" s="170">
        <v>0.2</v>
      </c>
      <c r="K21" s="170">
        <v>0.2</v>
      </c>
      <c r="L21" s="170">
        <v>0.1</v>
      </c>
      <c r="M21" s="169">
        <v>0</v>
      </c>
    </row>
    <row r="22" spans="1:13">
      <c r="A22" s="174" t="s">
        <v>29</v>
      </c>
      <c r="B22" s="169">
        <v>1.074573763731266</v>
      </c>
      <c r="C22" s="170">
        <v>89.346361582511491</v>
      </c>
      <c r="D22" s="170">
        <v>3.7928590290761974</v>
      </c>
      <c r="E22" s="170">
        <v>3.7</v>
      </c>
      <c r="F22" s="170">
        <v>3.7</v>
      </c>
      <c r="G22" s="170">
        <v>3.7369597620593282</v>
      </c>
      <c r="H22" s="170">
        <v>3.8</v>
      </c>
      <c r="I22" s="170">
        <v>3.8</v>
      </c>
      <c r="J22" s="170">
        <v>3.8</v>
      </c>
      <c r="K22" s="170">
        <v>3.8</v>
      </c>
      <c r="L22" s="170">
        <v>0.7</v>
      </c>
      <c r="M22" s="169">
        <v>0</v>
      </c>
    </row>
    <row r="23" spans="1:13">
      <c r="A23" s="174" t="s">
        <v>186</v>
      </c>
      <c r="B23" s="169">
        <v>0.99521275597595438</v>
      </c>
      <c r="C23" s="170">
        <v>60.005600000000015</v>
      </c>
      <c r="D23" s="170">
        <v>28.1</v>
      </c>
      <c r="E23" s="170">
        <v>28.1</v>
      </c>
      <c r="F23" s="170">
        <v>28.1</v>
      </c>
      <c r="G23" s="170">
        <v>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69">
        <v>0</v>
      </c>
    </row>
    <row r="24" spans="1:13">
      <c r="A24" s="173" t="s">
        <v>30</v>
      </c>
      <c r="B24" s="162">
        <v>11.825162746614122</v>
      </c>
      <c r="C24" s="163">
        <v>11.410560502962028</v>
      </c>
      <c r="D24" s="163">
        <v>16.7</v>
      </c>
      <c r="E24" s="163">
        <v>17.100000000000001</v>
      </c>
      <c r="F24" s="163">
        <v>16.5</v>
      </c>
      <c r="G24" s="163">
        <v>14.9</v>
      </c>
      <c r="H24" s="163">
        <v>13.6</v>
      </c>
      <c r="I24" s="163">
        <v>13.7</v>
      </c>
      <c r="J24" s="163">
        <v>14.6</v>
      </c>
      <c r="K24" s="163">
        <v>15.4</v>
      </c>
      <c r="L24" s="163">
        <v>16.2</v>
      </c>
      <c r="M24" s="162">
        <v>1.5</v>
      </c>
    </row>
    <row r="25" spans="1:13">
      <c r="A25" s="173" t="s">
        <v>31</v>
      </c>
      <c r="B25" s="162">
        <v>3.1398872621155816</v>
      </c>
      <c r="C25" s="163">
        <v>4.0389558871914204</v>
      </c>
      <c r="D25" s="163">
        <v>9.1</v>
      </c>
      <c r="E25" s="163">
        <v>11.7</v>
      </c>
      <c r="F25" s="163">
        <v>11.9</v>
      </c>
      <c r="G25" s="163">
        <v>9.9</v>
      </c>
      <c r="H25" s="163">
        <v>8.4</v>
      </c>
      <c r="I25" s="163">
        <v>8.6999999999999993</v>
      </c>
      <c r="J25" s="163">
        <v>9</v>
      </c>
      <c r="K25" s="163">
        <v>8.9</v>
      </c>
      <c r="L25" s="163">
        <v>9</v>
      </c>
      <c r="M25" s="162">
        <v>0.1</v>
      </c>
    </row>
    <row r="26" spans="1:13" ht="12.75" customHeight="1">
      <c r="A26" s="173" t="s">
        <v>32</v>
      </c>
      <c r="B26" s="162">
        <v>1.5068871124635224</v>
      </c>
      <c r="C26" s="163">
        <v>13.669516070916401</v>
      </c>
      <c r="D26" s="163">
        <v>14.9</v>
      </c>
      <c r="E26" s="163">
        <v>15.3</v>
      </c>
      <c r="F26" s="163">
        <v>15.3</v>
      </c>
      <c r="G26" s="163">
        <v>15.3</v>
      </c>
      <c r="H26" s="163">
        <v>15.3</v>
      </c>
      <c r="I26" s="163">
        <v>15.2</v>
      </c>
      <c r="J26" s="163">
        <v>15.3</v>
      </c>
      <c r="K26" s="163">
        <v>15.4</v>
      </c>
      <c r="L26" s="163">
        <v>15.4</v>
      </c>
      <c r="M26" s="162">
        <v>0.1</v>
      </c>
    </row>
    <row r="27" spans="1:13" ht="12.75" customHeight="1">
      <c r="A27" s="153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3"/>
    </row>
    <row r="28" spans="1:13" ht="12.75" customHeight="1">
      <c r="A28" s="203" t="s">
        <v>103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</row>
    <row r="29" spans="1:13" ht="12.75" customHeight="1">
      <c r="A29" s="201"/>
      <c r="B29" s="201" t="s">
        <v>192</v>
      </c>
      <c r="C29" s="201"/>
      <c r="D29" s="201"/>
      <c r="E29" s="201"/>
      <c r="F29" s="201"/>
      <c r="G29" s="201"/>
      <c r="H29" s="201"/>
      <c r="I29" s="201"/>
      <c r="J29" s="159"/>
      <c r="K29" s="178"/>
      <c r="L29" s="196"/>
      <c r="M29" s="201" t="s">
        <v>258</v>
      </c>
    </row>
    <row r="30" spans="1:13">
      <c r="A30" s="201"/>
      <c r="B30" s="201"/>
      <c r="C30" s="201" t="s">
        <v>131</v>
      </c>
      <c r="D30" s="201" t="s">
        <v>180</v>
      </c>
      <c r="E30" s="201" t="s">
        <v>191</v>
      </c>
      <c r="F30" s="201"/>
      <c r="G30" s="201"/>
      <c r="H30" s="201"/>
      <c r="I30" s="201"/>
      <c r="J30" s="159"/>
      <c r="K30" s="178"/>
      <c r="L30" s="196"/>
      <c r="M30" s="201"/>
    </row>
    <row r="31" spans="1:13">
      <c r="A31" s="201"/>
      <c r="B31" s="201"/>
      <c r="C31" s="201"/>
      <c r="D31" s="201"/>
      <c r="E31" s="160" t="s">
        <v>61</v>
      </c>
      <c r="F31" s="160" t="s">
        <v>60</v>
      </c>
      <c r="G31" s="160" t="s">
        <v>89</v>
      </c>
      <c r="H31" s="160" t="s">
        <v>92</v>
      </c>
      <c r="I31" s="160" t="s">
        <v>93</v>
      </c>
      <c r="J31" s="160" t="s">
        <v>95</v>
      </c>
      <c r="K31" s="160" t="s">
        <v>97</v>
      </c>
      <c r="L31" s="160" t="s">
        <v>257</v>
      </c>
      <c r="M31" s="201"/>
    </row>
    <row r="32" spans="1:13">
      <c r="A32" s="175" t="s">
        <v>33</v>
      </c>
      <c r="B32" s="162">
        <v>100</v>
      </c>
      <c r="C32" s="163">
        <v>35.700000000000003</v>
      </c>
      <c r="D32" s="163">
        <v>16.5</v>
      </c>
      <c r="E32" s="163">
        <v>22</v>
      </c>
      <c r="F32" s="163">
        <v>19.599999999999994</v>
      </c>
      <c r="G32" s="163">
        <v>15.900000000000006</v>
      </c>
      <c r="H32" s="163">
        <v>14.099999999999994</v>
      </c>
      <c r="I32" s="163">
        <v>16.5</v>
      </c>
      <c r="J32" s="163">
        <v>18.400000000000006</v>
      </c>
      <c r="K32" s="163">
        <v>18.099999999999994</v>
      </c>
      <c r="L32" s="163">
        <v>19.3</v>
      </c>
      <c r="M32" s="162">
        <v>1.3</v>
      </c>
    </row>
    <row r="33" spans="1:13">
      <c r="A33" s="173" t="s">
        <v>34</v>
      </c>
      <c r="B33" s="162">
        <v>14.72041335585795</v>
      </c>
      <c r="C33" s="163">
        <v>85.1</v>
      </c>
      <c r="D33" s="163">
        <v>30.4</v>
      </c>
      <c r="E33" s="163">
        <v>23.099999999999994</v>
      </c>
      <c r="F33" s="163">
        <v>23.5</v>
      </c>
      <c r="G33" s="163">
        <v>12.700000000000003</v>
      </c>
      <c r="H33" s="163">
        <v>8.2999999999999972</v>
      </c>
      <c r="I33" s="163">
        <v>18.900000000000006</v>
      </c>
      <c r="J33" s="163">
        <v>25</v>
      </c>
      <c r="K33" s="163">
        <v>26.299999999999997</v>
      </c>
      <c r="L33" s="163">
        <v>20.9</v>
      </c>
      <c r="M33" s="162">
        <v>0.2</v>
      </c>
    </row>
    <row r="34" spans="1:13">
      <c r="A34" s="174" t="s">
        <v>35</v>
      </c>
      <c r="B34" s="169">
        <v>2.5374744341262687</v>
      </c>
      <c r="C34" s="170">
        <v>40.4</v>
      </c>
      <c r="D34" s="170">
        <v>47.8</v>
      </c>
      <c r="E34" s="170">
        <v>37.099999999999994</v>
      </c>
      <c r="F34" s="170">
        <v>39.099999999999994</v>
      </c>
      <c r="G34" s="170">
        <v>39.099999999999994</v>
      </c>
      <c r="H34" s="170">
        <v>22</v>
      </c>
      <c r="I34" s="170">
        <v>25.900000000000006</v>
      </c>
      <c r="J34" s="170">
        <v>25.299999999999997</v>
      </c>
      <c r="K34" s="170">
        <v>24.400000000000006</v>
      </c>
      <c r="L34" s="170">
        <v>20.399999999999999</v>
      </c>
      <c r="M34" s="169">
        <v>2.6</v>
      </c>
    </row>
    <row r="35" spans="1:13">
      <c r="A35" s="174" t="s">
        <v>36</v>
      </c>
      <c r="B35" s="169">
        <v>5.0558101104748063</v>
      </c>
      <c r="C35" s="170">
        <v>76.5</v>
      </c>
      <c r="D35" s="170">
        <v>16.100000000000001</v>
      </c>
      <c r="E35" s="170">
        <v>11.099999999999994</v>
      </c>
      <c r="F35" s="170">
        <v>8.2000000000000028</v>
      </c>
      <c r="G35" s="170">
        <v>8.9000000000000057</v>
      </c>
      <c r="H35" s="170">
        <v>8.4000000000000057</v>
      </c>
      <c r="I35" s="170">
        <v>15.200000000000003</v>
      </c>
      <c r="J35" s="170">
        <v>18</v>
      </c>
      <c r="K35" s="170">
        <v>18</v>
      </c>
      <c r="L35" s="170">
        <v>16.100000000000001</v>
      </c>
      <c r="M35" s="169">
        <v>0.6</v>
      </c>
    </row>
    <row r="36" spans="1:13">
      <c r="A36" s="174" t="s">
        <v>37</v>
      </c>
      <c r="B36" s="169">
        <v>6.0008525830727484</v>
      </c>
      <c r="C36" s="170">
        <v>107.2</v>
      </c>
      <c r="D36" s="170">
        <v>29.3</v>
      </c>
      <c r="E36" s="170">
        <v>21.099999999999994</v>
      </c>
      <c r="F36" s="170">
        <v>23.299999999999997</v>
      </c>
      <c r="G36" s="170">
        <v>-0.70000000000000284</v>
      </c>
      <c r="H36" s="170">
        <v>-2.5999999999999943</v>
      </c>
      <c r="I36" s="170">
        <v>16.099999999999994</v>
      </c>
      <c r="J36" s="170">
        <v>29.199999999999989</v>
      </c>
      <c r="K36" s="170">
        <v>32.300000000000011</v>
      </c>
      <c r="L36" s="170">
        <v>23.5</v>
      </c>
      <c r="M36" s="169">
        <v>-1.1000000000000001</v>
      </c>
    </row>
    <row r="37" spans="1:13">
      <c r="A37" s="173" t="s">
        <v>38</v>
      </c>
      <c r="B37" s="162">
        <v>65.725446938345641</v>
      </c>
      <c r="C37" s="163">
        <v>22.6</v>
      </c>
      <c r="D37" s="163">
        <v>18.5</v>
      </c>
      <c r="E37" s="163">
        <v>18</v>
      </c>
      <c r="F37" s="163">
        <v>15.200000000000003</v>
      </c>
      <c r="G37" s="163">
        <v>13.700000000000003</v>
      </c>
      <c r="H37" s="163">
        <v>13.900000000000006</v>
      </c>
      <c r="I37" s="163">
        <v>13.599999999999994</v>
      </c>
      <c r="J37" s="163">
        <v>13.599999999999994</v>
      </c>
      <c r="K37" s="163">
        <v>13.200000000000003</v>
      </c>
      <c r="L37" s="163">
        <v>13.7</v>
      </c>
      <c r="M37" s="162">
        <v>1.6</v>
      </c>
    </row>
    <row r="38" spans="1:13">
      <c r="A38" s="176" t="s">
        <v>200</v>
      </c>
      <c r="B38" s="169">
        <v>21.171137063314646</v>
      </c>
      <c r="C38" s="170">
        <v>16.2</v>
      </c>
      <c r="D38" s="170">
        <v>12.5</v>
      </c>
      <c r="E38" s="170">
        <v>11.900000000000006</v>
      </c>
      <c r="F38" s="170">
        <v>10.900000000000006</v>
      </c>
      <c r="G38" s="170">
        <v>10.299999999999997</v>
      </c>
      <c r="H38" s="170">
        <v>10.700000000000003</v>
      </c>
      <c r="I38" s="170">
        <v>10</v>
      </c>
      <c r="J38" s="170">
        <v>9.5999999999999943</v>
      </c>
      <c r="K38" s="170">
        <v>8.4000000000000057</v>
      </c>
      <c r="L38" s="170">
        <v>8.9</v>
      </c>
      <c r="M38" s="169">
        <v>1.4</v>
      </c>
    </row>
    <row r="39" spans="1:13">
      <c r="A39" s="174" t="s">
        <v>201</v>
      </c>
      <c r="B39" s="169">
        <v>3.858785729612682</v>
      </c>
      <c r="C39" s="170">
        <v>61.7</v>
      </c>
      <c r="D39" s="170">
        <v>43</v>
      </c>
      <c r="E39" s="170">
        <v>34.400000000000006</v>
      </c>
      <c r="F39" s="170">
        <v>25.400000000000006</v>
      </c>
      <c r="G39" s="170">
        <v>17.099999999999994</v>
      </c>
      <c r="H39" s="170">
        <v>20.599999999999994</v>
      </c>
      <c r="I39" s="170">
        <v>26.099999999999994</v>
      </c>
      <c r="J39" s="170">
        <v>25</v>
      </c>
      <c r="K39" s="170">
        <v>17.400000000000006</v>
      </c>
      <c r="L39" s="170">
        <v>22.9</v>
      </c>
      <c r="M39" s="169">
        <v>7.7</v>
      </c>
    </row>
    <row r="40" spans="1:13">
      <c r="A40" s="174" t="s">
        <v>202</v>
      </c>
      <c r="B40" s="169">
        <v>2.7763357076127337</v>
      </c>
      <c r="C40" s="170">
        <v>-1.4</v>
      </c>
      <c r="D40" s="170">
        <v>21.9</v>
      </c>
      <c r="E40" s="170">
        <v>17.5</v>
      </c>
      <c r="F40" s="170">
        <v>10.900000000000006</v>
      </c>
      <c r="G40" s="170">
        <v>9.5999999999999943</v>
      </c>
      <c r="H40" s="170">
        <v>7.5</v>
      </c>
      <c r="I40" s="170">
        <v>8</v>
      </c>
      <c r="J40" s="170">
        <v>8.5</v>
      </c>
      <c r="K40" s="170">
        <v>10.799999999999997</v>
      </c>
      <c r="L40" s="170">
        <v>13.2</v>
      </c>
      <c r="M40" s="169">
        <v>0.8</v>
      </c>
    </row>
    <row r="41" spans="1:13" ht="14.25" customHeight="1">
      <c r="A41" s="174" t="s">
        <v>203</v>
      </c>
      <c r="B41" s="169">
        <v>1.3585748371198767</v>
      </c>
      <c r="C41" s="170">
        <v>8.5</v>
      </c>
      <c r="D41" s="170">
        <v>11</v>
      </c>
      <c r="E41" s="170">
        <v>11.900000000000006</v>
      </c>
      <c r="F41" s="170">
        <v>10.200000000000003</v>
      </c>
      <c r="G41" s="170">
        <v>11.5</v>
      </c>
      <c r="H41" s="170">
        <v>11.5</v>
      </c>
      <c r="I41" s="170">
        <v>11.799999999999997</v>
      </c>
      <c r="J41" s="170">
        <v>12.900000000000006</v>
      </c>
      <c r="K41" s="170">
        <v>12.799999999999997</v>
      </c>
      <c r="L41" s="170">
        <v>12.6</v>
      </c>
      <c r="M41" s="169">
        <v>0.4</v>
      </c>
    </row>
    <row r="42" spans="1:13" ht="24.75" customHeight="1">
      <c r="A42" s="174" t="s">
        <v>204</v>
      </c>
      <c r="B42" s="169">
        <v>5.1388902515467452</v>
      </c>
      <c r="C42" s="170">
        <v>9.5</v>
      </c>
      <c r="D42" s="170">
        <v>12.5</v>
      </c>
      <c r="E42" s="170">
        <v>13.799999999999997</v>
      </c>
      <c r="F42" s="170">
        <v>11.700000000000003</v>
      </c>
      <c r="G42" s="170">
        <v>11.799999999999997</v>
      </c>
      <c r="H42" s="170">
        <v>11.900000000000006</v>
      </c>
      <c r="I42" s="170">
        <v>11.900000000000006</v>
      </c>
      <c r="J42" s="170">
        <v>12.5</v>
      </c>
      <c r="K42" s="170">
        <v>12.700000000000003</v>
      </c>
      <c r="L42" s="170">
        <v>13.1</v>
      </c>
      <c r="M42" s="169">
        <v>0.8</v>
      </c>
    </row>
    <row r="43" spans="1:13" ht="22.5" customHeight="1">
      <c r="A43" s="174" t="s">
        <v>205</v>
      </c>
      <c r="B43" s="169">
        <v>18.368146985659735</v>
      </c>
      <c r="C43" s="170">
        <v>41.8</v>
      </c>
      <c r="D43" s="170">
        <v>26.9</v>
      </c>
      <c r="E43" s="170">
        <v>26.799999999999997</v>
      </c>
      <c r="F43" s="170">
        <v>21.700000000000003</v>
      </c>
      <c r="G43" s="170">
        <v>19.700000000000003</v>
      </c>
      <c r="H43" s="170">
        <v>19.099999999999994</v>
      </c>
      <c r="I43" s="170">
        <v>17.700000000000003</v>
      </c>
      <c r="J43" s="170">
        <v>18.599999999999994</v>
      </c>
      <c r="K43" s="170">
        <v>20.400000000000006</v>
      </c>
      <c r="L43" s="170">
        <v>18.5</v>
      </c>
      <c r="M43" s="169">
        <v>0.9</v>
      </c>
    </row>
    <row r="44" spans="1:13" ht="24">
      <c r="A44" s="174" t="s">
        <v>206</v>
      </c>
      <c r="B44" s="169">
        <v>2.7893249013264896</v>
      </c>
      <c r="C44" s="170">
        <v>11.4</v>
      </c>
      <c r="D44" s="170">
        <v>17.899999999999999</v>
      </c>
      <c r="E44" s="170">
        <v>22.099999999999994</v>
      </c>
      <c r="F44" s="170">
        <v>16.700000000000003</v>
      </c>
      <c r="G44" s="170">
        <v>18.700000000000003</v>
      </c>
      <c r="H44" s="170">
        <v>16</v>
      </c>
      <c r="I44" s="170">
        <v>16.599999999999994</v>
      </c>
      <c r="J44" s="170">
        <v>20.799999999999997</v>
      </c>
      <c r="K44" s="170">
        <v>17.700000000000003</v>
      </c>
      <c r="L44" s="170">
        <v>18</v>
      </c>
      <c r="M44" s="169">
        <v>2.1</v>
      </c>
    </row>
    <row r="45" spans="1:13" ht="12.75" customHeight="1">
      <c r="A45" s="177" t="s">
        <v>39</v>
      </c>
      <c r="B45" s="162">
        <v>19.554139705796405</v>
      </c>
      <c r="C45" s="163">
        <v>51.5</v>
      </c>
      <c r="D45" s="163">
        <v>4</v>
      </c>
      <c r="E45" s="163">
        <v>31.099999999999994</v>
      </c>
      <c r="F45" s="163">
        <v>29</v>
      </c>
      <c r="G45" s="163">
        <v>22.400000000000006</v>
      </c>
      <c r="H45" s="163">
        <v>17.099999999999994</v>
      </c>
      <c r="I45" s="163">
        <v>23.400000000000006</v>
      </c>
      <c r="J45" s="163">
        <v>28.099999999999994</v>
      </c>
      <c r="K45" s="163">
        <v>26.799999999999997</v>
      </c>
      <c r="L45" s="163">
        <v>33.200000000000003</v>
      </c>
      <c r="M45" s="162">
        <v>1.2</v>
      </c>
    </row>
    <row r="46" spans="1:13" ht="27" customHeight="1">
      <c r="A46" s="200" t="s">
        <v>181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</row>
    <row r="47" spans="1:13" ht="12.75" customHeight="1">
      <c r="A47" s="200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</row>
    <row r="48" spans="1:13" ht="20.25" customHeight="1">
      <c r="A48" s="200" t="s">
        <v>193</v>
      </c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</row>
  </sheetData>
  <mergeCells count="20">
    <mergeCell ref="A1:M1"/>
    <mergeCell ref="C2:I2"/>
    <mergeCell ref="M2:M4"/>
    <mergeCell ref="C3:C4"/>
    <mergeCell ref="D3:D4"/>
    <mergeCell ref="E3:I3"/>
    <mergeCell ref="A46:M47"/>
    <mergeCell ref="A29:A31"/>
    <mergeCell ref="B29:B31"/>
    <mergeCell ref="A48:M48"/>
    <mergeCell ref="B2:B4"/>
    <mergeCell ref="A2:A4"/>
    <mergeCell ref="A5:M5"/>
    <mergeCell ref="A13:M13"/>
    <mergeCell ref="A28:M28"/>
    <mergeCell ref="C29:I29"/>
    <mergeCell ref="M29:M31"/>
    <mergeCell ref="C30:C31"/>
    <mergeCell ref="D30:D31"/>
    <mergeCell ref="E30:I30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&amp;L&amp;"-,звичайний"&amp;12&amp;K8CBA97&amp;G&amp;R&amp;"Arial,звичайний"&amp;K00-016Макроекономічний та монетарний огляд&amp;K7CBE87
&amp;KF79D91Вересень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30"/>
  <sheetViews>
    <sheetView showGridLines="0" zoomScale="85" zoomScaleNormal="85" zoomScaleSheetLayoutView="100" zoomScalePageLayoutView="85" workbookViewId="0">
      <selection activeCell="I29" sqref="I29"/>
    </sheetView>
  </sheetViews>
  <sheetFormatPr defaultColWidth="9.42578125" defaultRowHeight="12.75"/>
  <cols>
    <col min="1" max="1" width="9.42578125" style="1"/>
    <col min="2" max="2" width="27.42578125" style="1" customWidth="1"/>
    <col min="3" max="3" width="15.5703125" style="1" customWidth="1"/>
    <col min="4" max="6" width="9" style="1" customWidth="1"/>
    <col min="7" max="16384" width="9.42578125" style="1"/>
  </cols>
  <sheetData>
    <row r="1" spans="1:13" ht="20.25" customHeight="1">
      <c r="A1" s="13"/>
      <c r="B1" s="204" t="s">
        <v>241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</row>
    <row r="2" spans="1:13" ht="13.15" customHeight="1">
      <c r="A2" s="13"/>
      <c r="B2" s="207" t="s">
        <v>0</v>
      </c>
      <c r="C2" s="207" t="s">
        <v>224</v>
      </c>
      <c r="D2" s="207" t="s">
        <v>250</v>
      </c>
      <c r="E2" s="207"/>
      <c r="F2" s="207"/>
      <c r="G2" s="207"/>
      <c r="H2" s="207"/>
      <c r="I2" s="207"/>
      <c r="J2" s="207"/>
      <c r="K2" s="207"/>
      <c r="L2" s="207"/>
      <c r="M2" s="207"/>
    </row>
    <row r="3" spans="1:13">
      <c r="A3" s="13"/>
      <c r="B3" s="207"/>
      <c r="C3" s="207"/>
      <c r="D3" s="207">
        <v>2014</v>
      </c>
      <c r="E3" s="207">
        <v>2015</v>
      </c>
      <c r="F3" s="207">
        <v>2016</v>
      </c>
      <c r="G3" s="207">
        <v>2017</v>
      </c>
      <c r="H3" s="211">
        <v>2018</v>
      </c>
      <c r="I3" s="211"/>
      <c r="J3" s="211"/>
      <c r="K3" s="211"/>
      <c r="L3" s="211"/>
      <c r="M3" s="211"/>
    </row>
    <row r="4" spans="1:13">
      <c r="A4" s="13"/>
      <c r="B4" s="207"/>
      <c r="C4" s="207"/>
      <c r="D4" s="209"/>
      <c r="E4" s="209"/>
      <c r="F4" s="209"/>
      <c r="G4" s="209"/>
      <c r="H4" s="195" t="s">
        <v>233</v>
      </c>
      <c r="I4" s="195" t="s">
        <v>247</v>
      </c>
      <c r="J4" s="195" t="s">
        <v>248</v>
      </c>
      <c r="K4" s="188" t="s">
        <v>234</v>
      </c>
      <c r="L4" s="188" t="s">
        <v>235</v>
      </c>
      <c r="M4" s="188" t="s">
        <v>256</v>
      </c>
    </row>
    <row r="5" spans="1:13" ht="14.25">
      <c r="A5" s="13"/>
      <c r="B5" s="189" t="s">
        <v>251</v>
      </c>
      <c r="C5" s="190">
        <v>100</v>
      </c>
      <c r="D5" s="191">
        <v>-9.6236945786266119</v>
      </c>
      <c r="E5" s="191">
        <v>-11.368056815113704</v>
      </c>
      <c r="F5" s="191">
        <v>4.7595034682485249</v>
      </c>
      <c r="G5" s="192">
        <v>2.0909045763849008</v>
      </c>
      <c r="H5" s="192">
        <v>6.9860147387574782</v>
      </c>
      <c r="I5" s="190">
        <v>-0.6484907009344365</v>
      </c>
      <c r="J5" s="192">
        <v>3.2390988661158073</v>
      </c>
      <c r="K5" s="192">
        <v>3.8284605823578488</v>
      </c>
      <c r="L5" s="192">
        <v>4.0969853537025216</v>
      </c>
      <c r="M5" s="192">
        <v>3.0449748774466769</v>
      </c>
    </row>
    <row r="6" spans="1:13">
      <c r="A6" s="13"/>
      <c r="B6" s="149" t="s">
        <v>1</v>
      </c>
      <c r="C6" s="151">
        <v>19.334669453885407</v>
      </c>
      <c r="D6" s="150">
        <v>2.2000000000000002</v>
      </c>
      <c r="E6" s="151">
        <v>-4.7999999999999972</v>
      </c>
      <c r="F6" s="151">
        <v>6.2999999999999972</v>
      </c>
      <c r="G6" s="151">
        <v>-2.2000000000000028</v>
      </c>
      <c r="H6" s="151">
        <v>36.4</v>
      </c>
      <c r="I6" s="151">
        <v>-11.200000000000003</v>
      </c>
      <c r="J6" s="192">
        <v>9</v>
      </c>
      <c r="K6" s="151">
        <v>-0.5</v>
      </c>
      <c r="L6" s="193">
        <v>11.400000000000006</v>
      </c>
      <c r="M6" s="192">
        <v>2</v>
      </c>
    </row>
    <row r="7" spans="1:13">
      <c r="B7" s="149" t="s">
        <v>2</v>
      </c>
      <c r="C7" s="151">
        <v>11.48680597053068</v>
      </c>
      <c r="D7" s="150">
        <v>-13.700000000000003</v>
      </c>
      <c r="E7" s="151">
        <v>-14.2</v>
      </c>
      <c r="F7" s="151">
        <v>-0.2</v>
      </c>
      <c r="G7" s="151">
        <v>-5.7999999999999972</v>
      </c>
      <c r="H7" s="151">
        <v>-0.59999999999999432</v>
      </c>
      <c r="I7" s="151">
        <v>4.5</v>
      </c>
      <c r="J7" s="192">
        <v>2.2999999999999972</v>
      </c>
      <c r="K7" s="151">
        <v>2.2999999999999972</v>
      </c>
      <c r="L7" s="193">
        <v>1.5999999999999943</v>
      </c>
      <c r="M7" s="192">
        <v>2</v>
      </c>
    </row>
    <row r="8" spans="1:13">
      <c r="B8" s="149" t="s">
        <v>3</v>
      </c>
      <c r="C8" s="151">
        <v>23.405546305225108</v>
      </c>
      <c r="D8" s="150">
        <v>-9.2999999999999972</v>
      </c>
      <c r="E8" s="151">
        <v>-12.6</v>
      </c>
      <c r="F8" s="151">
        <v>4.3</v>
      </c>
      <c r="G8" s="151">
        <v>4</v>
      </c>
      <c r="H8" s="151">
        <v>2.7999999999999972</v>
      </c>
      <c r="I8" s="151">
        <v>2.2999999999999972</v>
      </c>
      <c r="J8" s="192">
        <v>-0.5</v>
      </c>
      <c r="K8" s="151">
        <v>2.5</v>
      </c>
      <c r="L8" s="193">
        <v>2.5</v>
      </c>
      <c r="M8" s="192">
        <v>2</v>
      </c>
    </row>
    <row r="9" spans="1:13" ht="25.5" customHeight="1">
      <c r="B9" s="149" t="s">
        <v>252</v>
      </c>
      <c r="C9" s="151">
        <v>5.4951579271873632</v>
      </c>
      <c r="D9" s="150">
        <v>-6.5999999999999943</v>
      </c>
      <c r="E9" s="151">
        <v>-12</v>
      </c>
      <c r="F9" s="151">
        <v>2.5</v>
      </c>
      <c r="G9" s="151">
        <v>-6.5</v>
      </c>
      <c r="H9" s="151">
        <v>4.7999999999999972</v>
      </c>
      <c r="I9" s="151">
        <v>3.2000000000000028</v>
      </c>
      <c r="J9" s="192">
        <v>-6.4000000000000057</v>
      </c>
      <c r="K9" s="151">
        <v>2.0999999999999943</v>
      </c>
      <c r="L9" s="193">
        <v>4.2999999999999972</v>
      </c>
      <c r="M9" s="192">
        <v>2.9000000000000057</v>
      </c>
    </row>
    <row r="10" spans="1:13">
      <c r="B10" s="149" t="s">
        <v>4</v>
      </c>
      <c r="C10" s="151">
        <v>4.317569783879101</v>
      </c>
      <c r="D10" s="150">
        <v>-20.400000000000006</v>
      </c>
      <c r="E10" s="151">
        <v>-12.3</v>
      </c>
      <c r="F10" s="151">
        <v>17.400000000000006</v>
      </c>
      <c r="G10" s="151">
        <v>26.299999999999997</v>
      </c>
      <c r="H10" s="151">
        <v>2.2000000000000002</v>
      </c>
      <c r="I10" s="151">
        <v>10.6</v>
      </c>
      <c r="J10" s="192">
        <v>-1.0999999999999943</v>
      </c>
      <c r="K10" s="151">
        <v>-0.29999999999999716</v>
      </c>
      <c r="L10" s="193">
        <v>2.7999999999999972</v>
      </c>
      <c r="M10" s="192">
        <v>5.7000000000000028</v>
      </c>
    </row>
    <row r="11" spans="1:13" ht="14.25" customHeight="1">
      <c r="B11" s="149" t="s">
        <v>253</v>
      </c>
      <c r="C11" s="151">
        <v>14.54739967472681</v>
      </c>
      <c r="D11" s="150">
        <v>-8.9000000000000057</v>
      </c>
      <c r="E11" s="151">
        <v>-20.700000000000003</v>
      </c>
      <c r="F11" s="151">
        <v>4.2999999999999972</v>
      </c>
      <c r="G11" s="151">
        <v>6.5</v>
      </c>
      <c r="H11" s="151">
        <v>6.3</v>
      </c>
      <c r="I11" s="151">
        <v>6.6</v>
      </c>
      <c r="J11" s="192">
        <v>7.5</v>
      </c>
      <c r="K11" s="151">
        <v>7.5999999999999943</v>
      </c>
      <c r="L11" s="193">
        <v>6.2000000000000028</v>
      </c>
      <c r="M11" s="192">
        <v>5.4000000000000057</v>
      </c>
    </row>
    <row r="12" spans="1:13" ht="14.25" customHeight="1">
      <c r="B12" s="149" t="s">
        <v>236</v>
      </c>
      <c r="C12" s="151">
        <v>16.779991603668982</v>
      </c>
      <c r="D12" s="150">
        <v>-17.900000000000006</v>
      </c>
      <c r="E12" s="194">
        <v>-7.5</v>
      </c>
      <c r="F12" s="194">
        <v>4.7000000000000028</v>
      </c>
      <c r="G12" s="194">
        <v>2.8</v>
      </c>
      <c r="H12" s="151">
        <v>3.8115875393772427</v>
      </c>
      <c r="I12" s="151">
        <v>8.504546174529608</v>
      </c>
      <c r="J12" s="192">
        <v>2.0117759546598961</v>
      </c>
      <c r="K12" s="151">
        <v>8.2000000000000028</v>
      </c>
      <c r="L12" s="193">
        <v>4.5999999999999943</v>
      </c>
      <c r="M12" s="192">
        <v>4.5</v>
      </c>
    </row>
    <row r="13" spans="1:13" ht="14.25" customHeight="1">
      <c r="B13" s="149" t="s">
        <v>237</v>
      </c>
      <c r="C13" s="151">
        <v>3.3427801549920386</v>
      </c>
      <c r="D13" s="150">
        <v>-10.1</v>
      </c>
      <c r="E13" s="151">
        <v>-5.3</v>
      </c>
      <c r="F13" s="151">
        <v>2.4000000000000057</v>
      </c>
      <c r="G13" s="151">
        <v>5.7999999999999972</v>
      </c>
      <c r="H13" s="151">
        <v>-0.95274230481253142</v>
      </c>
      <c r="I13" s="151">
        <v>4.0999999999999996</v>
      </c>
      <c r="J13" s="192">
        <v>-6.4066474203377481</v>
      </c>
      <c r="K13" s="151">
        <v>-3.7999999999999972</v>
      </c>
      <c r="L13" s="193">
        <v>-2.7999999999999972</v>
      </c>
      <c r="M13" s="192">
        <v>-2.4000000000000057</v>
      </c>
    </row>
    <row r="14" spans="1:13" ht="14.25" customHeight="1">
      <c r="B14" s="149" t="s">
        <v>238</v>
      </c>
      <c r="C14" s="151">
        <v>1.2900791259045059</v>
      </c>
      <c r="D14" s="150">
        <v>-11.6</v>
      </c>
      <c r="E14" s="151">
        <v>-8.6999999999999993</v>
      </c>
      <c r="F14" s="151">
        <v>5.4000000000000057</v>
      </c>
      <c r="G14" s="151">
        <v>7.4000000000000057</v>
      </c>
      <c r="H14" s="151">
        <v>7</v>
      </c>
      <c r="I14" s="151">
        <v>2.8</v>
      </c>
      <c r="J14" s="192">
        <v>3.3265194463728989</v>
      </c>
      <c r="K14" s="151">
        <v>3.2999999999999972</v>
      </c>
      <c r="L14" s="193">
        <v>5.2999999999999972</v>
      </c>
      <c r="M14" s="192">
        <v>5</v>
      </c>
    </row>
    <row r="15" spans="1:13" ht="14.25" customHeight="1">
      <c r="H15" s="197"/>
      <c r="I15" s="197"/>
      <c r="J15" s="197"/>
    </row>
    <row r="16" spans="1:13">
      <c r="B16" s="189" t="s">
        <v>94</v>
      </c>
      <c r="C16" s="190"/>
      <c r="D16" s="191"/>
      <c r="E16" s="191"/>
      <c r="F16" s="191"/>
      <c r="G16" s="192"/>
      <c r="H16" s="192"/>
      <c r="I16" s="189"/>
      <c r="J16" s="189"/>
      <c r="K16" s="192"/>
      <c r="L16" s="192"/>
      <c r="M16" s="192"/>
    </row>
    <row r="17" spans="2:13" ht="12.75" customHeight="1">
      <c r="B17" s="149" t="s">
        <v>59</v>
      </c>
      <c r="C17" s="208" t="s">
        <v>254</v>
      </c>
      <c r="D17" s="150">
        <v>-10.099999999999994</v>
      </c>
      <c r="E17" s="151">
        <v>-13</v>
      </c>
      <c r="F17" s="151">
        <v>2.8</v>
      </c>
      <c r="G17" s="151">
        <v>-0.1</v>
      </c>
      <c r="H17" s="151">
        <v>2.2000000000000028</v>
      </c>
      <c r="I17" s="151">
        <v>2.9000000000000057</v>
      </c>
      <c r="J17" s="192">
        <v>-0.5</v>
      </c>
      <c r="K17" s="151">
        <v>2.4000000000000057</v>
      </c>
      <c r="L17" s="193">
        <v>2.5</v>
      </c>
      <c r="M17" s="192">
        <v>2.2000000000000028</v>
      </c>
    </row>
    <row r="18" spans="2:13">
      <c r="B18" s="149" t="s">
        <v>5</v>
      </c>
      <c r="C18" s="208"/>
      <c r="D18" s="150">
        <v>2.5</v>
      </c>
      <c r="E18" s="151">
        <v>-10.7</v>
      </c>
      <c r="F18" s="151">
        <v>4.4000000000000004</v>
      </c>
      <c r="G18" s="151">
        <v>1.9</v>
      </c>
      <c r="H18" s="151">
        <v>0.70000000000000284</v>
      </c>
      <c r="I18" s="151">
        <v>-1.9000000000000057</v>
      </c>
      <c r="J18" s="192">
        <v>-1</v>
      </c>
      <c r="K18" s="151">
        <v>-3.5</v>
      </c>
      <c r="L18" s="193">
        <v>-2.0999999999999943</v>
      </c>
      <c r="M18" s="192">
        <v>-1.9000000000000057</v>
      </c>
    </row>
    <row r="19" spans="2:13" ht="25.5" customHeight="1">
      <c r="B19" s="149" t="s">
        <v>255</v>
      </c>
      <c r="C19" s="208"/>
      <c r="D19" s="150">
        <v>-21.3</v>
      </c>
      <c r="E19" s="151">
        <v>-19.100000000000001</v>
      </c>
      <c r="F19" s="151">
        <v>8.6999999999999993</v>
      </c>
      <c r="G19" s="151">
        <v>-14.8</v>
      </c>
      <c r="H19" s="151">
        <v>0.29999999999999716</v>
      </c>
      <c r="I19" s="151">
        <v>1.4000000000000057</v>
      </c>
      <c r="J19" s="192">
        <v>-7.5999999999999943</v>
      </c>
      <c r="K19" s="151">
        <v>4.5999999999999943</v>
      </c>
      <c r="L19" s="193">
        <v>5.9</v>
      </c>
      <c r="M19" s="192">
        <v>3.6</v>
      </c>
    </row>
    <row r="20" spans="2:13">
      <c r="B20" s="149" t="s">
        <v>6</v>
      </c>
      <c r="C20" s="208"/>
      <c r="D20" s="150">
        <v>-14.2</v>
      </c>
      <c r="E20" s="151">
        <v>-15.2</v>
      </c>
      <c r="F20" s="151">
        <v>1.1000000000000001</v>
      </c>
      <c r="G20" s="151">
        <v>18.399999999999999</v>
      </c>
      <c r="H20" s="151">
        <v>30.300000000000011</v>
      </c>
      <c r="I20" s="151">
        <v>9.5</v>
      </c>
      <c r="J20" s="192">
        <v>10.299999999999997</v>
      </c>
      <c r="K20" s="151">
        <v>47</v>
      </c>
      <c r="L20" s="193">
        <v>39.5</v>
      </c>
      <c r="M20" s="192">
        <v>29.9</v>
      </c>
    </row>
    <row r="21" spans="2:13">
      <c r="B21" s="149" t="s">
        <v>7</v>
      </c>
      <c r="C21" s="208"/>
      <c r="D21" s="150">
        <v>-14.5</v>
      </c>
      <c r="E21" s="151">
        <v>-16.100000000000001</v>
      </c>
      <c r="F21" s="150">
        <v>6.8</v>
      </c>
      <c r="G21" s="151">
        <v>0.2</v>
      </c>
      <c r="H21" s="151">
        <v>3.2999999999999972</v>
      </c>
      <c r="I21" s="151">
        <v>5.5999999999999943</v>
      </c>
      <c r="J21" s="192">
        <v>1.7000000000000028</v>
      </c>
      <c r="K21" s="151">
        <v>2.5999999999999943</v>
      </c>
      <c r="L21" s="193">
        <v>1.9</v>
      </c>
      <c r="M21" s="192">
        <v>2.2999999999999998</v>
      </c>
    </row>
    <row r="22" spans="2:13">
      <c r="B22" s="149" t="s">
        <v>8</v>
      </c>
      <c r="C22" s="208"/>
      <c r="D22" s="152">
        <v>-20.6</v>
      </c>
      <c r="E22" s="151">
        <v>-14.1</v>
      </c>
      <c r="F22" s="151">
        <v>2</v>
      </c>
      <c r="G22" s="151">
        <v>7.9</v>
      </c>
      <c r="H22" s="151">
        <v>4.7999999999999972</v>
      </c>
      <c r="I22" s="151">
        <v>1</v>
      </c>
      <c r="J22" s="192">
        <v>-1.5</v>
      </c>
      <c r="K22" s="151">
        <v>7.2999999999999972</v>
      </c>
      <c r="L22" s="193">
        <v>6.6</v>
      </c>
      <c r="M22" s="192">
        <v>4.8</v>
      </c>
    </row>
    <row r="23" spans="2:13">
      <c r="B23" s="153" t="s">
        <v>9</v>
      </c>
      <c r="C23" s="208"/>
      <c r="D23" s="152">
        <v>3.5</v>
      </c>
      <c r="E23" s="151">
        <v>-1.0999999999999943</v>
      </c>
      <c r="F23" s="151">
        <v>17.799999999999997</v>
      </c>
      <c r="G23" s="151">
        <v>16.299999999999997</v>
      </c>
      <c r="H23" s="151">
        <v>-23</v>
      </c>
      <c r="I23" s="151">
        <v>-9.0999999999999943</v>
      </c>
      <c r="J23" s="192">
        <v>-13.299999999999997</v>
      </c>
      <c r="K23" s="151">
        <v>-3.5</v>
      </c>
      <c r="L23" s="193">
        <v>-2.2999999999999972</v>
      </c>
      <c r="M23" s="192">
        <v>-0.40000000000000568</v>
      </c>
    </row>
    <row r="24" spans="2:13" ht="8.25" customHeight="1">
      <c r="B24" s="153"/>
      <c r="C24" s="154"/>
      <c r="D24" s="152"/>
      <c r="E24" s="151"/>
      <c r="F24" s="151"/>
    </row>
    <row r="25" spans="2:13" ht="12.75" customHeight="1">
      <c r="B25" s="210" t="s">
        <v>239</v>
      </c>
      <c r="C25" s="210"/>
      <c r="D25" s="210"/>
      <c r="E25" s="210"/>
      <c r="F25" s="210"/>
    </row>
    <row r="26" spans="2:13" ht="4.5" customHeight="1">
      <c r="B26" s="179"/>
      <c r="C26" s="179"/>
      <c r="D26" s="179"/>
      <c r="E26" s="179"/>
      <c r="F26" s="179"/>
    </row>
    <row r="27" spans="2:13" ht="27.75" customHeight="1">
      <c r="B27" s="210" t="s">
        <v>240</v>
      </c>
      <c r="C27" s="210"/>
      <c r="D27" s="210"/>
      <c r="E27" s="210"/>
      <c r="F27" s="210"/>
    </row>
    <row r="28" spans="2:13" ht="4.5" customHeight="1">
      <c r="B28" s="89"/>
      <c r="C28" s="90"/>
      <c r="D28" s="90"/>
      <c r="E28" s="90"/>
      <c r="F28" s="90"/>
    </row>
    <row r="29" spans="2:13" ht="30.75" customHeight="1">
      <c r="B29" s="205"/>
      <c r="C29" s="206"/>
      <c r="D29" s="206"/>
      <c r="E29" s="206"/>
      <c r="F29" s="206"/>
    </row>
    <row r="30" spans="2:13">
      <c r="B30" s="88"/>
      <c r="C30" s="88"/>
      <c r="D30" s="88"/>
      <c r="E30" s="88"/>
      <c r="F30" s="88"/>
    </row>
  </sheetData>
  <mergeCells count="13">
    <mergeCell ref="B1:M1"/>
    <mergeCell ref="B29:F29"/>
    <mergeCell ref="B2:B4"/>
    <mergeCell ref="C2:C4"/>
    <mergeCell ref="C17:C23"/>
    <mergeCell ref="D3:D4"/>
    <mergeCell ref="E3:E4"/>
    <mergeCell ref="F3:F4"/>
    <mergeCell ref="B25:F25"/>
    <mergeCell ref="D2:M2"/>
    <mergeCell ref="G3:G4"/>
    <mergeCell ref="H3:M3"/>
    <mergeCell ref="B27:F27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&amp;L&amp;"-,обычный"&amp;12&amp;K8CBA97&amp;G&amp;R&amp;"Arial,обычный"&amp;K00-026Макроекономічний та монетарний огляд&amp;K7CBE87
&amp;KF79D91Липень 2018 року</oddHeader>
    <oddFooter>&amp;C&amp;KA8A8A8Департамент монетарної політики та економічного аналізу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Y33"/>
  <sheetViews>
    <sheetView tabSelected="1" zoomScale="85" zoomScaleNormal="85" workbookViewId="0">
      <selection activeCell="AA1" sqref="AA1:AB1048576"/>
    </sheetView>
  </sheetViews>
  <sheetFormatPr defaultColWidth="9.140625" defaultRowHeight="15"/>
  <cols>
    <col min="1" max="1" width="54.140625" style="156" customWidth="1"/>
    <col min="2" max="2" width="9.7109375" style="156" bestFit="1" customWidth="1"/>
    <col min="3" max="4" width="7.140625" style="156" bestFit="1" customWidth="1"/>
    <col min="5" max="7" width="7" style="156" bestFit="1" customWidth="1"/>
    <col min="8" max="16" width="6.5703125" style="156" bestFit="1" customWidth="1"/>
    <col min="17" max="19" width="7" style="156" bestFit="1" customWidth="1"/>
    <col min="20" max="20" width="6.5703125" style="156" bestFit="1" customWidth="1"/>
    <col min="21" max="21" width="6.7109375" style="156" customWidth="1"/>
    <col min="22" max="25" width="6.85546875" style="156" customWidth="1"/>
    <col min="26" max="16384" width="9.140625" style="156"/>
  </cols>
  <sheetData>
    <row r="1" spans="1:25" ht="16.5" thickBot="1">
      <c r="A1" s="220" t="s">
        <v>10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2"/>
      <c r="S1" s="222"/>
      <c r="T1" s="222"/>
      <c r="U1" s="222"/>
      <c r="V1" s="222"/>
      <c r="W1" s="222"/>
      <c r="X1" s="222"/>
      <c r="Y1" s="223"/>
    </row>
    <row r="2" spans="1:25" s="157" customFormat="1" ht="12.75" customHeight="1">
      <c r="A2" s="224" t="s">
        <v>207</v>
      </c>
      <c r="B2" s="225" t="s">
        <v>11</v>
      </c>
      <c r="C2" s="225">
        <v>2015</v>
      </c>
      <c r="D2" s="226">
        <v>2016</v>
      </c>
      <c r="E2" s="227">
        <v>2017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30">
        <v>2017</v>
      </c>
      <c r="R2" s="227">
        <v>2018</v>
      </c>
      <c r="S2" s="228"/>
      <c r="T2" s="228"/>
      <c r="U2" s="228"/>
      <c r="V2" s="228"/>
      <c r="W2" s="228"/>
      <c r="X2" s="228"/>
      <c r="Y2" s="229"/>
    </row>
    <row r="3" spans="1:25" s="157" customFormat="1" ht="13.5" thickBot="1">
      <c r="A3" s="231"/>
      <c r="B3" s="232"/>
      <c r="C3" s="232"/>
      <c r="D3" s="233"/>
      <c r="E3" s="234" t="s">
        <v>244</v>
      </c>
      <c r="F3" s="235" t="s">
        <v>245</v>
      </c>
      <c r="G3" s="235" t="s">
        <v>246</v>
      </c>
      <c r="H3" s="235" t="s">
        <v>228</v>
      </c>
      <c r="I3" s="235" t="s">
        <v>232</v>
      </c>
      <c r="J3" s="235" t="s">
        <v>233</v>
      </c>
      <c r="K3" s="235" t="s">
        <v>247</v>
      </c>
      <c r="L3" s="235" t="s">
        <v>248</v>
      </c>
      <c r="M3" s="235" t="s">
        <v>249</v>
      </c>
      <c r="N3" s="235">
        <v>10</v>
      </c>
      <c r="O3" s="235">
        <v>11</v>
      </c>
      <c r="P3" s="236">
        <v>12</v>
      </c>
      <c r="Q3" s="237"/>
      <c r="R3" s="238" t="s">
        <v>244</v>
      </c>
      <c r="S3" s="239" t="s">
        <v>245</v>
      </c>
      <c r="T3" s="239" t="s">
        <v>246</v>
      </c>
      <c r="U3" s="239" t="s">
        <v>228</v>
      </c>
      <c r="V3" s="239" t="s">
        <v>232</v>
      </c>
      <c r="W3" s="239" t="s">
        <v>233</v>
      </c>
      <c r="X3" s="239" t="s">
        <v>247</v>
      </c>
      <c r="Y3" s="240" t="s">
        <v>248</v>
      </c>
    </row>
    <row r="4" spans="1:25" s="158" customFormat="1" ht="12.75">
      <c r="A4" s="241" t="s">
        <v>229</v>
      </c>
      <c r="B4" s="242" t="s">
        <v>12</v>
      </c>
      <c r="C4" s="243">
        <v>42760.5</v>
      </c>
      <c r="D4" s="244">
        <v>42584.5</v>
      </c>
      <c r="E4" s="245">
        <v>42558.328000000001</v>
      </c>
      <c r="F4" s="246">
        <v>42541.633000000002</v>
      </c>
      <c r="G4" s="246">
        <v>42522.767</v>
      </c>
      <c r="H4" s="246">
        <v>42501.767</v>
      </c>
      <c r="I4" s="246">
        <v>42481.972000000002</v>
      </c>
      <c r="J4" s="246">
        <v>42467.036999999997</v>
      </c>
      <c r="K4" s="246">
        <v>42456.012000000002</v>
      </c>
      <c r="L4" s="246">
        <v>42444.919000000002</v>
      </c>
      <c r="M4" s="246">
        <v>42434.767</v>
      </c>
      <c r="N4" s="246">
        <v>42418.235000000001</v>
      </c>
      <c r="O4" s="246">
        <v>42403.027000000002</v>
      </c>
      <c r="P4" s="247">
        <v>42386.402999999998</v>
      </c>
      <c r="Q4" s="248">
        <v>42386.402999999998</v>
      </c>
      <c r="R4" s="245">
        <v>42364.932999999997</v>
      </c>
      <c r="S4" s="246">
        <v>42346.262999999999</v>
      </c>
      <c r="T4" s="246">
        <v>42322.027999999998</v>
      </c>
      <c r="U4" s="246">
        <v>42300.722999999998</v>
      </c>
      <c r="V4" s="249">
        <v>42279.610999999997</v>
      </c>
      <c r="W4" s="249">
        <v>42263.873</v>
      </c>
      <c r="X4" s="246">
        <v>42248.129000000001</v>
      </c>
      <c r="Y4" s="247" t="s">
        <v>15</v>
      </c>
    </row>
    <row r="5" spans="1:25" s="158" customFormat="1" ht="12.75">
      <c r="A5" s="250"/>
      <c r="B5" s="251" t="s">
        <v>208</v>
      </c>
      <c r="C5" s="252">
        <v>-0.39134384681683798</v>
      </c>
      <c r="D5" s="253">
        <v>-0.4115948129699234</v>
      </c>
      <c r="E5" s="254">
        <v>-0.42040338808554623</v>
      </c>
      <c r="F5" s="255">
        <v>-0.42218763166518158</v>
      </c>
      <c r="G5" s="255">
        <v>-0.43605094944859957</v>
      </c>
      <c r="H5" s="255">
        <v>-0.44559402229926093</v>
      </c>
      <c r="I5" s="255">
        <v>-0.44998828326382068</v>
      </c>
      <c r="J5" s="255">
        <v>-0.4476604622814051</v>
      </c>
      <c r="K5" s="255">
        <v>-0.45483704572097849</v>
      </c>
      <c r="L5" s="255">
        <v>-0.46217578912808222</v>
      </c>
      <c r="M5" s="255">
        <v>-0.46964465814471623</v>
      </c>
      <c r="N5" s="255">
        <v>-0.47342085138558332</v>
      </c>
      <c r="O5" s="255">
        <v>-0.47138223692157055</v>
      </c>
      <c r="P5" s="256">
        <v>-0.46518568962885354</v>
      </c>
      <c r="Q5" s="257">
        <v>-0.46518568962885354</v>
      </c>
      <c r="R5" s="258">
        <v>-0.45442339746054472</v>
      </c>
      <c r="S5" s="259">
        <v>-0.45924424198760505</v>
      </c>
      <c r="T5" s="259">
        <f>T4/G4*100-100</f>
        <v>-0.47207417146678665</v>
      </c>
      <c r="U5" s="259">
        <f>U4/H4*100-100</f>
        <v>-0.47302503917072158</v>
      </c>
      <c r="V5" s="259">
        <f>V4/I4*100-100</f>
        <v>-0.47634558960682227</v>
      </c>
      <c r="W5" s="259">
        <f>W4/J4*100-100</f>
        <v>-0.47840399131212052</v>
      </c>
      <c r="X5" s="259">
        <f>X4/K4*100-100</f>
        <v>-0.48964325711986589</v>
      </c>
      <c r="Y5" s="260" t="s">
        <v>15</v>
      </c>
    </row>
    <row r="6" spans="1:25" s="158" customFormat="1" ht="12.75">
      <c r="A6" s="261" t="s">
        <v>230</v>
      </c>
      <c r="B6" s="262" t="s">
        <v>209</v>
      </c>
      <c r="C6" s="263">
        <v>7.8449999999999998</v>
      </c>
      <c r="D6" s="264">
        <v>7.77</v>
      </c>
      <c r="E6" s="265">
        <v>7.665</v>
      </c>
      <c r="F6" s="266">
        <v>7.7270000000000003</v>
      </c>
      <c r="G6" s="266">
        <v>7.73</v>
      </c>
      <c r="H6" s="266">
        <v>7.7030000000000003</v>
      </c>
      <c r="I6" s="266">
        <v>7.6867000000000001</v>
      </c>
      <c r="J6" s="266">
        <v>7.6683000000000003</v>
      </c>
      <c r="K6" s="266">
        <v>7.6650999999999998</v>
      </c>
      <c r="L6" s="266">
        <v>7.6512000000000002</v>
      </c>
      <c r="M6" s="266">
        <v>7.6595000000000004</v>
      </c>
      <c r="N6" s="266">
        <v>7.6905999999999999</v>
      </c>
      <c r="O6" s="266">
        <v>7.6761999999999997</v>
      </c>
      <c r="P6" s="267">
        <v>7.6306000000000003</v>
      </c>
      <c r="Q6" s="268">
        <f>P6</f>
        <v>7.6306000000000003</v>
      </c>
      <c r="R6" s="265">
        <v>7.6856</v>
      </c>
      <c r="S6" s="266">
        <v>7.7057000000000002</v>
      </c>
      <c r="T6" s="266">
        <v>7.7039</v>
      </c>
      <c r="U6" s="266">
        <v>7.7125000000000004</v>
      </c>
      <c r="V6" s="266">
        <v>7.694</v>
      </c>
      <c r="W6" s="266">
        <v>7.6562000000000001</v>
      </c>
      <c r="X6" s="266">
        <v>7.6407999999999996</v>
      </c>
      <c r="Y6" s="267" t="s">
        <v>15</v>
      </c>
    </row>
    <row r="7" spans="1:25" s="158" customFormat="1" ht="12.75">
      <c r="A7" s="250"/>
      <c r="B7" s="251" t="s">
        <v>208</v>
      </c>
      <c r="C7" s="269" t="s">
        <v>15</v>
      </c>
      <c r="D7" s="270">
        <v>-0.95602294455066783</v>
      </c>
      <c r="E7" s="271">
        <v>-1.7257295245910029</v>
      </c>
      <c r="F7" s="272">
        <v>-1.538030250901528</v>
      </c>
      <c r="G7" s="272">
        <v>-2.0378161910072379</v>
      </c>
      <c r="H7" s="272">
        <v>-2.3180907453904496</v>
      </c>
      <c r="I7" s="272">
        <v>-2.1051961283749421</v>
      </c>
      <c r="J7" s="272">
        <v>-1.9825139964721217</v>
      </c>
      <c r="K7" s="272">
        <v>-1.9130857625470412</v>
      </c>
      <c r="L7" s="272">
        <v>-2.0169810595873798</v>
      </c>
      <c r="M7" s="272">
        <v>-1.8943566360119917</v>
      </c>
      <c r="N7" s="272">
        <v>-1.7351528161095757</v>
      </c>
      <c r="O7" s="272">
        <v>-1.8200422075845779</v>
      </c>
      <c r="P7" s="273">
        <v>-1.7991351796561332</v>
      </c>
      <c r="Q7" s="274">
        <v>-1.7940797940797779</v>
      </c>
      <c r="R7" s="271">
        <v>0.26875407697326636</v>
      </c>
      <c r="S7" s="272">
        <v>-0.27565678788663206</v>
      </c>
      <c r="T7" s="272">
        <v>-0.3</v>
      </c>
      <c r="U7" s="272">
        <v>0.1</v>
      </c>
      <c r="V7" s="272">
        <f>V6/I6*100-100</f>
        <v>9.4969232570548456E-2</v>
      </c>
      <c r="W7" s="272">
        <f>W6/J6*100-100</f>
        <v>-0.15779247029981036</v>
      </c>
      <c r="X7" s="272">
        <f>X6/K6*100-100</f>
        <v>-0.31702130435350284</v>
      </c>
      <c r="Y7" s="273" t="s">
        <v>15</v>
      </c>
    </row>
    <row r="8" spans="1:25" s="158" customFormat="1" ht="12.75">
      <c r="A8" s="275" t="s">
        <v>16</v>
      </c>
      <c r="B8" s="276" t="s">
        <v>12</v>
      </c>
      <c r="C8" s="277">
        <v>491</v>
      </c>
      <c r="D8" s="278">
        <v>390.8</v>
      </c>
      <c r="E8" s="279">
        <v>429</v>
      </c>
      <c r="F8" s="280">
        <v>439.4</v>
      </c>
      <c r="G8" s="280">
        <v>406.8</v>
      </c>
      <c r="H8" s="280">
        <v>374.2</v>
      </c>
      <c r="I8" s="280">
        <v>352.6</v>
      </c>
      <c r="J8" s="280">
        <v>330.2</v>
      </c>
      <c r="K8" s="280">
        <v>319.89999999999998</v>
      </c>
      <c r="L8" s="280">
        <v>311.89999999999998</v>
      </c>
      <c r="M8" s="280">
        <v>303</v>
      </c>
      <c r="N8" s="280">
        <v>281.89999999999998</v>
      </c>
      <c r="O8" s="280">
        <v>309</v>
      </c>
      <c r="P8" s="281">
        <v>354.4</v>
      </c>
      <c r="Q8" s="282">
        <f>P8</f>
        <v>354.4</v>
      </c>
      <c r="R8" s="279">
        <v>378.9</v>
      </c>
      <c r="S8" s="280">
        <v>383.7</v>
      </c>
      <c r="T8" s="280">
        <v>366.9</v>
      </c>
      <c r="U8" s="280">
        <v>326.8</v>
      </c>
      <c r="V8" s="280">
        <v>316</v>
      </c>
      <c r="W8" s="280">
        <v>303.89999999999998</v>
      </c>
      <c r="X8" s="280">
        <v>298</v>
      </c>
      <c r="Y8" s="281">
        <v>292.8</v>
      </c>
    </row>
    <row r="9" spans="1:25" s="158" customFormat="1" ht="12.75">
      <c r="A9" s="283"/>
      <c r="B9" s="284" t="s">
        <v>208</v>
      </c>
      <c r="C9" s="285">
        <v>-4.1015625</v>
      </c>
      <c r="D9" s="286">
        <v>-20.407331975560083</v>
      </c>
      <c r="E9" s="287">
        <v>-15.650806134486828</v>
      </c>
      <c r="F9" s="288">
        <v>-13.53797717434081</v>
      </c>
      <c r="G9" s="288">
        <v>-12.983957219251323</v>
      </c>
      <c r="H9" s="288">
        <v>-13.917644352426962</v>
      </c>
      <c r="I9" s="288">
        <v>-15.321805955811712</v>
      </c>
      <c r="J9" s="288">
        <v>-15.093854461301106</v>
      </c>
      <c r="K9" s="288">
        <v>-13.470381390316476</v>
      </c>
      <c r="L9" s="288">
        <v>-12.313747540061854</v>
      </c>
      <c r="M9" s="288">
        <v>-11.273792093704245</v>
      </c>
      <c r="N9" s="288">
        <v>-10.847564832384577</v>
      </c>
      <c r="O9" s="288">
        <v>-8.5528262799644779</v>
      </c>
      <c r="P9" s="289">
        <v>-9.3142272262026609</v>
      </c>
      <c r="Q9" s="290">
        <v>-9.3142272262026609</v>
      </c>
      <c r="R9" s="287">
        <v>-11.67832167832168</v>
      </c>
      <c r="S9" s="288">
        <v>-12.676376877560301</v>
      </c>
      <c r="T9" s="288">
        <f>T8/G8*100-100</f>
        <v>-9.8082595870206575</v>
      </c>
      <c r="U9" s="288">
        <f>U8/H8*100-100</f>
        <v>-12.667022982362369</v>
      </c>
      <c r="V9" s="288">
        <f>V8/I8*100-100</f>
        <v>-10.380034032898479</v>
      </c>
      <c r="W9" s="288">
        <f>W8/J8*100-100</f>
        <v>-7.9648697758934048</v>
      </c>
      <c r="X9" s="288">
        <f>X8/K8*100-100</f>
        <v>-6.8458893404188785</v>
      </c>
      <c r="Y9" s="289">
        <f>Y8/L8*100-100</f>
        <v>-6.123757614620061</v>
      </c>
    </row>
    <row r="10" spans="1:25" s="158" customFormat="1" ht="25.5">
      <c r="A10" s="291" t="s">
        <v>210</v>
      </c>
      <c r="B10" s="276" t="s">
        <v>13</v>
      </c>
      <c r="C10" s="285">
        <v>1.9</v>
      </c>
      <c r="D10" s="286">
        <v>1.5</v>
      </c>
      <c r="E10" s="287">
        <v>1.6</v>
      </c>
      <c r="F10" s="288">
        <v>1.7</v>
      </c>
      <c r="G10" s="288">
        <v>1.5</v>
      </c>
      <c r="H10" s="288">
        <v>1.4</v>
      </c>
      <c r="I10" s="288">
        <v>1.3</v>
      </c>
      <c r="J10" s="288">
        <v>1.3</v>
      </c>
      <c r="K10" s="288">
        <v>1.2</v>
      </c>
      <c r="L10" s="288">
        <v>1.2</v>
      </c>
      <c r="M10" s="288">
        <v>1.2</v>
      </c>
      <c r="N10" s="288">
        <v>1.1000000000000001</v>
      </c>
      <c r="O10" s="288">
        <v>1.2</v>
      </c>
      <c r="P10" s="289">
        <v>1.4</v>
      </c>
      <c r="Q10" s="290">
        <v>1.4</v>
      </c>
      <c r="R10" s="287">
        <v>1.4</v>
      </c>
      <c r="S10" s="288">
        <v>1.5</v>
      </c>
      <c r="T10" s="288">
        <v>1.4</v>
      </c>
      <c r="U10" s="288">
        <v>1.2</v>
      </c>
      <c r="V10" s="288">
        <v>1.2</v>
      </c>
      <c r="W10" s="288">
        <v>1.2</v>
      </c>
      <c r="X10" s="288">
        <v>1.2</v>
      </c>
      <c r="Y10" s="289">
        <v>1.2</v>
      </c>
    </row>
    <row r="11" spans="1:25" s="158" customFormat="1" ht="25.5">
      <c r="A11" s="292" t="s">
        <v>211</v>
      </c>
      <c r="B11" s="276" t="s">
        <v>212</v>
      </c>
      <c r="C11" s="277">
        <v>11.2</v>
      </c>
      <c r="D11" s="278">
        <v>9.4</v>
      </c>
      <c r="E11" s="279">
        <v>9.0506329113924053</v>
      </c>
      <c r="F11" s="280">
        <v>7.6550522648083623</v>
      </c>
      <c r="G11" s="280">
        <v>5.5346938775510202</v>
      </c>
      <c r="H11" s="280">
        <v>5.8195956454121305</v>
      </c>
      <c r="I11" s="280">
        <v>5.0660919540229896</v>
      </c>
      <c r="J11" s="280">
        <v>4.9654135338345862</v>
      </c>
      <c r="K11" s="280">
        <v>4.8989280245022968</v>
      </c>
      <c r="L11" s="280">
        <v>4.0506493506493504</v>
      </c>
      <c r="M11" s="280">
        <v>4.1280653950953674</v>
      </c>
      <c r="N11" s="280">
        <v>3.8510928961748627</v>
      </c>
      <c r="O11" s="280">
        <v>4.5642540620384047</v>
      </c>
      <c r="P11" s="281">
        <v>7.0317460317460316</v>
      </c>
      <c r="Q11" s="282">
        <v>5.6</v>
      </c>
      <c r="R11" s="279">
        <v>6.3361204013377925</v>
      </c>
      <c r="S11" s="280">
        <v>5.344011142061281</v>
      </c>
      <c r="T11" s="280">
        <v>3.9</v>
      </c>
      <c r="U11" s="280">
        <v>3.9</v>
      </c>
      <c r="V11" s="280">
        <v>3.7</v>
      </c>
      <c r="W11" s="280">
        <v>3.7</v>
      </c>
      <c r="X11" s="280">
        <v>3.4</v>
      </c>
      <c r="Y11" s="281">
        <v>2.92</v>
      </c>
    </row>
    <row r="12" spans="1:25" s="158" customFormat="1" ht="12.75">
      <c r="A12" s="275" t="s">
        <v>17</v>
      </c>
      <c r="B12" s="276" t="s">
        <v>14</v>
      </c>
      <c r="C12" s="293">
        <v>1289</v>
      </c>
      <c r="D12" s="294">
        <v>1678</v>
      </c>
      <c r="E12" s="295">
        <v>2015</v>
      </c>
      <c r="F12" s="296">
        <v>1923</v>
      </c>
      <c r="G12" s="296">
        <v>2028</v>
      </c>
      <c r="H12" s="296">
        <v>1904</v>
      </c>
      <c r="I12" s="296">
        <v>1966</v>
      </c>
      <c r="J12" s="296">
        <v>1921</v>
      </c>
      <c r="K12" s="296">
        <v>2040</v>
      </c>
      <c r="L12" s="296">
        <v>2058</v>
      </c>
      <c r="M12" s="296">
        <v>2033</v>
      </c>
      <c r="N12" s="296">
        <v>2137</v>
      </c>
      <c r="O12" s="296">
        <v>2174</v>
      </c>
      <c r="P12" s="297">
        <v>2331</v>
      </c>
      <c r="Q12" s="298">
        <v>2044</v>
      </c>
      <c r="R12" s="295">
        <v>2483</v>
      </c>
      <c r="S12" s="296">
        <v>2357</v>
      </c>
      <c r="T12" s="296">
        <v>2587</v>
      </c>
      <c r="U12" s="296">
        <v>2422</v>
      </c>
      <c r="V12" s="296">
        <v>2426</v>
      </c>
      <c r="W12" s="296">
        <v>2425</v>
      </c>
      <c r="X12" s="296">
        <v>2559</v>
      </c>
      <c r="Y12" s="297">
        <v>2562</v>
      </c>
    </row>
    <row r="13" spans="1:25" s="158" customFormat="1" ht="12.75">
      <c r="A13" s="283"/>
      <c r="B13" s="276" t="s">
        <v>208</v>
      </c>
      <c r="C13" s="285">
        <v>9.4</v>
      </c>
      <c r="D13" s="286">
        <v>30.178432893716064</v>
      </c>
      <c r="E13" s="287">
        <v>32.915567282321888</v>
      </c>
      <c r="F13" s="288">
        <v>27.435387673956257</v>
      </c>
      <c r="G13" s="288">
        <v>29.501915708812277</v>
      </c>
      <c r="H13" s="288">
        <v>29.34782608695653</v>
      </c>
      <c r="I13" s="288">
        <v>31.241655540720956</v>
      </c>
      <c r="J13" s="288">
        <v>24.175824175824175</v>
      </c>
      <c r="K13" s="288">
        <v>17.241379310344811</v>
      </c>
      <c r="L13" s="288">
        <v>18.207926479035038</v>
      </c>
      <c r="M13" s="288">
        <v>13.385387618516447</v>
      </c>
      <c r="N13" s="288">
        <v>13.428874734607206</v>
      </c>
      <c r="O13" s="288">
        <v>16.070475173518432</v>
      </c>
      <c r="P13" s="289">
        <v>16.725087631447181</v>
      </c>
      <c r="Q13" s="290">
        <v>21.811680572109651</v>
      </c>
      <c r="R13" s="287">
        <v>23.225806451612897</v>
      </c>
      <c r="S13" s="288">
        <v>22.568902756110248</v>
      </c>
      <c r="T13" s="288">
        <f>T12/G12*100-100</f>
        <v>27.564102564102555</v>
      </c>
      <c r="U13" s="288">
        <f>U12/H12*100-100</f>
        <v>27.205882352941174</v>
      </c>
      <c r="V13" s="288">
        <f>V12/I12*100-100</f>
        <v>23.397761953204466</v>
      </c>
      <c r="W13" s="288">
        <f>W12/J12*100-100</f>
        <v>26.236335242061443</v>
      </c>
      <c r="X13" s="288">
        <f>X12/K12*100-100</f>
        <v>25.441176470588232</v>
      </c>
      <c r="Y13" s="289">
        <f>Y12/L12*100-100</f>
        <v>24.489795918367349</v>
      </c>
    </row>
    <row r="14" spans="1:25" s="158" customFormat="1" ht="25.5">
      <c r="A14" s="291" t="s">
        <v>99</v>
      </c>
      <c r="B14" s="276" t="s">
        <v>13</v>
      </c>
      <c r="C14" s="299" t="s">
        <v>213</v>
      </c>
      <c r="D14" s="300">
        <v>9.3000000000000007</v>
      </c>
      <c r="E14" s="301" t="s">
        <v>15</v>
      </c>
      <c r="F14" s="302" t="s">
        <v>15</v>
      </c>
      <c r="G14" s="302">
        <v>10.1</v>
      </c>
      <c r="H14" s="302" t="s">
        <v>15</v>
      </c>
      <c r="I14" s="302" t="s">
        <v>15</v>
      </c>
      <c r="J14" s="302">
        <v>9.1</v>
      </c>
      <c r="K14" s="302" t="s">
        <v>15</v>
      </c>
      <c r="L14" s="302" t="s">
        <v>15</v>
      </c>
      <c r="M14" s="302">
        <v>8.9</v>
      </c>
      <c r="N14" s="302" t="s">
        <v>15</v>
      </c>
      <c r="O14" s="302" t="s">
        <v>15</v>
      </c>
      <c r="P14" s="303">
        <v>9.9</v>
      </c>
      <c r="Q14" s="304">
        <v>9.5</v>
      </c>
      <c r="R14" s="301" t="s">
        <v>15</v>
      </c>
      <c r="S14" s="302" t="s">
        <v>15</v>
      </c>
      <c r="T14" s="302">
        <v>9.6999999999999993</v>
      </c>
      <c r="U14" s="302" t="s">
        <v>15</v>
      </c>
      <c r="V14" s="302" t="s">
        <v>15</v>
      </c>
      <c r="W14" s="302">
        <v>8.3000000000000007</v>
      </c>
      <c r="X14" s="302" t="s">
        <v>15</v>
      </c>
      <c r="Y14" s="303" t="s">
        <v>15</v>
      </c>
    </row>
    <row r="15" spans="1:25" s="158" customFormat="1" ht="12.75">
      <c r="A15" s="261" t="s">
        <v>214</v>
      </c>
      <c r="B15" s="262" t="s">
        <v>14</v>
      </c>
      <c r="C15" s="305" t="s">
        <v>15</v>
      </c>
      <c r="D15" s="306" t="s">
        <v>15</v>
      </c>
      <c r="E15" s="307">
        <v>6008</v>
      </c>
      <c r="F15" s="308">
        <v>6209</v>
      </c>
      <c r="G15" s="308">
        <v>6752</v>
      </c>
      <c r="H15" s="308">
        <v>6659</v>
      </c>
      <c r="I15" s="308">
        <v>6840</v>
      </c>
      <c r="J15" s="308">
        <v>7360</v>
      </c>
      <c r="K15" s="308">
        <v>7339</v>
      </c>
      <c r="L15" s="308">
        <v>7114</v>
      </c>
      <c r="M15" s="308">
        <v>7351</v>
      </c>
      <c r="N15" s="308">
        <v>7377</v>
      </c>
      <c r="O15" s="308">
        <v>7479</v>
      </c>
      <c r="P15" s="309">
        <v>8777</v>
      </c>
      <c r="Q15" s="310" t="s">
        <v>15</v>
      </c>
      <c r="R15" s="307">
        <v>7711</v>
      </c>
      <c r="S15" s="308">
        <v>7828</v>
      </c>
      <c r="T15" s="311">
        <v>8382</v>
      </c>
      <c r="U15" s="311">
        <v>8480</v>
      </c>
      <c r="V15" s="311">
        <v>8725</v>
      </c>
      <c r="W15" s="311">
        <v>9141</v>
      </c>
      <c r="X15" s="308">
        <v>9170</v>
      </c>
      <c r="Y15" s="309">
        <v>8977</v>
      </c>
    </row>
    <row r="16" spans="1:25" s="158" customFormat="1" ht="12.75">
      <c r="A16" s="250"/>
      <c r="B16" s="262" t="s">
        <v>208</v>
      </c>
      <c r="C16" s="305" t="s">
        <v>15</v>
      </c>
      <c r="D16" s="306" t="s">
        <v>15</v>
      </c>
      <c r="E16" s="271">
        <v>37.734983952315446</v>
      </c>
      <c r="F16" s="272">
        <v>35.4</v>
      </c>
      <c r="G16" s="272">
        <v>37.235772357723562</v>
      </c>
      <c r="H16" s="272">
        <v>36</v>
      </c>
      <c r="I16" s="272">
        <v>37.239165329052952</v>
      </c>
      <c r="J16" s="272">
        <v>37.9</v>
      </c>
      <c r="K16" s="272">
        <v>36.6</v>
      </c>
      <c r="L16" s="272">
        <v>36.755094194540561</v>
      </c>
      <c r="M16" s="272">
        <v>37.200000000000003</v>
      </c>
      <c r="N16" s="272">
        <v>37.9</v>
      </c>
      <c r="O16" s="272">
        <v>38.346281908990022</v>
      </c>
      <c r="P16" s="273">
        <v>35.5</v>
      </c>
      <c r="Q16" s="310" t="s">
        <v>15</v>
      </c>
      <c r="R16" s="271">
        <v>28.4</v>
      </c>
      <c r="S16" s="272">
        <v>26.075052343372533</v>
      </c>
      <c r="T16" s="272">
        <v>24.1</v>
      </c>
      <c r="U16" s="272">
        <v>27.3</v>
      </c>
      <c r="V16" s="272">
        <v>27.6</v>
      </c>
      <c r="W16" s="272">
        <v>24.2</v>
      </c>
      <c r="X16" s="272">
        <v>24.9</v>
      </c>
      <c r="Y16" s="273">
        <v>26.2</v>
      </c>
    </row>
    <row r="17" spans="1:25" s="158" customFormat="1" ht="12.75">
      <c r="A17" s="261" t="s">
        <v>215</v>
      </c>
      <c r="B17" s="262" t="s">
        <v>14</v>
      </c>
      <c r="C17" s="312">
        <v>4195</v>
      </c>
      <c r="D17" s="313">
        <v>5183</v>
      </c>
      <c r="E17" s="307">
        <v>6008</v>
      </c>
      <c r="F17" s="308">
        <v>6109</v>
      </c>
      <c r="G17" s="308">
        <v>6324</v>
      </c>
      <c r="H17" s="308">
        <v>6407</v>
      </c>
      <c r="I17" s="308">
        <v>6494</v>
      </c>
      <c r="J17" s="308">
        <v>6638</v>
      </c>
      <c r="K17" s="308">
        <v>6738</v>
      </c>
      <c r="L17" s="308">
        <v>6784</v>
      </c>
      <c r="M17" s="308">
        <v>6847</v>
      </c>
      <c r="N17" s="308">
        <v>6900</v>
      </c>
      <c r="O17" s="308">
        <v>6953</v>
      </c>
      <c r="P17" s="309">
        <v>7104</v>
      </c>
      <c r="Q17" s="314">
        <v>7104</v>
      </c>
      <c r="R17" s="307">
        <v>7711</v>
      </c>
      <c r="S17" s="308">
        <v>7770</v>
      </c>
      <c r="T17" s="311">
        <v>7974</v>
      </c>
      <c r="U17" s="311">
        <v>8101</v>
      </c>
      <c r="V17" s="311">
        <v>8225</v>
      </c>
      <c r="W17" s="311">
        <v>8377</v>
      </c>
      <c r="X17" s="308">
        <v>8490</v>
      </c>
      <c r="Y17" s="309"/>
    </row>
    <row r="18" spans="1:25" s="158" customFormat="1" ht="12.75">
      <c r="A18" s="250"/>
      <c r="B18" s="262" t="s">
        <v>208</v>
      </c>
      <c r="C18" s="269">
        <v>20.5</v>
      </c>
      <c r="D18" s="270">
        <v>23.5</v>
      </c>
      <c r="E18" s="271">
        <v>37.700000000000003</v>
      </c>
      <c r="F18" s="272">
        <v>36.799999999999997</v>
      </c>
      <c r="G18" s="272">
        <v>36.9</v>
      </c>
      <c r="H18" s="272">
        <v>36.700000000000003</v>
      </c>
      <c r="I18" s="272">
        <v>36.799999999999997</v>
      </c>
      <c r="J18" s="272">
        <v>37.200000000000003</v>
      </c>
      <c r="K18" s="272">
        <v>37.1</v>
      </c>
      <c r="L18" s="272">
        <v>37.200000000000003</v>
      </c>
      <c r="M18" s="272">
        <v>37.200000000000003</v>
      </c>
      <c r="N18" s="272">
        <v>37.1</v>
      </c>
      <c r="O18" s="272">
        <v>37.1</v>
      </c>
      <c r="P18" s="273">
        <v>37.063476750916465</v>
      </c>
      <c r="Q18" s="274">
        <v>37.1</v>
      </c>
      <c r="R18" s="271">
        <v>28.4</v>
      </c>
      <c r="S18" s="272">
        <v>27.2</v>
      </c>
      <c r="T18" s="272">
        <v>26.1</v>
      </c>
      <c r="U18" s="272">
        <v>26.4</v>
      </c>
      <c r="V18" s="272">
        <v>26.7</v>
      </c>
      <c r="W18" s="272">
        <v>26.2</v>
      </c>
      <c r="X18" s="272">
        <v>26</v>
      </c>
      <c r="Y18" s="273"/>
    </row>
    <row r="19" spans="1:25" s="158" customFormat="1" ht="12.75">
      <c r="A19" s="315" t="s">
        <v>216</v>
      </c>
      <c r="B19" s="262" t="s">
        <v>208</v>
      </c>
      <c r="C19" s="269">
        <v>-20.2</v>
      </c>
      <c r="D19" s="270">
        <v>9</v>
      </c>
      <c r="E19" s="271">
        <v>21.4</v>
      </c>
      <c r="F19" s="272">
        <v>18</v>
      </c>
      <c r="G19" s="272">
        <v>18.7</v>
      </c>
      <c r="H19" s="272">
        <v>20.7</v>
      </c>
      <c r="I19" s="272">
        <v>20.399999999999999</v>
      </c>
      <c r="J19" s="272">
        <v>18.899999999999999</v>
      </c>
      <c r="K19" s="272">
        <v>17.2</v>
      </c>
      <c r="L19" s="272">
        <v>17.2</v>
      </c>
      <c r="M19" s="272">
        <v>17.3</v>
      </c>
      <c r="N19" s="272">
        <v>19.899999999999999</v>
      </c>
      <c r="O19" s="272">
        <v>21.4</v>
      </c>
      <c r="P19" s="273">
        <v>18.899999999999999</v>
      </c>
      <c r="Q19" s="274">
        <v>19.100000000000001</v>
      </c>
      <c r="R19" s="271">
        <v>12.3</v>
      </c>
      <c r="S19" s="272">
        <v>10.5</v>
      </c>
      <c r="T19" s="272">
        <v>9.5</v>
      </c>
      <c r="U19" s="272">
        <v>12.5</v>
      </c>
      <c r="V19" s="272">
        <v>14.1</v>
      </c>
      <c r="W19" s="272">
        <v>13</v>
      </c>
      <c r="X19" s="272">
        <v>14.7</v>
      </c>
      <c r="Y19" s="273">
        <v>15.7</v>
      </c>
    </row>
    <row r="20" spans="1:25" s="158" customFormat="1" ht="12.75">
      <c r="A20" s="315" t="s">
        <v>18</v>
      </c>
      <c r="B20" s="262" t="s">
        <v>14</v>
      </c>
      <c r="C20" s="305">
        <v>1378</v>
      </c>
      <c r="D20" s="306">
        <v>1600</v>
      </c>
      <c r="E20" s="316">
        <v>3200</v>
      </c>
      <c r="F20" s="311">
        <v>3200</v>
      </c>
      <c r="G20" s="311">
        <v>3200</v>
      </c>
      <c r="H20" s="311">
        <v>3200</v>
      </c>
      <c r="I20" s="311">
        <v>3200</v>
      </c>
      <c r="J20" s="311">
        <v>3200</v>
      </c>
      <c r="K20" s="311">
        <v>3200</v>
      </c>
      <c r="L20" s="311">
        <v>3200</v>
      </c>
      <c r="M20" s="311">
        <v>3200</v>
      </c>
      <c r="N20" s="311">
        <v>3200</v>
      </c>
      <c r="O20" s="311">
        <v>3200</v>
      </c>
      <c r="P20" s="317">
        <v>3200</v>
      </c>
      <c r="Q20" s="310">
        <v>3200</v>
      </c>
      <c r="R20" s="316">
        <v>3723</v>
      </c>
      <c r="S20" s="311">
        <v>3723</v>
      </c>
      <c r="T20" s="311">
        <v>3723</v>
      </c>
      <c r="U20" s="311">
        <v>3723</v>
      </c>
      <c r="V20" s="311">
        <v>3723</v>
      </c>
      <c r="W20" s="311">
        <v>3723</v>
      </c>
      <c r="X20" s="311">
        <v>3723</v>
      </c>
      <c r="Y20" s="317">
        <v>3723</v>
      </c>
    </row>
    <row r="21" spans="1:25" s="158" customFormat="1" ht="12.75">
      <c r="A21" s="315" t="s">
        <v>217</v>
      </c>
      <c r="B21" s="262" t="s">
        <v>14</v>
      </c>
      <c r="C21" s="305">
        <v>1330</v>
      </c>
      <c r="D21" s="306">
        <v>1544</v>
      </c>
      <c r="E21" s="316">
        <v>1544</v>
      </c>
      <c r="F21" s="311">
        <v>1544</v>
      </c>
      <c r="G21" s="311">
        <v>1544</v>
      </c>
      <c r="H21" s="311">
        <v>1544</v>
      </c>
      <c r="I21" s="311">
        <v>1624</v>
      </c>
      <c r="J21" s="311">
        <v>1624</v>
      </c>
      <c r="K21" s="311">
        <v>1624</v>
      </c>
      <c r="L21" s="311">
        <v>1624</v>
      </c>
      <c r="M21" s="311">
        <v>1624</v>
      </c>
      <c r="N21" s="311">
        <v>1624</v>
      </c>
      <c r="O21" s="311">
        <v>1624</v>
      </c>
      <c r="P21" s="317">
        <v>1700</v>
      </c>
      <c r="Q21" s="310">
        <v>1700</v>
      </c>
      <c r="R21" s="316">
        <v>1700</v>
      </c>
      <c r="S21" s="311">
        <v>1700</v>
      </c>
      <c r="T21" s="311">
        <v>1700</v>
      </c>
      <c r="U21" s="311">
        <v>1700</v>
      </c>
      <c r="V21" s="311">
        <v>1700</v>
      </c>
      <c r="W21" s="311">
        <v>1700</v>
      </c>
      <c r="X21" s="311">
        <v>1777</v>
      </c>
      <c r="Y21" s="317">
        <v>1777</v>
      </c>
    </row>
    <row r="22" spans="1:25" s="158" customFormat="1" ht="12.75">
      <c r="A22" s="291" t="s">
        <v>218</v>
      </c>
      <c r="B22" s="276" t="s">
        <v>219</v>
      </c>
      <c r="C22" s="293">
        <v>4599.9129999999996</v>
      </c>
      <c r="D22" s="294">
        <v>6548.6459999999997</v>
      </c>
      <c r="E22" s="295">
        <v>6123.5730000000003</v>
      </c>
      <c r="F22" s="296">
        <v>6356.1270000000004</v>
      </c>
      <c r="G22" s="296">
        <v>6557.3580000000002</v>
      </c>
      <c r="H22" s="296">
        <v>6670.5619999999999</v>
      </c>
      <c r="I22" s="296">
        <v>2247.3629999999998</v>
      </c>
      <c r="J22" s="296">
        <v>2355.9969999999998</v>
      </c>
      <c r="K22" s="296">
        <v>4522.0510000000004</v>
      </c>
      <c r="L22" s="296">
        <v>5599.3850000000002</v>
      </c>
      <c r="M22" s="296">
        <v>6232.5889999999999</v>
      </c>
      <c r="N22" s="296">
        <v>6044</v>
      </c>
      <c r="O22" s="296">
        <v>6631.67</v>
      </c>
      <c r="P22" s="297">
        <v>6920.6629999999996</v>
      </c>
      <c r="Q22" s="298">
        <v>6920.6629999999996</v>
      </c>
      <c r="R22" s="295">
        <v>6265.8459999999995</v>
      </c>
      <c r="S22" s="296">
        <v>6440.4930000000004</v>
      </c>
      <c r="T22" s="296">
        <v>6597.1239999999998</v>
      </c>
      <c r="U22" s="296">
        <v>6747.0190000000002</v>
      </c>
      <c r="V22" s="296">
        <v>584.13699999999994</v>
      </c>
      <c r="W22" s="296">
        <v>1609.22</v>
      </c>
      <c r="X22" s="296">
        <v>2182.567</v>
      </c>
      <c r="Y22" s="297">
        <v>2438.1669999999999</v>
      </c>
    </row>
    <row r="23" spans="1:25" s="158" customFormat="1" ht="25.5">
      <c r="A23" s="291" t="s">
        <v>220</v>
      </c>
      <c r="B23" s="276" t="s">
        <v>62</v>
      </c>
      <c r="C23" s="318">
        <v>2345.9550129999998</v>
      </c>
      <c r="D23" s="319">
        <v>5704.7</v>
      </c>
      <c r="E23" s="320">
        <v>920.2</v>
      </c>
      <c r="F23" s="321">
        <v>715.9</v>
      </c>
      <c r="G23" s="321">
        <v>429.6</v>
      </c>
      <c r="H23" s="321">
        <v>316.46792399999998</v>
      </c>
      <c r="I23" s="321">
        <v>90.56</v>
      </c>
      <c r="J23" s="321">
        <v>269.42062600000003</v>
      </c>
      <c r="K23" s="321">
        <v>328.26041800000002</v>
      </c>
      <c r="L23" s="321">
        <v>171</v>
      </c>
      <c r="M23" s="321">
        <v>104.4</v>
      </c>
      <c r="N23" s="321">
        <v>148.912184</v>
      </c>
      <c r="O23" s="321">
        <v>184.542475</v>
      </c>
      <c r="P23" s="322">
        <v>302.67012199999999</v>
      </c>
      <c r="Q23" s="323">
        <v>3980.104405</v>
      </c>
      <c r="R23" s="320">
        <v>204.7</v>
      </c>
      <c r="S23" s="321">
        <v>147.45089999999999</v>
      </c>
      <c r="T23" s="288">
        <v>118.9453</v>
      </c>
      <c r="U23" s="288">
        <v>60.320500000000003</v>
      </c>
      <c r="V23" s="288">
        <v>22.3462</v>
      </c>
      <c r="W23" s="288">
        <v>113.6</v>
      </c>
      <c r="X23" s="321">
        <v>66.699299999999994</v>
      </c>
      <c r="Y23" s="322">
        <v>27.1</v>
      </c>
    </row>
    <row r="24" spans="1:25" s="158" customFormat="1" ht="12.75">
      <c r="A24" s="275" t="s">
        <v>231</v>
      </c>
      <c r="B24" s="276" t="s">
        <v>14</v>
      </c>
      <c r="C24" s="318">
        <v>374.47500000000008</v>
      </c>
      <c r="D24" s="319">
        <v>733.6</v>
      </c>
      <c r="E24" s="320">
        <v>1521.2</v>
      </c>
      <c r="F24" s="321">
        <v>1571.2</v>
      </c>
      <c r="G24" s="321">
        <v>1265.9000000000001</v>
      </c>
      <c r="H24" s="321">
        <v>756</v>
      </c>
      <c r="I24" s="321">
        <v>411.9</v>
      </c>
      <c r="J24" s="321">
        <v>164.9</v>
      </c>
      <c r="K24" s="321">
        <v>145.9</v>
      </c>
      <c r="L24" s="321">
        <v>153.9</v>
      </c>
      <c r="M24" s="321">
        <v>149.6</v>
      </c>
      <c r="N24" s="321">
        <v>341.6</v>
      </c>
      <c r="O24" s="321">
        <v>540.29999999999995</v>
      </c>
      <c r="P24" s="322">
        <v>993.4</v>
      </c>
      <c r="Q24" s="323">
        <v>668</v>
      </c>
      <c r="R24" s="320">
        <v>1164.4000000000001</v>
      </c>
      <c r="S24" s="321">
        <v>1005.2</v>
      </c>
      <c r="T24" s="288">
        <v>480.8</v>
      </c>
      <c r="U24" s="288">
        <v>309.8</v>
      </c>
      <c r="V24" s="288">
        <v>168.5</v>
      </c>
      <c r="W24" s="288">
        <v>100.7</v>
      </c>
      <c r="X24" s="321">
        <v>103.9</v>
      </c>
      <c r="Y24" s="322">
        <v>96.5</v>
      </c>
    </row>
    <row r="25" spans="1:25" s="158" customFormat="1" ht="13.5" thickBot="1">
      <c r="A25" s="324"/>
      <c r="B25" s="325" t="s">
        <v>208</v>
      </c>
      <c r="C25" s="326">
        <v>158.97302904564322</v>
      </c>
      <c r="D25" s="327">
        <v>95.900927965818767</v>
      </c>
      <c r="E25" s="328">
        <v>15.2860932171277</v>
      </c>
      <c r="F25" s="329">
        <v>15.870206489675525</v>
      </c>
      <c r="G25" s="329">
        <v>5.7914089921444258</v>
      </c>
      <c r="H25" s="329">
        <v>-8.3747424554599519</v>
      </c>
      <c r="I25" s="329">
        <v>-0.62726176115802446</v>
      </c>
      <c r="J25" s="329">
        <v>-24.21875</v>
      </c>
      <c r="K25" s="329">
        <v>-14.927113702623913</v>
      </c>
      <c r="L25" s="329">
        <v>8.3802816901408477</v>
      </c>
      <c r="M25" s="329">
        <v>20.257234726688097</v>
      </c>
      <c r="N25" s="329">
        <v>-39.731827805222295</v>
      </c>
      <c r="O25" s="329">
        <v>-51.081937528293345</v>
      </c>
      <c r="P25" s="330">
        <v>-27.196775375595465</v>
      </c>
      <c r="Q25" s="331">
        <v>-8.9422028353326084</v>
      </c>
      <c r="R25" s="328">
        <v>-23.455166973442019</v>
      </c>
      <c r="S25" s="329">
        <v>-36.023421588594708</v>
      </c>
      <c r="T25" s="329">
        <v>-62.019116833873134</v>
      </c>
      <c r="U25" s="329">
        <v>-59</v>
      </c>
      <c r="V25" s="329">
        <f>V24/I24*100-100</f>
        <v>-59.092012624423404</v>
      </c>
      <c r="W25" s="329">
        <f>W24/J24*100-100</f>
        <v>-38.932686476652513</v>
      </c>
      <c r="X25" s="329">
        <f>X24/K24*100-100</f>
        <v>-28.786840301576419</v>
      </c>
      <c r="Y25" s="330">
        <f>Y24/L24*100-100</f>
        <v>-37.29694606887589</v>
      </c>
    </row>
    <row r="26" spans="1:25">
      <c r="A26" s="332"/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</row>
    <row r="27" spans="1:25">
      <c r="A27" s="333" t="s">
        <v>221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</row>
    <row r="28" spans="1:25">
      <c r="A28" s="333"/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</row>
    <row r="29" spans="1:25" ht="21.75">
      <c r="A29" s="334" t="s">
        <v>222</v>
      </c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6"/>
      <c r="Q29" s="335"/>
      <c r="R29" s="335"/>
      <c r="S29" s="335"/>
    </row>
    <row r="30" spans="1:25" ht="21.75">
      <c r="A30" s="334" t="s">
        <v>223</v>
      </c>
      <c r="B30" s="334"/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6"/>
      <c r="Q30" s="335"/>
      <c r="R30" s="335"/>
      <c r="S30" s="335"/>
    </row>
    <row r="31" spans="1:25">
      <c r="B31" s="333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</row>
    <row r="32" spans="1:25"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</row>
    <row r="33" spans="1:1">
      <c r="A33" s="337"/>
    </row>
  </sheetData>
  <mergeCells count="15">
    <mergeCell ref="A1:X1"/>
    <mergeCell ref="A15:A16"/>
    <mergeCell ref="A24:A25"/>
    <mergeCell ref="A2:A3"/>
    <mergeCell ref="B2:B3"/>
    <mergeCell ref="C2:C3"/>
    <mergeCell ref="D2:D3"/>
    <mergeCell ref="E2:P2"/>
    <mergeCell ref="Q2:Q3"/>
    <mergeCell ref="A4:A5"/>
    <mergeCell ref="A6:A7"/>
    <mergeCell ref="A8:A9"/>
    <mergeCell ref="A12:A13"/>
    <mergeCell ref="A17:A18"/>
    <mergeCell ref="R2:Y2"/>
  </mergeCells>
  <pageMargins left="0.51181102362204722" right="0.51181102362204722" top="0.78740157480314965" bottom="0.35433070866141736" header="0.51181102362204722" footer="0.47244094488188981"/>
  <pageSetup paperSize="9" scale="56" orientation="landscape" r:id="rId1"/>
  <headerFooter>
    <oddHeader>&amp;R&amp;9&amp;KBCBCBCМакроекономічний та монетарний огляд&amp;K000000
&amp;KF79D91Липень 2018 року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G731"/>
  <sheetViews>
    <sheetView showGridLines="0" view="pageLayout" topLeftCell="A49" zoomScale="85" zoomScaleNormal="86" zoomScaleSheetLayoutView="50" zoomScalePageLayoutView="85" workbookViewId="0">
      <selection activeCell="BC1" sqref="BC1"/>
    </sheetView>
  </sheetViews>
  <sheetFormatPr defaultColWidth="9.42578125" defaultRowHeight="11.25" outlineLevelCol="3"/>
  <cols>
    <col min="1" max="1" width="1.42578125" style="12" customWidth="1"/>
    <col min="2" max="2" width="33.140625" style="12" customWidth="1"/>
    <col min="3" max="3" width="6.42578125" style="12" hidden="1" customWidth="1" outlineLevel="2"/>
    <col min="4" max="14" width="6.42578125" style="12" hidden="1" customWidth="1" outlineLevel="3"/>
    <col min="15" max="15" width="6.42578125" style="12" hidden="1" customWidth="1" outlineLevel="2" collapsed="1"/>
    <col min="16" max="26" width="6.5703125" style="12" hidden="1" customWidth="1" outlineLevel="3"/>
    <col min="27" max="27" width="6.5703125" style="12" hidden="1" customWidth="1" outlineLevel="2" collapsed="1"/>
    <col min="28" max="28" width="5.5703125" style="12" hidden="1" customWidth="1" outlineLevel="1" collapsed="1"/>
    <col min="29" max="33" width="6.5703125" style="12" hidden="1" customWidth="1" outlineLevel="1"/>
    <col min="34" max="34" width="6.85546875" style="19" hidden="1" customWidth="1" outlineLevel="1"/>
    <col min="35" max="36" width="6.5703125" style="19" hidden="1" customWidth="1" outlineLevel="1"/>
    <col min="37" max="37" width="6.42578125" style="12" hidden="1" customWidth="1" outlineLevel="1"/>
    <col min="38" max="38" width="6.42578125" style="18" hidden="1" customWidth="1" outlineLevel="1"/>
    <col min="39" max="39" width="6.42578125" style="18" customWidth="1" collapsed="1"/>
    <col min="40" max="41" width="6.42578125" style="18" customWidth="1"/>
    <col min="42" max="42" width="6.42578125" style="12" customWidth="1"/>
    <col min="43" max="43" width="6.42578125" style="18" customWidth="1"/>
    <col min="44" max="46" width="6.42578125" style="12" customWidth="1"/>
    <col min="47" max="47" width="6.140625" style="12" customWidth="1"/>
    <col min="48" max="49" width="6.28515625" style="12" customWidth="1"/>
    <col min="50" max="51" width="6.5703125" style="12" customWidth="1"/>
    <col min="52" max="57" width="6.42578125" style="12" customWidth="1"/>
    <col min="58" max="59" width="6" style="12" customWidth="1"/>
    <col min="60" max="16384" width="9.42578125" style="12"/>
  </cols>
  <sheetData>
    <row r="1" spans="1:59" s="20" customFormat="1" ht="25.35" customHeight="1">
      <c r="A1" s="21"/>
      <c r="B1" s="91" t="s">
        <v>90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</row>
    <row r="2" spans="1:59" s="20" customFormat="1" ht="9.75" customHeight="1">
      <c r="A2" s="21"/>
      <c r="B2" s="214" t="s">
        <v>150</v>
      </c>
      <c r="C2" s="212">
        <v>2013</v>
      </c>
      <c r="D2" s="212">
        <v>2014</v>
      </c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>
        <v>2015</v>
      </c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92">
        <v>2016</v>
      </c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212">
        <v>2016</v>
      </c>
      <c r="AN2" s="212">
        <v>2017</v>
      </c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>
        <v>2018</v>
      </c>
      <c r="BA2" s="212"/>
      <c r="BB2" s="212"/>
      <c r="BC2" s="212"/>
      <c r="BD2" s="212"/>
      <c r="BE2" s="212"/>
      <c r="BF2" s="212"/>
      <c r="BG2" s="212"/>
    </row>
    <row r="3" spans="1:59" s="20" customFormat="1" ht="11.25" customHeight="1">
      <c r="A3" s="21"/>
      <c r="B3" s="214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212"/>
      <c r="BA3" s="212"/>
      <c r="BB3" s="212"/>
      <c r="BC3" s="212"/>
      <c r="BD3" s="212"/>
      <c r="BE3" s="212"/>
      <c r="BF3" s="212"/>
      <c r="BG3" s="212"/>
    </row>
    <row r="4" spans="1:59" s="20" customFormat="1" ht="27.75" customHeight="1">
      <c r="A4" s="21"/>
      <c r="B4" s="214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93" t="s">
        <v>151</v>
      </c>
      <c r="AC4" s="93" t="s">
        <v>152</v>
      </c>
      <c r="AD4" s="93" t="s">
        <v>153</v>
      </c>
      <c r="AE4" s="93" t="s">
        <v>154</v>
      </c>
      <c r="AF4" s="93" t="s">
        <v>155</v>
      </c>
      <c r="AG4" s="93" t="s">
        <v>156</v>
      </c>
      <c r="AH4" s="93" t="s">
        <v>157</v>
      </c>
      <c r="AI4" s="93" t="s">
        <v>158</v>
      </c>
      <c r="AJ4" s="93" t="s">
        <v>171</v>
      </c>
      <c r="AK4" s="93" t="s">
        <v>175</v>
      </c>
      <c r="AL4" s="93" t="s">
        <v>176</v>
      </c>
      <c r="AM4" s="212"/>
      <c r="AN4" s="93" t="s">
        <v>151</v>
      </c>
      <c r="AO4" s="93" t="s">
        <v>152</v>
      </c>
      <c r="AP4" s="93" t="s">
        <v>153</v>
      </c>
      <c r="AQ4" s="93" t="s">
        <v>154</v>
      </c>
      <c r="AR4" s="93" t="s">
        <v>155</v>
      </c>
      <c r="AS4" s="93" t="s">
        <v>156</v>
      </c>
      <c r="AT4" s="93" t="s">
        <v>157</v>
      </c>
      <c r="AU4" s="93" t="s">
        <v>158</v>
      </c>
      <c r="AV4" s="93" t="s">
        <v>159</v>
      </c>
      <c r="AW4" s="93" t="s">
        <v>160</v>
      </c>
      <c r="AX4" s="93" t="s">
        <v>161</v>
      </c>
      <c r="AY4" s="93" t="s">
        <v>162</v>
      </c>
      <c r="AZ4" s="93" t="s">
        <v>151</v>
      </c>
      <c r="BA4" s="93" t="s">
        <v>152</v>
      </c>
      <c r="BB4" s="93" t="s">
        <v>153</v>
      </c>
      <c r="BC4" s="93" t="s">
        <v>154</v>
      </c>
      <c r="BD4" s="93" t="s">
        <v>155</v>
      </c>
      <c r="BE4" s="93" t="s">
        <v>156</v>
      </c>
      <c r="BF4" s="93" t="s">
        <v>157</v>
      </c>
      <c r="BG4" s="93" t="s">
        <v>158</v>
      </c>
    </row>
    <row r="5" spans="1:59" s="20" customFormat="1" ht="12.75">
      <c r="A5" s="21"/>
      <c r="B5" s="94" t="s">
        <v>88</v>
      </c>
      <c r="C5" s="47">
        <v>339.22690166771997</v>
      </c>
      <c r="D5" s="47">
        <v>25.298730328859996</v>
      </c>
      <c r="E5" s="47">
        <v>52.342604771019992</v>
      </c>
      <c r="F5" s="47">
        <v>88.803188810829994</v>
      </c>
      <c r="G5" s="47">
        <v>120.55503813011997</v>
      </c>
      <c r="H5" s="47">
        <v>150.6450318965</v>
      </c>
      <c r="I5" s="47">
        <v>175.93051245894</v>
      </c>
      <c r="J5" s="47">
        <v>199.06360163994</v>
      </c>
      <c r="K5" s="47">
        <v>230.57395769153001</v>
      </c>
      <c r="L5" s="47">
        <v>260.86943575474004</v>
      </c>
      <c r="M5" s="47">
        <v>289.47296354822998</v>
      </c>
      <c r="N5" s="47">
        <v>319.07293465521008</v>
      </c>
      <c r="O5" s="47">
        <v>357.08424366494995</v>
      </c>
      <c r="P5" s="47">
        <v>22.34564288652</v>
      </c>
      <c r="Q5" s="47">
        <v>60.341260756419992</v>
      </c>
      <c r="R5" s="47">
        <v>113.20585782598</v>
      </c>
      <c r="S5" s="47">
        <v>162.64630136427002</v>
      </c>
      <c r="T5" s="47">
        <v>204.92146096462994</v>
      </c>
      <c r="U5" s="47">
        <v>244.69410898448004</v>
      </c>
      <c r="V5" s="47">
        <v>287.92349810231997</v>
      </c>
      <c r="W5" s="47">
        <v>337.69626490910014</v>
      </c>
      <c r="X5" s="47">
        <v>384.32833184685001</v>
      </c>
      <c r="Y5" s="47">
        <v>427.43860882474996</v>
      </c>
      <c r="Z5" s="47">
        <v>479.85331050812994</v>
      </c>
      <c r="AA5" s="47">
        <v>534.69481220231</v>
      </c>
      <c r="AB5" s="47">
        <v>29.636865129799997</v>
      </c>
      <c r="AC5" s="47">
        <v>70.585443077189993</v>
      </c>
      <c r="AD5" s="47">
        <v>129.15741417033999</v>
      </c>
      <c r="AE5" s="47">
        <v>171.94804698953996</v>
      </c>
      <c r="AF5" s="47">
        <v>219.22720088879998</v>
      </c>
      <c r="AG5" s="47">
        <v>265.6315090329</v>
      </c>
      <c r="AH5" s="47">
        <v>301.30042300291001</v>
      </c>
      <c r="AI5" s="47">
        <v>361.18034169546002</v>
      </c>
      <c r="AJ5" s="47">
        <v>407.55138098428006</v>
      </c>
      <c r="AK5" s="47">
        <v>463.56549193800998</v>
      </c>
      <c r="AL5" s="47">
        <v>543.42660971136979</v>
      </c>
      <c r="AM5" s="47">
        <v>616.28321956596994</v>
      </c>
      <c r="AN5" s="47">
        <v>59.446808527050003</v>
      </c>
      <c r="AO5" s="47">
        <v>112.04783506691999</v>
      </c>
      <c r="AP5" s="47">
        <v>174.75878801467999</v>
      </c>
      <c r="AQ5" s="47">
        <v>259.78584723256</v>
      </c>
      <c r="AR5" s="47">
        <v>325.77315241142992</v>
      </c>
      <c r="AS5" s="47">
        <v>394.90597798452995</v>
      </c>
      <c r="AT5" s="47">
        <v>447.71491926871005</v>
      </c>
      <c r="AU5" s="47">
        <v>527.58890790723001</v>
      </c>
      <c r="AV5" s="47">
        <v>585.75782100911988</v>
      </c>
      <c r="AW5" s="47">
        <v>647.46871319503998</v>
      </c>
      <c r="AX5" s="47">
        <v>724.47147537514024</v>
      </c>
      <c r="AY5" s="47">
        <v>793.4418504746501</v>
      </c>
      <c r="AZ5" s="47">
        <v>55.186589414379995</v>
      </c>
      <c r="BA5" s="47">
        <v>111.44399153211002</v>
      </c>
      <c r="BB5" s="47">
        <v>193.58293663206001</v>
      </c>
      <c r="BC5" s="47">
        <v>272.84803646123999</v>
      </c>
      <c r="BD5" s="47">
        <v>369.73019897953998</v>
      </c>
      <c r="BE5" s="47">
        <v>449.00623681874004</v>
      </c>
      <c r="BF5" s="47">
        <v>513.50848881063996</v>
      </c>
      <c r="BG5" s="47">
        <v>607.56320334287</v>
      </c>
    </row>
    <row r="6" spans="1:59" s="20" customFormat="1" ht="12.75" customHeight="1">
      <c r="A6" s="21"/>
      <c r="B6" s="34" t="s">
        <v>243</v>
      </c>
      <c r="C6" s="48">
        <v>262.77705160587004</v>
      </c>
      <c r="D6" s="48">
        <v>18.43714868372</v>
      </c>
      <c r="E6" s="48">
        <v>37.439223050269995</v>
      </c>
      <c r="F6" s="48">
        <v>62.828987874699997</v>
      </c>
      <c r="G6" s="48">
        <v>86.70076180950997</v>
      </c>
      <c r="H6" s="48">
        <v>110.56508256263001</v>
      </c>
      <c r="I6" s="48">
        <v>131.75496934039001</v>
      </c>
      <c r="J6" s="48">
        <v>150.20847298501999</v>
      </c>
      <c r="K6" s="48">
        <v>172.06621742228998</v>
      </c>
      <c r="L6" s="48">
        <v>196.89020386024004</v>
      </c>
      <c r="M6" s="48">
        <v>221.96147011515998</v>
      </c>
      <c r="N6" s="48">
        <v>247.77292572299999</v>
      </c>
      <c r="O6" s="48">
        <v>280.17826146755999</v>
      </c>
      <c r="P6" s="48">
        <v>19.548581385399999</v>
      </c>
      <c r="Q6" s="48">
        <v>48.424558670399996</v>
      </c>
      <c r="R6" s="48">
        <v>92.020002644490006</v>
      </c>
      <c r="S6" s="48">
        <v>125.31589190882001</v>
      </c>
      <c r="T6" s="48">
        <v>158.05837013238997</v>
      </c>
      <c r="U6" s="48">
        <v>188.00765795467998</v>
      </c>
      <c r="V6" s="48">
        <v>220.15923691495996</v>
      </c>
      <c r="W6" s="48">
        <v>257.31720361377006</v>
      </c>
      <c r="X6" s="48">
        <v>289.87601815329998</v>
      </c>
      <c r="Y6" s="48">
        <v>323.83103757999999</v>
      </c>
      <c r="Z6" s="48">
        <v>364.72081899639005</v>
      </c>
      <c r="AA6" s="48">
        <v>409.41753916970004</v>
      </c>
      <c r="AB6" s="48">
        <v>26.771870827999997</v>
      </c>
      <c r="AC6" s="48">
        <v>63.219526276129997</v>
      </c>
      <c r="AD6" s="48">
        <v>116.7416521303</v>
      </c>
      <c r="AE6" s="48">
        <v>154.97122527194998</v>
      </c>
      <c r="AF6" s="48">
        <v>196.10706457881</v>
      </c>
      <c r="AG6" s="48">
        <v>235.61754297271</v>
      </c>
      <c r="AH6" s="53">
        <v>267.65698714071999</v>
      </c>
      <c r="AI6" s="53">
        <v>318.20841885145995</v>
      </c>
      <c r="AJ6" s="53">
        <v>356.09797578008005</v>
      </c>
      <c r="AK6" s="53">
        <v>396.92401546767002</v>
      </c>
      <c r="AL6" s="53">
        <v>453.65699267494989</v>
      </c>
      <c r="AM6" s="48">
        <v>503.87943276343992</v>
      </c>
      <c r="AN6" s="48">
        <v>55.821163468839998</v>
      </c>
      <c r="AO6" s="53">
        <v>101.99431253697999</v>
      </c>
      <c r="AP6" s="53">
        <v>158.07790694138998</v>
      </c>
      <c r="AQ6" s="53">
        <v>197.29175325981998</v>
      </c>
      <c r="AR6" s="53">
        <v>251.87018036207994</v>
      </c>
      <c r="AS6" s="53">
        <v>294.91345112539</v>
      </c>
      <c r="AT6" s="53">
        <v>337.60129779976</v>
      </c>
      <c r="AU6" s="53">
        <v>403.61262324136999</v>
      </c>
      <c r="AV6" s="53">
        <v>454.73951106369003</v>
      </c>
      <c r="AW6" s="53">
        <v>506.37110658782001</v>
      </c>
      <c r="AX6" s="53">
        <v>570.93326458726006</v>
      </c>
      <c r="AY6" s="53">
        <v>627.15368617780996</v>
      </c>
      <c r="AZ6" s="53">
        <v>50.3912762251</v>
      </c>
      <c r="BA6" s="53">
        <v>100.37212637915</v>
      </c>
      <c r="BB6" s="53">
        <v>172.41293582737001</v>
      </c>
      <c r="BC6" s="53">
        <v>226.55078230430001</v>
      </c>
      <c r="BD6" s="53">
        <v>297.95722680291999</v>
      </c>
      <c r="BE6" s="53">
        <v>349.23453836770005</v>
      </c>
      <c r="BF6" s="53">
        <v>406.76031145154002</v>
      </c>
      <c r="BG6" s="53">
        <v>484.76076956842996</v>
      </c>
    </row>
    <row r="7" spans="1:59" s="20" customFormat="1" ht="12.75">
      <c r="A7" s="21"/>
      <c r="B7" s="95" t="s">
        <v>87</v>
      </c>
      <c r="C7" s="49">
        <v>7.5650373456399995</v>
      </c>
      <c r="D7" s="49">
        <v>0.52002799513999998</v>
      </c>
      <c r="E7" s="49">
        <v>1.10835871212</v>
      </c>
      <c r="F7" s="49">
        <v>1.7618009743199998</v>
      </c>
      <c r="G7" s="49">
        <v>2.4993142395100003</v>
      </c>
      <c r="H7" s="49">
        <v>3.1315687100899998</v>
      </c>
      <c r="I7" s="49">
        <v>3.8282644581400005</v>
      </c>
      <c r="J7" s="49">
        <v>4.5687203402699996</v>
      </c>
      <c r="K7" s="49">
        <v>5.474966725959999</v>
      </c>
      <c r="L7" s="49">
        <v>7.1674365462000003</v>
      </c>
      <c r="M7" s="49">
        <v>8.9258389195299994</v>
      </c>
      <c r="N7" s="49">
        <v>10.589260004570001</v>
      </c>
      <c r="O7" s="49">
        <v>12.645767212990002</v>
      </c>
      <c r="P7" s="49">
        <v>1.5843818870799999</v>
      </c>
      <c r="Q7" s="49">
        <v>5.9187876715099996</v>
      </c>
      <c r="R7" s="49">
        <v>9.4452337851100001</v>
      </c>
      <c r="S7" s="49">
        <v>13.23745582241</v>
      </c>
      <c r="T7" s="49">
        <v>16.678644701130001</v>
      </c>
      <c r="U7" s="49">
        <v>20.510425007349998</v>
      </c>
      <c r="V7" s="49">
        <v>24.492985129400001</v>
      </c>
      <c r="W7" s="49">
        <v>28.144234695319998</v>
      </c>
      <c r="X7" s="49">
        <v>31.915118726900001</v>
      </c>
      <c r="Y7" s="49">
        <v>35.902458756439998</v>
      </c>
      <c r="Z7" s="49">
        <v>39.913726120270006</v>
      </c>
      <c r="AA7" s="49">
        <v>45.061993447100001</v>
      </c>
      <c r="AB7" s="49">
        <v>3.5846896399300006</v>
      </c>
      <c r="AC7" s="49">
        <v>7.9243825559500003</v>
      </c>
      <c r="AD7" s="49">
        <v>12.618918775539999</v>
      </c>
      <c r="AE7" s="49">
        <v>17.543109296450002</v>
      </c>
      <c r="AF7" s="49">
        <v>21.949165406740001</v>
      </c>
      <c r="AG7" s="49">
        <v>27.028190169809999</v>
      </c>
      <c r="AH7" s="55">
        <v>32.276864270319997</v>
      </c>
      <c r="AI7" s="55">
        <v>37.114926516910003</v>
      </c>
      <c r="AJ7" s="55">
        <v>42.050053670960004</v>
      </c>
      <c r="AK7" s="55">
        <v>47.900451848140001</v>
      </c>
      <c r="AL7" s="55">
        <v>53.060091717619997</v>
      </c>
      <c r="AM7" s="49">
        <v>59.810465081070006</v>
      </c>
      <c r="AN7" s="49">
        <v>4.5567725808699988</v>
      </c>
      <c r="AO7" s="55">
        <v>10.101270595299999</v>
      </c>
      <c r="AP7" s="55">
        <v>15.992901727560001</v>
      </c>
      <c r="AQ7" s="55">
        <v>22.076128841859997</v>
      </c>
      <c r="AR7" s="55">
        <v>27.878597848059997</v>
      </c>
      <c r="AS7" s="55">
        <v>34.555679303760002</v>
      </c>
      <c r="AT7" s="55">
        <v>41.132232217269994</v>
      </c>
      <c r="AU7" s="55">
        <v>47.308311309280015</v>
      </c>
      <c r="AV7" s="55">
        <v>53.613757865609998</v>
      </c>
      <c r="AW7" s="55">
        <v>60.063993437969991</v>
      </c>
      <c r="AX7" s="55">
        <v>66.652297439759991</v>
      </c>
      <c r="AY7" s="55">
        <v>75.033403662669997</v>
      </c>
      <c r="AZ7" s="55">
        <v>5.8630909168299992</v>
      </c>
      <c r="BA7" s="55">
        <v>12.64950744682</v>
      </c>
      <c r="BB7" s="55">
        <v>19.663815569820002</v>
      </c>
      <c r="BC7" s="55">
        <v>26.901684965940003</v>
      </c>
      <c r="BD7" s="55">
        <v>34.146908226289995</v>
      </c>
      <c r="BE7" s="55">
        <v>42.314247068590007</v>
      </c>
      <c r="BF7" s="55">
        <v>50.494218727480003</v>
      </c>
      <c r="BG7" s="55">
        <v>58.080452010729999</v>
      </c>
    </row>
    <row r="8" spans="1:59" s="20" customFormat="1" ht="12.75">
      <c r="A8" s="21"/>
      <c r="B8" s="95" t="s">
        <v>86</v>
      </c>
      <c r="C8" s="49">
        <v>54.318415474480005</v>
      </c>
      <c r="D8" s="49">
        <v>3.6576099474500001</v>
      </c>
      <c r="E8" s="49">
        <v>7.6203116570200002</v>
      </c>
      <c r="F8" s="49">
        <v>15.450783053589996</v>
      </c>
      <c r="G8" s="49">
        <v>18.799697035199994</v>
      </c>
      <c r="H8" s="49">
        <v>22.634617863829998</v>
      </c>
      <c r="I8" s="49">
        <v>24.840765269670001</v>
      </c>
      <c r="J8" s="49">
        <v>28.136068897179996</v>
      </c>
      <c r="K8" s="49">
        <v>30.706208410059993</v>
      </c>
      <c r="L8" s="49">
        <v>33.08863699338</v>
      </c>
      <c r="M8" s="49">
        <v>35.451302220990009</v>
      </c>
      <c r="N8" s="49">
        <v>37.873851042209999</v>
      </c>
      <c r="O8" s="49">
        <v>39.941946519420007</v>
      </c>
      <c r="P8" s="49">
        <v>2.1976227194900004</v>
      </c>
      <c r="Q8" s="49">
        <v>4.8433884159699989</v>
      </c>
      <c r="R8" s="49">
        <v>14.90083536361</v>
      </c>
      <c r="S8" s="49">
        <v>17.412292910530002</v>
      </c>
      <c r="T8" s="49">
        <v>19.730512402550001</v>
      </c>
      <c r="U8" s="49">
        <v>21.865112740969998</v>
      </c>
      <c r="V8" s="49">
        <v>23.592239065250002</v>
      </c>
      <c r="W8" s="49">
        <v>26.004455446129999</v>
      </c>
      <c r="X8" s="49">
        <v>28.06831310990999</v>
      </c>
      <c r="Y8" s="49">
        <v>30.205812114750003</v>
      </c>
      <c r="Z8" s="49">
        <v>32.497700403950006</v>
      </c>
      <c r="AA8" s="49">
        <v>34.776326205720004</v>
      </c>
      <c r="AB8" s="49">
        <v>0.49456207689000009</v>
      </c>
      <c r="AC8" s="49">
        <v>2.1791318606599996</v>
      </c>
      <c r="AD8" s="49">
        <v>14.523016263469998</v>
      </c>
      <c r="AE8" s="49">
        <v>15.829304132020001</v>
      </c>
      <c r="AF8" s="49">
        <v>23.395815462860003</v>
      </c>
      <c r="AG8" s="49">
        <v>24.438404875460002</v>
      </c>
      <c r="AH8" s="55">
        <v>25.70156756758</v>
      </c>
      <c r="AI8" s="55">
        <v>35.235824736519994</v>
      </c>
      <c r="AJ8" s="55">
        <v>36.145976172100006</v>
      </c>
      <c r="AK8" s="55">
        <v>36.956623961940004</v>
      </c>
      <c r="AL8" s="55">
        <v>47.526378671069992</v>
      </c>
      <c r="AM8" s="49">
        <v>54.344127554939995</v>
      </c>
      <c r="AN8" s="49">
        <v>0.4346728565900001</v>
      </c>
      <c r="AO8" s="55">
        <v>8.8277157602300029</v>
      </c>
      <c r="AP8" s="55">
        <v>13.015317516750001</v>
      </c>
      <c r="AQ8" s="55">
        <v>14.140167881229999</v>
      </c>
      <c r="AR8" s="55">
        <v>28.435903976649996</v>
      </c>
      <c r="AS8" s="55">
        <v>31.658388358369997</v>
      </c>
      <c r="AT8" s="55">
        <v>33.272533397189996</v>
      </c>
      <c r="AU8" s="55">
        <v>47.351681021299989</v>
      </c>
      <c r="AV8" s="55">
        <v>48.276804458979996</v>
      </c>
      <c r="AW8" s="55">
        <v>49.620082806509998</v>
      </c>
      <c r="AX8" s="55">
        <v>64.187250693199999</v>
      </c>
      <c r="AY8" s="55">
        <v>66.911934731060001</v>
      </c>
      <c r="AZ8" s="55">
        <v>1.5264947602300001</v>
      </c>
      <c r="BA8" s="55">
        <v>7.4302631039400007</v>
      </c>
      <c r="BB8" s="55">
        <v>29.155893097819998</v>
      </c>
      <c r="BC8" s="55">
        <v>30.003548255409996</v>
      </c>
      <c r="BD8" s="55">
        <v>50.583751028770003</v>
      </c>
      <c r="BE8" s="55">
        <v>52.213249707420005</v>
      </c>
      <c r="BF8" s="55">
        <v>54.005174074589995</v>
      </c>
      <c r="BG8" s="55">
        <v>72.481719167310018</v>
      </c>
    </row>
    <row r="9" spans="1:59" s="20" customFormat="1" ht="12.75">
      <c r="A9" s="21"/>
      <c r="B9" s="95" t="s">
        <v>185</v>
      </c>
      <c r="C9" s="49">
        <v>128.26930791498</v>
      </c>
      <c r="D9" s="49">
        <v>8.7151140462600019</v>
      </c>
      <c r="E9" s="49">
        <v>16.930053824209999</v>
      </c>
      <c r="F9" s="49">
        <v>27.658853579939997</v>
      </c>
      <c r="G9" s="49">
        <v>40.667750521139993</v>
      </c>
      <c r="H9" s="49">
        <v>52.231006270240002</v>
      </c>
      <c r="I9" s="49">
        <v>63.983169110980008</v>
      </c>
      <c r="J9" s="49">
        <v>71.306631257420008</v>
      </c>
      <c r="K9" s="49">
        <v>80.998384879140005</v>
      </c>
      <c r="L9" s="49">
        <v>94.02100232765001</v>
      </c>
      <c r="M9" s="49">
        <v>107.2046802501</v>
      </c>
      <c r="N9" s="49">
        <v>120.45781685042999</v>
      </c>
      <c r="O9" s="49">
        <v>139.02425885480002</v>
      </c>
      <c r="P9" s="49">
        <v>9.5823882882199989</v>
      </c>
      <c r="Q9" s="49">
        <v>23.342678085459998</v>
      </c>
      <c r="R9" s="49">
        <v>42.987021759769995</v>
      </c>
      <c r="S9" s="49">
        <v>58.734855836640001</v>
      </c>
      <c r="T9" s="49">
        <v>71.607183387330011</v>
      </c>
      <c r="U9" s="49">
        <v>84.672781669369996</v>
      </c>
      <c r="V9" s="49">
        <v>98.717436209710002</v>
      </c>
      <c r="W9" s="49">
        <v>116.16848394410999</v>
      </c>
      <c r="X9" s="49">
        <v>130.20472465671</v>
      </c>
      <c r="Y9" s="49">
        <v>144.76921258657998</v>
      </c>
      <c r="Z9" s="49">
        <v>162.67738520104999</v>
      </c>
      <c r="AA9" s="49">
        <v>178.45238521014002</v>
      </c>
      <c r="AB9" s="49">
        <v>14.008251158069998</v>
      </c>
      <c r="AC9" s="49">
        <v>30.480200387130001</v>
      </c>
      <c r="AD9" s="49">
        <v>53.086244904779996</v>
      </c>
      <c r="AE9" s="49">
        <v>73.068153675700003</v>
      </c>
      <c r="AF9" s="49">
        <v>90.908221254170002</v>
      </c>
      <c r="AG9" s="49">
        <v>114.27568147466</v>
      </c>
      <c r="AH9" s="55">
        <v>127.63461414265001</v>
      </c>
      <c r="AI9" s="55">
        <v>149.42390006341</v>
      </c>
      <c r="AJ9" s="55">
        <v>168.43996472666998</v>
      </c>
      <c r="AK9" s="55">
        <v>189.36091905380999</v>
      </c>
      <c r="AL9" s="55">
        <v>215.80029734285</v>
      </c>
      <c r="AM9" s="49">
        <v>235.50602993929999</v>
      </c>
      <c r="AN9" s="49">
        <v>37.037114340899997</v>
      </c>
      <c r="AO9" s="55">
        <v>52.355787288769996</v>
      </c>
      <c r="AP9" s="55">
        <v>80.151318841140025</v>
      </c>
      <c r="AQ9" s="55">
        <v>102.59207958115999</v>
      </c>
      <c r="AR9" s="55">
        <v>124.84032939434998</v>
      </c>
      <c r="AS9" s="55">
        <v>148.07155219082</v>
      </c>
      <c r="AT9" s="55">
        <v>170.82051379710001</v>
      </c>
      <c r="AU9" s="55">
        <v>196.95770246837</v>
      </c>
      <c r="AV9" s="55">
        <v>223.93546451104001</v>
      </c>
      <c r="AW9" s="55">
        <v>253.38470442662998</v>
      </c>
      <c r="AX9" s="55">
        <v>283.10959472155008</v>
      </c>
      <c r="AY9" s="55">
        <v>313.98059446526997</v>
      </c>
      <c r="AZ9" s="55">
        <v>31.013267454529998</v>
      </c>
      <c r="BA9" s="55">
        <v>55.944187112680005</v>
      </c>
      <c r="BB9" s="55">
        <v>84.484640984949991</v>
      </c>
      <c r="BC9" s="55">
        <v>120.23479512535</v>
      </c>
      <c r="BD9" s="55">
        <v>147.36325072865003</v>
      </c>
      <c r="BE9" s="55">
        <v>174.30154845568003</v>
      </c>
      <c r="BF9" s="55">
        <v>204.83627877523</v>
      </c>
      <c r="BG9" s="55">
        <v>237.39189348751</v>
      </c>
    </row>
    <row r="10" spans="1:59" s="20" customFormat="1" ht="12.75">
      <c r="A10" s="21"/>
      <c r="B10" s="96" t="s">
        <v>85</v>
      </c>
      <c r="C10" s="49">
        <v>-53.447576662279999</v>
      </c>
      <c r="D10" s="49">
        <v>-5.1800453310399996</v>
      </c>
      <c r="E10" s="49">
        <v>-6.6483087467799997</v>
      </c>
      <c r="F10" s="49">
        <v>-8.9349838600100018</v>
      </c>
      <c r="G10" s="49">
        <v>-13.12895424589</v>
      </c>
      <c r="H10" s="49">
        <v>-18.02916502355</v>
      </c>
      <c r="I10" s="49">
        <v>-20.35526013494</v>
      </c>
      <c r="J10" s="49">
        <v>-30.8215137368</v>
      </c>
      <c r="K10" s="49">
        <v>-36.270488586410004</v>
      </c>
      <c r="L10" s="49">
        <v>-40.757116237430004</v>
      </c>
      <c r="M10" s="49">
        <v>-45.675745289200002</v>
      </c>
      <c r="N10" s="49">
        <v>-48.922455123489996</v>
      </c>
      <c r="O10" s="49">
        <v>-50.216250269029999</v>
      </c>
      <c r="P10" s="49">
        <v>-4.8163978590800003</v>
      </c>
      <c r="Q10" s="49">
        <v>-9.0727244575900006</v>
      </c>
      <c r="R10" s="49">
        <v>-12.037425645040001</v>
      </c>
      <c r="S10" s="49">
        <v>-16.465768549110003</v>
      </c>
      <c r="T10" s="49">
        <v>-21.425386602429999</v>
      </c>
      <c r="U10" s="49">
        <v>-26.701281913020001</v>
      </c>
      <c r="V10" s="49">
        <v>-33.470988670910003</v>
      </c>
      <c r="W10" s="49">
        <v>-37.931468016370005</v>
      </c>
      <c r="X10" s="49">
        <v>-45.544417747599994</v>
      </c>
      <c r="Y10" s="49">
        <v>-52.479017471190005</v>
      </c>
      <c r="Z10" s="49">
        <v>-58.919264566719995</v>
      </c>
      <c r="AA10" s="49">
        <v>-68.40529544156</v>
      </c>
      <c r="AB10" s="49">
        <v>-7.8871000000000002</v>
      </c>
      <c r="AC10" s="49">
        <v>-15.953801021869999</v>
      </c>
      <c r="AD10" s="49">
        <v>-22.210224344050001</v>
      </c>
      <c r="AE10" s="49">
        <v>-29.343368884869999</v>
      </c>
      <c r="AF10" s="49">
        <v>-36.020950827820002</v>
      </c>
      <c r="AG10" s="49">
        <v>-36.132201964529997</v>
      </c>
      <c r="AH10" s="55">
        <v>-48.24253521899</v>
      </c>
      <c r="AI10" s="55">
        <v>-54.427466058249998</v>
      </c>
      <c r="AJ10" s="55">
        <v>-63.739920790500001</v>
      </c>
      <c r="AK10" s="55">
        <v>-72.335455342160003</v>
      </c>
      <c r="AL10" s="55">
        <v>-78.445695239599999</v>
      </c>
      <c r="AM10" s="49">
        <v>-94.405435048770002</v>
      </c>
      <c r="AN10" s="56">
        <v>-2.785940491E-2</v>
      </c>
      <c r="AO10" s="55">
        <v>-17.008055606829998</v>
      </c>
      <c r="AP10" s="55">
        <v>-26.928509377369998</v>
      </c>
      <c r="AQ10" s="55">
        <v>-38.022068871430001</v>
      </c>
      <c r="AR10" s="55">
        <v>-47.884187436940003</v>
      </c>
      <c r="AS10" s="55">
        <v>-56.984248831839999</v>
      </c>
      <c r="AT10" s="55">
        <v>-68.286299938710002</v>
      </c>
      <c r="AU10" s="55">
        <v>-77.897674399070013</v>
      </c>
      <c r="AV10" s="55">
        <v>-87.569390425070011</v>
      </c>
      <c r="AW10" s="55">
        <v>-97.299270093740006</v>
      </c>
      <c r="AX10" s="55">
        <v>-108.72078088328</v>
      </c>
      <c r="AY10" s="55">
        <v>-0.12006059243100001</v>
      </c>
      <c r="AZ10" s="55">
        <v>-12.005630465919999</v>
      </c>
      <c r="BA10" s="55">
        <v>-23.551174167419997</v>
      </c>
      <c r="BB10" s="55">
        <v>-33.647789125949998</v>
      </c>
      <c r="BC10" s="55">
        <v>-43.597301733759998</v>
      </c>
      <c r="BD10" s="55">
        <v>-54.800179599899998</v>
      </c>
      <c r="BE10" s="55">
        <v>-64.434820453879993</v>
      </c>
      <c r="BF10" s="55">
        <v>-75.164099836299997</v>
      </c>
      <c r="BG10" s="55">
        <v>-85.156998430339996</v>
      </c>
    </row>
    <row r="11" spans="1:59" s="20" customFormat="1" ht="12.75">
      <c r="A11" s="21"/>
      <c r="B11" s="95" t="s">
        <v>84</v>
      </c>
      <c r="C11" s="49">
        <v>35.309490539949998</v>
      </c>
      <c r="D11" s="49">
        <v>2.7203566007499997</v>
      </c>
      <c r="E11" s="49">
        <v>5.4687962681400002</v>
      </c>
      <c r="F11" s="49">
        <v>7.7401831516499993</v>
      </c>
      <c r="G11" s="49">
        <v>11.248970180579999</v>
      </c>
      <c r="H11" s="49">
        <v>15.343761030240001</v>
      </c>
      <c r="I11" s="49">
        <v>19.102140558169999</v>
      </c>
      <c r="J11" s="49">
        <v>23.068279752379997</v>
      </c>
      <c r="K11" s="49">
        <v>27.998788940699999</v>
      </c>
      <c r="L11" s="49">
        <v>32.514334902110001</v>
      </c>
      <c r="M11" s="49">
        <v>36.637887607849997</v>
      </c>
      <c r="N11" s="49">
        <v>40.642673160150004</v>
      </c>
      <c r="O11" s="49">
        <v>44.940844349229998</v>
      </c>
      <c r="P11" s="49">
        <v>3.1806859811899999</v>
      </c>
      <c r="Q11" s="49">
        <v>7.860982142410001</v>
      </c>
      <c r="R11" s="49">
        <v>12.518040393399998</v>
      </c>
      <c r="S11" s="49">
        <v>17.664043622980003</v>
      </c>
      <c r="T11" s="49">
        <v>22.72244220328</v>
      </c>
      <c r="U11" s="49">
        <v>28.068304447279996</v>
      </c>
      <c r="V11" s="49">
        <v>33.923334097179996</v>
      </c>
      <c r="W11" s="49">
        <v>39.303897598500001</v>
      </c>
      <c r="X11" s="49">
        <v>45.014075171190001</v>
      </c>
      <c r="Y11" s="49">
        <v>50.688481349319993</v>
      </c>
      <c r="Z11" s="49">
        <v>56.793314030349997</v>
      </c>
      <c r="AA11" s="49">
        <v>63.110597479109991</v>
      </c>
      <c r="AB11" s="49">
        <v>5.2416034871399999</v>
      </c>
      <c r="AC11" s="49">
        <v>11.861854212999999</v>
      </c>
      <c r="AD11" s="49">
        <v>18.88260846723</v>
      </c>
      <c r="AE11" s="49">
        <v>26.15148897273</v>
      </c>
      <c r="AF11" s="49">
        <v>33.631873345570007</v>
      </c>
      <c r="AG11" s="49">
        <v>40.915811594840001</v>
      </c>
      <c r="AH11" s="55">
        <v>48.666427148330001</v>
      </c>
      <c r="AI11" s="55">
        <v>56.963734215859994</v>
      </c>
      <c r="AJ11" s="55">
        <v>65.058510773189994</v>
      </c>
      <c r="AK11" s="55">
        <v>73.567286835079983</v>
      </c>
      <c r="AL11" s="55">
        <v>81.859230441879987</v>
      </c>
      <c r="AM11" s="49">
        <v>90.122475182409985</v>
      </c>
      <c r="AN11" s="49">
        <v>6.8349817168000015</v>
      </c>
      <c r="AO11" s="55">
        <v>14.626884189480002</v>
      </c>
      <c r="AP11" s="55">
        <v>22.690169740060004</v>
      </c>
      <c r="AQ11" s="55">
        <v>31.711790465560004</v>
      </c>
      <c r="AR11" s="55">
        <v>40.191799844209989</v>
      </c>
      <c r="AS11" s="55">
        <v>48.626541076610003</v>
      </c>
      <c r="AT11" s="55">
        <v>58.380180950130004</v>
      </c>
      <c r="AU11" s="55">
        <v>68.056908260529994</v>
      </c>
      <c r="AV11" s="55">
        <v>78.223278526160001</v>
      </c>
      <c r="AW11" s="55">
        <v>88.214573152249997</v>
      </c>
      <c r="AX11" s="55">
        <v>98.88961701847002</v>
      </c>
      <c r="AY11" s="55">
        <v>108.29346153878001</v>
      </c>
      <c r="AZ11" s="55">
        <v>8.2156447296799993</v>
      </c>
      <c r="BA11" s="55">
        <v>15.228427536490001</v>
      </c>
      <c r="BB11" s="55">
        <v>23.157070274380001</v>
      </c>
      <c r="BC11" s="55">
        <v>31.198227491140003</v>
      </c>
      <c r="BD11" s="55">
        <v>40.397766642420002</v>
      </c>
      <c r="BE11" s="55">
        <v>49.823169595030002</v>
      </c>
      <c r="BF11" s="55">
        <v>61.348179629980002</v>
      </c>
      <c r="BG11" s="55">
        <v>72.662949599480001</v>
      </c>
    </row>
    <row r="12" spans="1:59" s="20" customFormat="1" ht="12.75">
      <c r="A12" s="21"/>
      <c r="B12" s="34" t="s">
        <v>83</v>
      </c>
      <c r="C12" s="48">
        <v>72.853174209049996</v>
      </c>
      <c r="D12" s="48">
        <v>6.6542883258000014</v>
      </c>
      <c r="E12" s="48">
        <v>14.472138471509998</v>
      </c>
      <c r="F12" s="48">
        <v>25.260613175800003</v>
      </c>
      <c r="G12" s="48">
        <v>32.587909278289999</v>
      </c>
      <c r="H12" s="48">
        <v>38.617869713220003</v>
      </c>
      <c r="I12" s="48">
        <v>42.498308833609997</v>
      </c>
      <c r="J12" s="48">
        <v>46.763632093609999</v>
      </c>
      <c r="K12" s="48">
        <v>51.48067117622</v>
      </c>
      <c r="L12" s="48">
        <v>56.327078292229999</v>
      </c>
      <c r="M12" s="48">
        <v>59.526688927639995</v>
      </c>
      <c r="N12" s="48">
        <v>63.006281775840009</v>
      </c>
      <c r="O12" s="48">
        <v>68.355242477339999</v>
      </c>
      <c r="P12" s="48">
        <v>2.4825314819800002</v>
      </c>
      <c r="Q12" s="48">
        <v>11.304108199979998</v>
      </c>
      <c r="R12" s="48">
        <v>20.059652860029995</v>
      </c>
      <c r="S12" s="48">
        <v>35.738492114050004</v>
      </c>
      <c r="T12" s="48">
        <v>45.006428941629991</v>
      </c>
      <c r="U12" s="48">
        <v>54.369809269840005</v>
      </c>
      <c r="V12" s="48">
        <v>65.020968619209995</v>
      </c>
      <c r="W12" s="48">
        <v>77.070712364180011</v>
      </c>
      <c r="X12" s="48">
        <v>90.318331504800014</v>
      </c>
      <c r="Y12" s="48">
        <v>99.123457530930011</v>
      </c>
      <c r="Z12" s="48">
        <v>110.35144764495001</v>
      </c>
      <c r="AA12" s="48">
        <v>120.00648542882999</v>
      </c>
      <c r="AB12" s="48">
        <v>2.5396048784900001</v>
      </c>
      <c r="AC12" s="48">
        <v>6.6111858551099996</v>
      </c>
      <c r="AD12" s="48">
        <v>11.165570339900002</v>
      </c>
      <c r="AE12" s="48">
        <v>15.157329882869998</v>
      </c>
      <c r="AF12" s="48">
        <v>20.896848865129996</v>
      </c>
      <c r="AG12" s="48">
        <v>27.356910234239997</v>
      </c>
      <c r="AH12" s="53">
        <v>30.49127279508</v>
      </c>
      <c r="AI12" s="53">
        <v>39.264120664319996</v>
      </c>
      <c r="AJ12" s="53">
        <v>47.196194878690001</v>
      </c>
      <c r="AK12" s="53">
        <v>61.900047199349999</v>
      </c>
      <c r="AL12" s="53">
        <v>83.154656512030002</v>
      </c>
      <c r="AM12" s="48">
        <v>103.64368244309</v>
      </c>
      <c r="AN12" s="48">
        <v>3.1869379053200002</v>
      </c>
      <c r="AO12" s="53">
        <v>9.0308937927400006</v>
      </c>
      <c r="AP12" s="53">
        <v>14.43421759198</v>
      </c>
      <c r="AQ12" s="53">
        <v>29.809837237660002</v>
      </c>
      <c r="AR12" s="53">
        <v>40.372812341090004</v>
      </c>
      <c r="AS12" s="53">
        <v>65.919005355729993</v>
      </c>
      <c r="AT12" s="53">
        <v>75.378137383630005</v>
      </c>
      <c r="AU12" s="53">
        <v>88.620708005949993</v>
      </c>
      <c r="AV12" s="53">
        <v>95.003676270290001</v>
      </c>
      <c r="AW12" s="53">
        <v>104.58938300214001</v>
      </c>
      <c r="AX12" s="53">
        <v>116.39739681287999</v>
      </c>
      <c r="AY12" s="53">
        <v>128.57909049113002</v>
      </c>
      <c r="AZ12" s="53">
        <v>4.2740212703900005</v>
      </c>
      <c r="BA12" s="53">
        <v>9.9161078124599999</v>
      </c>
      <c r="BB12" s="53">
        <v>19.210444491739999</v>
      </c>
      <c r="BC12" s="53">
        <v>43.533806734270001</v>
      </c>
      <c r="BD12" s="53">
        <v>67.950266952060005</v>
      </c>
      <c r="BE12" s="53">
        <v>95.273958917990001</v>
      </c>
      <c r="BF12" s="53">
        <v>101.68809217399001</v>
      </c>
      <c r="BG12" s="53">
        <v>116.41495832551</v>
      </c>
    </row>
    <row r="13" spans="1:59" s="20" customFormat="1" ht="12.75">
      <c r="A13" s="21"/>
      <c r="B13" s="34" t="s">
        <v>82</v>
      </c>
      <c r="C13" s="49">
        <f t="shared" ref="C13:AA13" si="0">C5-C6-C12</f>
        <v>3.5966758527999332</v>
      </c>
      <c r="D13" s="50">
        <f t="shared" si="0"/>
        <v>0.2072933193399944</v>
      </c>
      <c r="E13" s="50">
        <f t="shared" si="0"/>
        <v>0.43124324923999957</v>
      </c>
      <c r="F13" s="50">
        <f t="shared" si="0"/>
        <v>0.71358776032999316</v>
      </c>
      <c r="G13" s="50">
        <f t="shared" si="0"/>
        <v>1.2663670423199989</v>
      </c>
      <c r="H13" s="50">
        <f t="shared" si="0"/>
        <v>1.4620796206499875</v>
      </c>
      <c r="I13" s="50">
        <f t="shared" si="0"/>
        <v>1.677234284939999</v>
      </c>
      <c r="J13" s="50">
        <f t="shared" si="0"/>
        <v>2.0914965613100094</v>
      </c>
      <c r="K13" s="50">
        <f t="shared" si="0"/>
        <v>7.0270690930200317</v>
      </c>
      <c r="L13" s="50">
        <f t="shared" si="0"/>
        <v>7.6521536022700047</v>
      </c>
      <c r="M13" s="50">
        <f t="shared" si="0"/>
        <v>7.9848045054300059</v>
      </c>
      <c r="N13" s="50">
        <f t="shared" si="0"/>
        <v>8.2937271563700818</v>
      </c>
      <c r="O13" s="50">
        <f t="shared" si="0"/>
        <v>8.5507397200499611</v>
      </c>
      <c r="P13" s="50">
        <f t="shared" si="0"/>
        <v>0.31453001914000156</v>
      </c>
      <c r="Q13" s="50">
        <f t="shared" si="0"/>
        <v>0.61259388603999732</v>
      </c>
      <c r="R13" s="50">
        <f t="shared" si="0"/>
        <v>1.1262023214600028</v>
      </c>
      <c r="S13" s="50">
        <f t="shared" si="0"/>
        <v>1.5919173414000056</v>
      </c>
      <c r="T13" s="50">
        <f t="shared" si="0"/>
        <v>1.8566618906099848</v>
      </c>
      <c r="U13" s="50">
        <f t="shared" si="0"/>
        <v>2.3166417599600493</v>
      </c>
      <c r="V13" s="50">
        <f t="shared" si="0"/>
        <v>2.7432925681500109</v>
      </c>
      <c r="W13" s="50">
        <f t="shared" si="0"/>
        <v>3.3083489311500642</v>
      </c>
      <c r="X13" s="50">
        <f t="shared" si="0"/>
        <v>4.1339821887500108</v>
      </c>
      <c r="Y13" s="50">
        <f t="shared" si="0"/>
        <v>4.4841137138199656</v>
      </c>
      <c r="Z13" s="50">
        <f t="shared" si="0"/>
        <v>4.7810438667898723</v>
      </c>
      <c r="AA13" s="50">
        <f t="shared" si="0"/>
        <v>5.2707876037799792</v>
      </c>
      <c r="AB13" s="49">
        <f t="shared" ref="AB13:BA13" si="1">(AB5-AB6-AB12)</f>
        <v>0.32538942330999943</v>
      </c>
      <c r="AC13" s="49">
        <f t="shared" si="1"/>
        <v>0.75473094594999601</v>
      </c>
      <c r="AD13" s="49">
        <f t="shared" si="1"/>
        <v>1.2501917001399914</v>
      </c>
      <c r="AE13" s="49">
        <f t="shared" si="1"/>
        <v>1.8194918347199867</v>
      </c>
      <c r="AF13" s="49">
        <f t="shared" si="1"/>
        <v>2.2232874448599915</v>
      </c>
      <c r="AG13" s="49">
        <f t="shared" si="1"/>
        <v>2.6570558259500032</v>
      </c>
      <c r="AH13" s="49">
        <f t="shared" si="1"/>
        <v>3.1521630671100169</v>
      </c>
      <c r="AI13" s="49">
        <f t="shared" si="1"/>
        <v>3.7078021796800655</v>
      </c>
      <c r="AJ13" s="49">
        <f t="shared" si="1"/>
        <v>4.2572103255100089</v>
      </c>
      <c r="AK13" s="49">
        <f t="shared" si="1"/>
        <v>4.7414292709899684</v>
      </c>
      <c r="AL13" s="49">
        <f t="shared" si="1"/>
        <v>6.6149605243899003</v>
      </c>
      <c r="AM13" s="50">
        <f t="shared" si="1"/>
        <v>8.760104359440021</v>
      </c>
      <c r="AN13" s="49">
        <f t="shared" si="1"/>
        <v>0.43870715289000417</v>
      </c>
      <c r="AO13" s="49">
        <f t="shared" si="1"/>
        <v>1.0226287371999963</v>
      </c>
      <c r="AP13" s="49">
        <f t="shared" si="1"/>
        <v>2.2466634813100104</v>
      </c>
      <c r="AQ13" s="49">
        <f t="shared" si="1"/>
        <v>32.684256735080012</v>
      </c>
      <c r="AR13" s="49">
        <f t="shared" si="1"/>
        <v>33.53015970825998</v>
      </c>
      <c r="AS13" s="49">
        <f t="shared" si="1"/>
        <v>34.073521503409964</v>
      </c>
      <c r="AT13" s="49">
        <f t="shared" si="1"/>
        <v>34.735484085320039</v>
      </c>
      <c r="AU13" s="49">
        <f t="shared" si="1"/>
        <v>35.355576659910028</v>
      </c>
      <c r="AV13" s="49">
        <f t="shared" si="1"/>
        <v>36.014633675139848</v>
      </c>
      <c r="AW13" s="49">
        <f t="shared" si="1"/>
        <v>36.508223605079962</v>
      </c>
      <c r="AX13" s="49">
        <f t="shared" si="1"/>
        <v>37.140813975000199</v>
      </c>
      <c r="AY13" s="49">
        <f t="shared" si="1"/>
        <v>37.709073805710119</v>
      </c>
      <c r="AZ13" s="49">
        <f t="shared" si="1"/>
        <v>0.52129191888999404</v>
      </c>
      <c r="BA13" s="49">
        <f t="shared" si="1"/>
        <v>1.1557573405000152</v>
      </c>
      <c r="BB13" s="49">
        <f t="shared" ref="BB13:BG13" si="2">(BB5-BB6-BB12)</f>
        <v>1.9595563129500064</v>
      </c>
      <c r="BC13" s="49">
        <f t="shared" si="2"/>
        <v>2.7634474226699695</v>
      </c>
      <c r="BD13" s="49">
        <f t="shared" si="2"/>
        <v>3.8227052245599822</v>
      </c>
      <c r="BE13" s="49">
        <f t="shared" si="2"/>
        <v>4.4977395330499803</v>
      </c>
      <c r="BF13" s="49">
        <f t="shared" si="2"/>
        <v>5.0600851851099264</v>
      </c>
      <c r="BG13" s="49">
        <f t="shared" si="2"/>
        <v>6.3874754489300329</v>
      </c>
    </row>
    <row r="14" spans="1:59" s="20" customFormat="1" ht="12.75">
      <c r="A14" s="21"/>
      <c r="B14" s="34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50"/>
      <c r="V14" s="50"/>
      <c r="W14" s="50"/>
      <c r="X14" s="50"/>
      <c r="Y14" s="50"/>
      <c r="Z14" s="50"/>
      <c r="AA14" s="49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M14" s="49"/>
      <c r="AN14" s="50"/>
      <c r="AO14" s="50"/>
      <c r="AP14" s="49"/>
    </row>
    <row r="15" spans="1:59" s="20" customFormat="1" ht="12.75">
      <c r="A15" s="21"/>
      <c r="B15" s="94" t="s">
        <v>81</v>
      </c>
      <c r="C15" s="47">
        <v>403.45607339062002</v>
      </c>
      <c r="D15" s="51">
        <f t="shared" ref="D15:AA15" si="3">SUM(D17:D27)</f>
        <v>26.894780485870001</v>
      </c>
      <c r="E15" s="51">
        <f t="shared" si="3"/>
        <v>57.722143336830001</v>
      </c>
      <c r="F15" s="51">
        <f t="shared" si="3"/>
        <v>92.817821030680008</v>
      </c>
      <c r="G15" s="51">
        <f t="shared" si="3"/>
        <v>127.28439957296</v>
      </c>
      <c r="H15" s="51">
        <f t="shared" si="3"/>
        <v>162.14688208270002</v>
      </c>
      <c r="I15" s="51">
        <f t="shared" si="3"/>
        <v>197.55944742651999</v>
      </c>
      <c r="J15" s="51">
        <f t="shared" si="3"/>
        <v>230.57872361123995</v>
      </c>
      <c r="K15" s="51">
        <f t="shared" si="3"/>
        <v>264.23853139178004</v>
      </c>
      <c r="L15" s="51">
        <f t="shared" si="3"/>
        <v>298.76642114225996</v>
      </c>
      <c r="M15" s="51">
        <f t="shared" si="3"/>
        <v>340.64018684459006</v>
      </c>
      <c r="N15" s="51">
        <f t="shared" si="3"/>
        <v>378.34224596323003</v>
      </c>
      <c r="O15" s="47">
        <f t="shared" si="3"/>
        <v>430.21778452593003</v>
      </c>
      <c r="P15" s="51">
        <f t="shared" si="3"/>
        <v>31.555717673090001</v>
      </c>
      <c r="Q15" s="51">
        <f t="shared" si="3"/>
        <v>69.46774594451</v>
      </c>
      <c r="R15" s="51">
        <f t="shared" si="3"/>
        <v>108.77121511875001</v>
      </c>
      <c r="S15" s="51">
        <f t="shared" si="3"/>
        <v>153.30552191595999</v>
      </c>
      <c r="T15" s="51">
        <f t="shared" si="3"/>
        <v>198.63989855243</v>
      </c>
      <c r="U15" s="51">
        <f t="shared" si="3"/>
        <v>245.67688916634995</v>
      </c>
      <c r="V15" s="51">
        <f t="shared" si="3"/>
        <v>289.35925142766001</v>
      </c>
      <c r="W15" s="51">
        <f t="shared" si="3"/>
        <v>329.40341086512001</v>
      </c>
      <c r="X15" s="51">
        <f t="shared" si="3"/>
        <v>373.3569888724</v>
      </c>
      <c r="Y15" s="51">
        <f t="shared" si="3"/>
        <v>422.21102028121993</v>
      </c>
      <c r="Z15" s="51">
        <f t="shared" si="3"/>
        <v>481.02740854865004</v>
      </c>
      <c r="AA15" s="47">
        <f t="shared" si="3"/>
        <v>576.91141025207003</v>
      </c>
      <c r="AB15" s="51">
        <f>SUM(AB17:AB27)</f>
        <v>27.158866719769996</v>
      </c>
      <c r="AC15" s="51">
        <f t="shared" ref="AC15:AG15" si="4">SUM(AC17:AC27)</f>
        <v>72.921294811730007</v>
      </c>
      <c r="AD15" s="51">
        <f t="shared" si="4"/>
        <v>140.15850866430003</v>
      </c>
      <c r="AE15" s="51">
        <f t="shared" si="4"/>
        <v>193.67265876207</v>
      </c>
      <c r="AF15" s="51">
        <f t="shared" si="4"/>
        <v>245.59884362369002</v>
      </c>
      <c r="AG15" s="51">
        <f t="shared" si="4"/>
        <v>300.40960049099999</v>
      </c>
      <c r="AH15" s="51">
        <v>349.99567144154003</v>
      </c>
      <c r="AI15" s="51">
        <f>SUM(AI17:AI27)</f>
        <v>403.15579392069992</v>
      </c>
      <c r="AJ15" s="51">
        <v>470.7655882192999</v>
      </c>
      <c r="AK15" s="51">
        <v>523.36273172580002</v>
      </c>
      <c r="AL15" s="51">
        <v>588.88291784093997</v>
      </c>
      <c r="AM15" s="47">
        <v>684.88372547364986</v>
      </c>
      <c r="AN15" s="51">
        <v>42.892389209139999</v>
      </c>
      <c r="AO15" s="51">
        <v>110.57745827119</v>
      </c>
      <c r="AP15" s="51">
        <v>184.55973552123999</v>
      </c>
      <c r="AQ15" s="51">
        <v>240.24660030466006</v>
      </c>
      <c r="AR15" s="51">
        <v>300.03846614961998</v>
      </c>
      <c r="AS15" s="51">
        <v>366.02773841504001</v>
      </c>
      <c r="AT15" s="51">
        <v>420.48871083902003</v>
      </c>
      <c r="AU15" s="51">
        <v>489.07740181894002</v>
      </c>
      <c r="AV15" s="51">
        <v>571.09393023952009</v>
      </c>
      <c r="AW15" s="51">
        <v>646.24083754895003</v>
      </c>
      <c r="AX15" s="51">
        <v>719.92594525149002</v>
      </c>
      <c r="AY15" s="51">
        <v>839.45303274225</v>
      </c>
      <c r="AZ15" s="51">
        <v>46.881005337110004</v>
      </c>
      <c r="BA15" s="51">
        <v>113.21464977828001</v>
      </c>
      <c r="BB15" s="51">
        <v>214.27828445102</v>
      </c>
      <c r="BC15" s="51">
        <v>293.40592746143</v>
      </c>
      <c r="BD15" s="51">
        <v>379.90179222027001</v>
      </c>
      <c r="BE15" s="51">
        <v>458.90248954312005</v>
      </c>
      <c r="BF15" s="51">
        <v>526.32289897520991</v>
      </c>
      <c r="BG15" s="51">
        <v>595.21203473768105</v>
      </c>
    </row>
    <row r="16" spans="1:59" s="20" customFormat="1" ht="12.75">
      <c r="A16" s="21"/>
      <c r="B16" s="97" t="s">
        <v>80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3"/>
      <c r="V16" s="53"/>
      <c r="W16" s="53"/>
      <c r="X16" s="53"/>
      <c r="Y16" s="53"/>
      <c r="Z16" s="53"/>
      <c r="AA16" s="52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2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70"/>
      <c r="BB16" s="70"/>
    </row>
    <row r="17" spans="1:59" s="20" customFormat="1" ht="12.75">
      <c r="A17" s="21"/>
      <c r="B17" s="98" t="s">
        <v>79</v>
      </c>
      <c r="C17" s="49">
        <v>50.101089251330002</v>
      </c>
      <c r="D17" s="49">
        <v>4.05598981233</v>
      </c>
      <c r="E17" s="49">
        <v>7.8402688175099993</v>
      </c>
      <c r="F17" s="49">
        <v>12.001469650440001</v>
      </c>
      <c r="G17" s="49">
        <v>17.107892547140001</v>
      </c>
      <c r="H17" s="49">
        <v>23.320724264130003</v>
      </c>
      <c r="I17" s="49">
        <v>29.346391286740005</v>
      </c>
      <c r="J17" s="49">
        <v>34.775291326140007</v>
      </c>
      <c r="K17" s="49">
        <v>39.378063711279999</v>
      </c>
      <c r="L17" s="49">
        <v>43.687195935650003</v>
      </c>
      <c r="M17" s="49">
        <v>50.845346186649998</v>
      </c>
      <c r="N17" s="49">
        <v>58.137007473290005</v>
      </c>
      <c r="O17" s="49">
        <v>65.825834755520006</v>
      </c>
      <c r="P17" s="49">
        <v>6.8549263684999993</v>
      </c>
      <c r="Q17" s="49">
        <v>13.96512626685</v>
      </c>
      <c r="R17" s="49">
        <v>20.512554789000003</v>
      </c>
      <c r="S17" s="49">
        <v>29.743649535219998</v>
      </c>
      <c r="T17" s="49">
        <v>39.640224531100003</v>
      </c>
      <c r="U17" s="49">
        <v>48.79249332018999</v>
      </c>
      <c r="V17" s="49">
        <v>58.08052057754</v>
      </c>
      <c r="W17" s="49">
        <v>66.070528583040002</v>
      </c>
      <c r="X17" s="49">
        <v>72.244105200539991</v>
      </c>
      <c r="Y17" s="49">
        <v>79.366447489159995</v>
      </c>
      <c r="Z17" s="49">
        <v>92.586556545510007</v>
      </c>
      <c r="AA17" s="49">
        <v>103.11671702587</v>
      </c>
      <c r="AB17" s="49">
        <v>5.391605435709999</v>
      </c>
      <c r="AC17" s="49">
        <v>12.455841748759998</v>
      </c>
      <c r="AD17" s="49">
        <v>31.368302154479998</v>
      </c>
      <c r="AE17" s="49">
        <v>38.703902885869994</v>
      </c>
      <c r="AF17" s="49">
        <v>46.737557559750002</v>
      </c>
      <c r="AG17" s="49">
        <v>55.139985244190001</v>
      </c>
      <c r="AH17" s="55">
        <v>62.213053705859991</v>
      </c>
      <c r="AI17" s="55">
        <v>71.327179190020004</v>
      </c>
      <c r="AJ17" s="55">
        <v>90.18738158107999</v>
      </c>
      <c r="AK17" s="55">
        <v>98.425462657000011</v>
      </c>
      <c r="AL17" s="55">
        <v>108.99235987173999</v>
      </c>
      <c r="AM17" s="49">
        <v>118.04927205125</v>
      </c>
      <c r="AN17" s="49">
        <v>7.1478389021899993</v>
      </c>
      <c r="AO17" s="49">
        <v>15.419577470969999</v>
      </c>
      <c r="AP17" s="49">
        <v>36.801297435840006</v>
      </c>
      <c r="AQ17" s="49">
        <v>45.489666770140005</v>
      </c>
      <c r="AR17" s="49">
        <v>56.036704041139998</v>
      </c>
      <c r="AS17" s="49">
        <v>64.67511465858</v>
      </c>
      <c r="AT17" s="49">
        <v>73.094296543940004</v>
      </c>
      <c r="AU17" s="49">
        <v>84.626321192509991</v>
      </c>
      <c r="AV17" s="49">
        <v>108.86846167495</v>
      </c>
      <c r="AW17" s="49">
        <v>123.89785567278999</v>
      </c>
      <c r="AX17" s="49">
        <v>132.8360503177</v>
      </c>
      <c r="AY17" s="49">
        <v>142.49271304288999</v>
      </c>
      <c r="AZ17" s="49">
        <v>7.80292580343</v>
      </c>
      <c r="BA17" s="49">
        <v>16.379500056249999</v>
      </c>
      <c r="BB17" s="49">
        <v>38.577999156599994</v>
      </c>
      <c r="BC17" s="49">
        <v>47.515470778729991</v>
      </c>
      <c r="BD17" s="49">
        <v>66.7794644226</v>
      </c>
      <c r="BE17" s="49">
        <v>76.17757986465999</v>
      </c>
      <c r="BF17" s="49">
        <v>85.245384779920016</v>
      </c>
      <c r="BG17" s="49">
        <v>95.498708012440019</v>
      </c>
    </row>
    <row r="18" spans="1:59" s="20" customFormat="1" ht="12.75">
      <c r="A18" s="21"/>
      <c r="B18" s="98" t="s">
        <v>78</v>
      </c>
      <c r="C18" s="49">
        <v>14.843039127739999</v>
      </c>
      <c r="D18" s="49">
        <v>0.8595063746199999</v>
      </c>
      <c r="E18" s="49">
        <v>1.8473509879300001</v>
      </c>
      <c r="F18" s="49">
        <v>3.0490425411200004</v>
      </c>
      <c r="G18" s="49">
        <v>4.3922620335200007</v>
      </c>
      <c r="H18" s="49">
        <v>5.8896470546300002</v>
      </c>
      <c r="I18" s="49">
        <v>7.6960262928699992</v>
      </c>
      <c r="J18" s="49">
        <v>9.6530770668599999</v>
      </c>
      <c r="K18" s="49">
        <v>11.581034487620002</v>
      </c>
      <c r="L18" s="49">
        <v>14.749126373499998</v>
      </c>
      <c r="M18" s="49">
        <v>17.540337259360001</v>
      </c>
      <c r="N18" s="49">
        <v>20.839280621329998</v>
      </c>
      <c r="O18" s="49">
        <v>27.3634102197</v>
      </c>
      <c r="P18" s="49">
        <v>1.5716085793400003</v>
      </c>
      <c r="Q18" s="49">
        <v>4.0711278440700003</v>
      </c>
      <c r="R18" s="49">
        <v>7.7711922089700005</v>
      </c>
      <c r="S18" s="49">
        <v>11.69079098696</v>
      </c>
      <c r="T18" s="49">
        <v>16.452139310310002</v>
      </c>
      <c r="U18" s="49">
        <v>20.427927856379998</v>
      </c>
      <c r="V18" s="49">
        <v>24.443978039569998</v>
      </c>
      <c r="W18" s="49">
        <v>28.283400293360007</v>
      </c>
      <c r="X18" s="49">
        <v>32.633988504539992</v>
      </c>
      <c r="Y18" s="49">
        <v>37.071047720469998</v>
      </c>
      <c r="Z18" s="49">
        <v>41.939894122960013</v>
      </c>
      <c r="AA18" s="49">
        <v>52.005197688260004</v>
      </c>
      <c r="AB18" s="49">
        <v>2.88403458776</v>
      </c>
      <c r="AC18" s="49">
        <v>6.8157433478899998</v>
      </c>
      <c r="AD18" s="49">
        <v>12.03082998583</v>
      </c>
      <c r="AE18" s="49">
        <v>17.221101716299998</v>
      </c>
      <c r="AF18" s="49">
        <v>21.220445081279998</v>
      </c>
      <c r="AG18" s="49">
        <v>26.072060308320001</v>
      </c>
      <c r="AH18" s="55">
        <v>30.246041626049998</v>
      </c>
      <c r="AI18" s="55">
        <v>35.446456767089998</v>
      </c>
      <c r="AJ18" s="55">
        <v>40.063427885289997</v>
      </c>
      <c r="AK18" s="55">
        <v>44.768740030970001</v>
      </c>
      <c r="AL18" s="55">
        <v>49.600660935940013</v>
      </c>
      <c r="AM18" s="49">
        <v>59.350769715510012</v>
      </c>
      <c r="AN18" s="49">
        <v>2.8886543170900003</v>
      </c>
      <c r="AO18" s="49">
        <v>6.3448632334999999</v>
      </c>
      <c r="AP18" s="49">
        <v>11.530779204469997</v>
      </c>
      <c r="AQ18" s="49">
        <v>16.35647657314</v>
      </c>
      <c r="AR18" s="49">
        <v>21.942425126380002</v>
      </c>
      <c r="AS18" s="49">
        <v>27.576866444180002</v>
      </c>
      <c r="AT18" s="49">
        <v>33.215316680720001</v>
      </c>
      <c r="AU18" s="49">
        <v>38.825277386750003</v>
      </c>
      <c r="AV18" s="49">
        <v>45.30544694959999</v>
      </c>
      <c r="AW18" s="49">
        <v>51.425864649679987</v>
      </c>
      <c r="AX18" s="49">
        <v>59.695467614000009</v>
      </c>
      <c r="AY18" s="49">
        <v>74.346226932619999</v>
      </c>
      <c r="AZ18" s="49">
        <v>3.3559238506000004</v>
      </c>
      <c r="BA18" s="49">
        <v>7.9062722491199997</v>
      </c>
      <c r="BB18" s="49">
        <v>13.26648938992</v>
      </c>
      <c r="BC18" s="49">
        <v>21.298048022839996</v>
      </c>
      <c r="BD18" s="49">
        <v>29.24572894428</v>
      </c>
      <c r="BE18" s="49">
        <v>37.483599706480014</v>
      </c>
      <c r="BF18" s="49">
        <v>44.512576253129993</v>
      </c>
      <c r="BG18" s="49">
        <v>51.478039792699988</v>
      </c>
    </row>
    <row r="19" spans="1:59" s="20" customFormat="1" ht="25.5">
      <c r="A19" s="21"/>
      <c r="B19" s="98" t="s">
        <v>77</v>
      </c>
      <c r="C19" s="49">
        <v>39.190931726899997</v>
      </c>
      <c r="D19" s="49">
        <v>2.3465553343699996</v>
      </c>
      <c r="E19" s="49">
        <v>4.804122822140001</v>
      </c>
      <c r="F19" s="49">
        <v>7.7513849158599992</v>
      </c>
      <c r="G19" s="49">
        <v>10.810063114049997</v>
      </c>
      <c r="H19" s="49">
        <v>13.90210091904</v>
      </c>
      <c r="I19" s="49">
        <v>17.2602924089</v>
      </c>
      <c r="J19" s="49">
        <v>20.48644677867</v>
      </c>
      <c r="K19" s="49">
        <v>24.253693383480009</v>
      </c>
      <c r="L19" s="49">
        <v>28.103089728</v>
      </c>
      <c r="M19" s="49">
        <v>32.254922490609999</v>
      </c>
      <c r="N19" s="49">
        <v>36.864980018899999</v>
      </c>
      <c r="O19" s="49">
        <v>44.619022729169984</v>
      </c>
      <c r="P19" s="49">
        <v>2.4199096872999997</v>
      </c>
      <c r="Q19" s="49">
        <v>5.5182799423699995</v>
      </c>
      <c r="R19" s="49">
        <v>9.1456566182700012</v>
      </c>
      <c r="S19" s="49">
        <v>12.675451743890001</v>
      </c>
      <c r="T19" s="49">
        <v>16.319219495679995</v>
      </c>
      <c r="U19" s="49">
        <v>20.741855176169995</v>
      </c>
      <c r="V19" s="49">
        <v>25.021337546029997</v>
      </c>
      <c r="W19" s="49">
        <v>29.698044736450001</v>
      </c>
      <c r="X19" s="49">
        <v>34.969775364709996</v>
      </c>
      <c r="Y19" s="49">
        <v>39.901867431110006</v>
      </c>
      <c r="Z19" s="49">
        <v>45.022601266520006</v>
      </c>
      <c r="AA19" s="49">
        <v>54.643419372489994</v>
      </c>
      <c r="AB19" s="49">
        <v>2.8715462987199998</v>
      </c>
      <c r="AC19" s="49">
        <v>6.4558356689700007</v>
      </c>
      <c r="AD19" s="49">
        <v>11.841246436189998</v>
      </c>
      <c r="AE19" s="49">
        <v>16.398216659520003</v>
      </c>
      <c r="AF19" s="49">
        <v>21.518888396719998</v>
      </c>
      <c r="AG19" s="49">
        <v>27.656781200339999</v>
      </c>
      <c r="AH19" s="55">
        <v>32.802706833569999</v>
      </c>
      <c r="AI19" s="55">
        <v>38.649725435770002</v>
      </c>
      <c r="AJ19" s="55">
        <v>45.021334615550003</v>
      </c>
      <c r="AK19" s="55">
        <v>50.753352016800001</v>
      </c>
      <c r="AL19" s="55">
        <v>58.219316321429993</v>
      </c>
      <c r="AM19" s="49">
        <v>71.670440341439999</v>
      </c>
      <c r="AN19" s="49">
        <v>3.8899223209300007</v>
      </c>
      <c r="AO19" s="49">
        <v>9.0129783857999985</v>
      </c>
      <c r="AP19" s="49">
        <v>15.24275366707</v>
      </c>
      <c r="AQ19" s="49">
        <v>21.0482322031</v>
      </c>
      <c r="AR19" s="49">
        <v>27.188553774749995</v>
      </c>
      <c r="AS19" s="49">
        <v>34.685925739180007</v>
      </c>
      <c r="AT19" s="49">
        <v>41.784211067619999</v>
      </c>
      <c r="AU19" s="49">
        <v>48.969356307220004</v>
      </c>
      <c r="AV19" s="49">
        <v>56.741885948910003</v>
      </c>
      <c r="AW19" s="49">
        <v>64.131777410019993</v>
      </c>
      <c r="AX19" s="49">
        <v>72.685609493279998</v>
      </c>
      <c r="AY19" s="49">
        <v>87.850489290429991</v>
      </c>
      <c r="AZ19" s="49">
        <v>5.51623065205</v>
      </c>
      <c r="BA19" s="49">
        <v>12.700133737630001</v>
      </c>
      <c r="BB19" s="49">
        <v>21.252158992320005</v>
      </c>
      <c r="BC19" s="49">
        <v>29.205279397369999</v>
      </c>
      <c r="BD19" s="49">
        <v>38.09420846578999</v>
      </c>
      <c r="BE19" s="49">
        <v>47.690210198540008</v>
      </c>
      <c r="BF19" s="49">
        <v>57.402405463930009</v>
      </c>
      <c r="BG19" s="49">
        <v>66.64612665124001</v>
      </c>
    </row>
    <row r="20" spans="1:59" s="20" customFormat="1" ht="12.75">
      <c r="A20" s="21"/>
      <c r="B20" s="98" t="s">
        <v>163</v>
      </c>
      <c r="C20" s="49">
        <v>41.29921892894</v>
      </c>
      <c r="D20" s="49">
        <v>2.2465244763599999</v>
      </c>
      <c r="E20" s="49">
        <v>4.7068924961700001</v>
      </c>
      <c r="F20" s="49">
        <v>7.6548509316500013</v>
      </c>
      <c r="G20" s="49">
        <v>9.9692556533100003</v>
      </c>
      <c r="H20" s="49">
        <v>13.012002006640001</v>
      </c>
      <c r="I20" s="49">
        <v>15.172042971270001</v>
      </c>
      <c r="J20" s="49">
        <v>17.20358721621</v>
      </c>
      <c r="K20" s="49">
        <v>22.152286538329999</v>
      </c>
      <c r="L20" s="49">
        <v>24.960809352159995</v>
      </c>
      <c r="M20" s="49">
        <v>27.305777615570001</v>
      </c>
      <c r="N20" s="49">
        <v>32.30260845366</v>
      </c>
      <c r="O20" s="49">
        <v>34.410723852720004</v>
      </c>
      <c r="P20" s="49">
        <v>1.1189647577599999</v>
      </c>
      <c r="Q20" s="49">
        <v>4.2679125986400006</v>
      </c>
      <c r="R20" s="49">
        <v>6.4604270927600007</v>
      </c>
      <c r="S20" s="49">
        <v>8.7603390099400009</v>
      </c>
      <c r="T20" s="49">
        <v>11.219662214329999</v>
      </c>
      <c r="U20" s="49">
        <v>12.614857709829998</v>
      </c>
      <c r="V20" s="49">
        <v>15.412350866489998</v>
      </c>
      <c r="W20" s="49">
        <v>19.04545050902</v>
      </c>
      <c r="X20" s="49">
        <v>21.581244043870001</v>
      </c>
      <c r="Y20" s="49">
        <v>24.213501710419994</v>
      </c>
      <c r="Z20" s="49">
        <v>28.22436771097</v>
      </c>
      <c r="AA20" s="49">
        <v>37.135411742700001</v>
      </c>
      <c r="AB20" s="49">
        <v>1.3154467732699999</v>
      </c>
      <c r="AC20" s="49">
        <v>2.4092273757000009</v>
      </c>
      <c r="AD20" s="49">
        <v>3.911691446449999</v>
      </c>
      <c r="AE20" s="49">
        <v>5.7210682038699989</v>
      </c>
      <c r="AF20" s="49">
        <v>7.9596733444700014</v>
      </c>
      <c r="AG20" s="49">
        <v>9.5737825585200014</v>
      </c>
      <c r="AH20" s="55">
        <v>11.878668259040001</v>
      </c>
      <c r="AI20" s="55">
        <v>15.361538009599998</v>
      </c>
      <c r="AJ20" s="55">
        <v>18.60043086756</v>
      </c>
      <c r="AK20" s="55">
        <v>20.917677648979996</v>
      </c>
      <c r="AL20" s="55">
        <v>24.889114211580001</v>
      </c>
      <c r="AM20" s="49">
        <v>31.422323717990004</v>
      </c>
      <c r="AN20" s="49">
        <v>1.2934295825</v>
      </c>
      <c r="AO20" s="49">
        <v>2.9156755535300007</v>
      </c>
      <c r="AP20" s="49">
        <v>4.7521204428299999</v>
      </c>
      <c r="AQ20" s="49">
        <v>7.0604101726499993</v>
      </c>
      <c r="AR20" s="49">
        <v>9.9808888338999999</v>
      </c>
      <c r="AS20" s="49">
        <v>14.25563943323</v>
      </c>
      <c r="AT20" s="49">
        <v>18.19300151226</v>
      </c>
      <c r="AU20" s="49">
        <v>22.703511663540002</v>
      </c>
      <c r="AV20" s="49">
        <v>26.870593001850001</v>
      </c>
      <c r="AW20" s="49">
        <v>30.900993450489999</v>
      </c>
      <c r="AX20" s="49">
        <v>36.204233731509994</v>
      </c>
      <c r="AY20" s="49">
        <v>47.000120101709989</v>
      </c>
      <c r="AZ20" s="49">
        <v>1.7200009178899995</v>
      </c>
      <c r="BA20" s="49">
        <v>3.7717419798899994</v>
      </c>
      <c r="BB20" s="49">
        <v>6.4475959264600009</v>
      </c>
      <c r="BC20" s="49">
        <v>9.5588766894999999</v>
      </c>
      <c r="BD20" s="49">
        <v>14.063082934149998</v>
      </c>
      <c r="BE20" s="49">
        <v>18.55411218827</v>
      </c>
      <c r="BF20" s="49">
        <v>24.637674644259999</v>
      </c>
      <c r="BG20" s="49">
        <v>31.126667774190004</v>
      </c>
    </row>
    <row r="21" spans="1:59" s="20" customFormat="1" ht="27.75" customHeight="1">
      <c r="A21" s="21"/>
      <c r="B21" s="98" t="s">
        <v>164</v>
      </c>
      <c r="C21" s="49">
        <v>4.5950171901099992</v>
      </c>
      <c r="D21" s="49">
        <v>7.6914946010000013E-2</v>
      </c>
      <c r="E21" s="49">
        <v>0.31789281909000006</v>
      </c>
      <c r="F21" s="49">
        <v>0.39133473474999997</v>
      </c>
      <c r="G21" s="49">
        <v>0.58330550549999993</v>
      </c>
      <c r="H21" s="49">
        <v>0.79862744801999996</v>
      </c>
      <c r="I21" s="49">
        <v>0.95493555719000001</v>
      </c>
      <c r="J21" s="49">
        <v>1.1222592102000002</v>
      </c>
      <c r="K21" s="49">
        <v>1.3084066209899998</v>
      </c>
      <c r="L21" s="49">
        <v>1.4563578539800004</v>
      </c>
      <c r="M21" s="49">
        <v>1.7618131636300003</v>
      </c>
      <c r="N21" s="49">
        <v>2.1036471421399998</v>
      </c>
      <c r="O21" s="49">
        <v>2.5970367566900001</v>
      </c>
      <c r="P21" s="49">
        <v>7.6027218140000005E-2</v>
      </c>
      <c r="Q21" s="49">
        <v>0.26068785759000002</v>
      </c>
      <c r="R21" s="49">
        <v>0.44667585180999991</v>
      </c>
      <c r="S21" s="49">
        <v>0.86323924399999996</v>
      </c>
      <c r="T21" s="49">
        <v>1.1320616586999999</v>
      </c>
      <c r="U21" s="49">
        <v>1.3089260874200002</v>
      </c>
      <c r="V21" s="49">
        <v>1.5460196658599998</v>
      </c>
      <c r="W21" s="49">
        <v>1.7808341903800002</v>
      </c>
      <c r="X21" s="49">
        <v>2.06384891596</v>
      </c>
      <c r="Y21" s="49">
        <v>2.5804061313999997</v>
      </c>
      <c r="Z21" s="49">
        <v>3.0545374279700002</v>
      </c>
      <c r="AA21" s="49">
        <v>4.0529711228599998</v>
      </c>
      <c r="AB21" s="49">
        <v>9.5732363809999985E-2</v>
      </c>
      <c r="AC21" s="49">
        <v>0.44045574606000004</v>
      </c>
      <c r="AD21" s="49">
        <v>0.70433456267999994</v>
      </c>
      <c r="AE21" s="49">
        <v>1.0391804388299999</v>
      </c>
      <c r="AF21" s="49">
        <v>1.2550099530000001</v>
      </c>
      <c r="AG21" s="49">
        <v>1.4572111328299999</v>
      </c>
      <c r="AH21" s="55">
        <v>1.7259236948200001</v>
      </c>
      <c r="AI21" s="55">
        <v>1.93630030225</v>
      </c>
      <c r="AJ21" s="55">
        <v>2.2635967863199995</v>
      </c>
      <c r="AK21" s="55">
        <v>2.57477269935</v>
      </c>
      <c r="AL21" s="55">
        <v>3.0276201995500003</v>
      </c>
      <c r="AM21" s="49">
        <v>4.7716210940800003</v>
      </c>
      <c r="AN21" s="49">
        <v>0.14109472900000003</v>
      </c>
      <c r="AO21" s="49">
        <v>0.47986686482000002</v>
      </c>
      <c r="AP21" s="49">
        <v>1.0009488919</v>
      </c>
      <c r="AQ21" s="49">
        <v>1.3698353237300001</v>
      </c>
      <c r="AR21" s="49">
        <v>1.7377650198599999</v>
      </c>
      <c r="AS21" s="49">
        <v>2.1161897328899997</v>
      </c>
      <c r="AT21" s="49">
        <v>2.3491615166399993</v>
      </c>
      <c r="AU21" s="49">
        <v>2.5637872278200007</v>
      </c>
      <c r="AV21" s="49">
        <v>2.7609200820200002</v>
      </c>
      <c r="AW21" s="49">
        <v>3.0819723200500002</v>
      </c>
      <c r="AX21" s="49">
        <v>3.5727500922700002</v>
      </c>
      <c r="AY21" s="49">
        <v>4.7399489292399997</v>
      </c>
      <c r="AZ21" s="49">
        <v>0.15640789756000001</v>
      </c>
      <c r="BA21" s="49">
        <v>0.32685068381999999</v>
      </c>
      <c r="BB21" s="49">
        <v>0.60127224856999995</v>
      </c>
      <c r="BC21" s="49">
        <v>0.83251080441000003</v>
      </c>
      <c r="BD21" s="49">
        <v>1.1715383093200002</v>
      </c>
      <c r="BE21" s="49">
        <v>1.45965968133</v>
      </c>
      <c r="BF21" s="49">
        <v>1.7989129506800003</v>
      </c>
      <c r="BG21" s="49">
        <v>2.1431066588599998</v>
      </c>
    </row>
    <row r="22" spans="1:59" s="20" customFormat="1" ht="14.25" customHeight="1">
      <c r="A22" s="21"/>
      <c r="B22" s="98" t="s">
        <v>165</v>
      </c>
      <c r="C22" s="54">
        <v>9.6860346109999995E-2</v>
      </c>
      <c r="D22" s="54">
        <v>6.9729501299999998E-3</v>
      </c>
      <c r="E22" s="54">
        <v>9.7472042399999979E-3</v>
      </c>
      <c r="F22" s="54">
        <v>1.551539444E-2</v>
      </c>
      <c r="G22" s="54">
        <v>1.9688479899999996E-2</v>
      </c>
      <c r="H22" s="54">
        <v>2.7278447439999996E-2</v>
      </c>
      <c r="I22" s="54">
        <v>4.223972401E-2</v>
      </c>
      <c r="J22" s="54">
        <v>5.7730093939999998E-2</v>
      </c>
      <c r="K22" s="54">
        <v>6.4090241769999987E-2</v>
      </c>
      <c r="L22" s="54">
        <v>6.7131016840000002E-2</v>
      </c>
      <c r="M22" s="54">
        <v>7.0637919050000011E-2</v>
      </c>
      <c r="N22" s="54">
        <v>7.3534117080000003E-2</v>
      </c>
      <c r="O22" s="54">
        <v>0.11153493760000001</v>
      </c>
      <c r="P22" s="54">
        <v>2.06159E-6</v>
      </c>
      <c r="Q22" s="54">
        <v>2.6542575E-4</v>
      </c>
      <c r="R22" s="54">
        <v>2.7140026999999993E-4</v>
      </c>
      <c r="S22" s="54">
        <v>3.7988516000000001E-4</v>
      </c>
      <c r="T22" s="54">
        <v>4.8813066E-4</v>
      </c>
      <c r="U22" s="54">
        <v>5.9683236999999998E-4</v>
      </c>
      <c r="V22" s="54">
        <v>1.4224952799999999E-3</v>
      </c>
      <c r="W22" s="54">
        <v>1.93412311E-3</v>
      </c>
      <c r="X22" s="54">
        <v>4.8622075199999991E-3</v>
      </c>
      <c r="Y22" s="54">
        <v>5.4684026799999997E-3</v>
      </c>
      <c r="Z22" s="54">
        <v>8.4375713599999999E-3</v>
      </c>
      <c r="AA22" s="54">
        <v>2.1493146159999997E-2</v>
      </c>
      <c r="AB22" s="54">
        <v>1.8007000000000002E-7</v>
      </c>
      <c r="AC22" s="54">
        <v>5.1158050000000004E-4</v>
      </c>
      <c r="AD22" s="54">
        <v>1.0813288600000001E-3</v>
      </c>
      <c r="AE22" s="54">
        <v>2.3819966100000001E-3</v>
      </c>
      <c r="AF22" s="54">
        <v>2.9214542300000004E-3</v>
      </c>
      <c r="AG22" s="54">
        <v>3.4346719699999998E-3</v>
      </c>
      <c r="AH22" s="64">
        <v>3.9166647699999998E-3</v>
      </c>
      <c r="AI22" s="64">
        <v>4.6995000900000002E-3</v>
      </c>
      <c r="AJ22" s="64">
        <v>5.5426493799999995E-3</v>
      </c>
      <c r="AK22" s="64">
        <v>6.4440229100000005E-3</v>
      </c>
      <c r="AL22" s="64">
        <v>8.0878546399999994E-3</v>
      </c>
      <c r="AM22" s="54">
        <v>1.2513018359999999E-2</v>
      </c>
      <c r="AN22" s="54">
        <v>1.5837E-6</v>
      </c>
      <c r="AO22" s="54">
        <v>9.5877563000000001E-4</v>
      </c>
      <c r="AP22" s="54">
        <v>1.9174539400000001E-3</v>
      </c>
      <c r="AQ22" s="54">
        <v>2.8404610499999997E-3</v>
      </c>
      <c r="AR22" s="54">
        <v>3.76364976E-3</v>
      </c>
      <c r="AS22" s="54">
        <v>4.7160677699999995E-3</v>
      </c>
      <c r="AT22" s="54">
        <v>5.9839159900000006E-3</v>
      </c>
      <c r="AU22" s="54">
        <v>7.0990590800000001E-3</v>
      </c>
      <c r="AV22" s="54">
        <v>9.0595719000000005E-3</v>
      </c>
      <c r="AW22" s="54">
        <v>1.026486184E-2</v>
      </c>
      <c r="AX22" s="54">
        <v>1.140590245E-2</v>
      </c>
      <c r="AY22" s="54">
        <v>1.6948081920000004E-2</v>
      </c>
      <c r="AZ22" s="54">
        <v>0</v>
      </c>
      <c r="BA22" s="54">
        <v>1.07597914E-3</v>
      </c>
      <c r="BB22" s="54">
        <v>2.1679951300000002E-3</v>
      </c>
      <c r="BC22" s="54">
        <v>3.3422858799999999E-3</v>
      </c>
      <c r="BD22" s="54">
        <v>6.4429010200000008E-3</v>
      </c>
      <c r="BE22" s="54">
        <v>7.6161144400000002E-3</v>
      </c>
      <c r="BF22" s="56">
        <v>9.6177761800000008E-3</v>
      </c>
      <c r="BG22" s="56">
        <v>1.634660906E-2</v>
      </c>
    </row>
    <row r="23" spans="1:59" s="20" customFormat="1" ht="12.75">
      <c r="A23" s="21"/>
      <c r="B23" s="98" t="s">
        <v>76</v>
      </c>
      <c r="C23" s="49">
        <v>12.879344794169999</v>
      </c>
      <c r="D23" s="49">
        <v>0.37704860174999999</v>
      </c>
      <c r="E23" s="49">
        <v>0.86554711354999991</v>
      </c>
      <c r="F23" s="49">
        <v>1.7348663608400001</v>
      </c>
      <c r="G23" s="49">
        <v>2.3015886451700003</v>
      </c>
      <c r="H23" s="49">
        <v>2.9329703025799998</v>
      </c>
      <c r="I23" s="49">
        <v>3.59814449928</v>
      </c>
      <c r="J23" s="49">
        <v>4.2024208234599998</v>
      </c>
      <c r="K23" s="49">
        <v>4.8203908110800002</v>
      </c>
      <c r="L23" s="49">
        <v>5.8690456671</v>
      </c>
      <c r="M23" s="49">
        <v>6.7895862854500013</v>
      </c>
      <c r="N23" s="49">
        <v>7.7560186605299997</v>
      </c>
      <c r="O23" s="49">
        <v>10.580807157779999</v>
      </c>
      <c r="P23" s="49">
        <v>0.24546730199</v>
      </c>
      <c r="Q23" s="49">
        <v>0.59668485842999996</v>
      </c>
      <c r="R23" s="49">
        <v>1.3745423530300003</v>
      </c>
      <c r="S23" s="49">
        <v>1.9037080771900003</v>
      </c>
      <c r="T23" s="49">
        <v>2.3953802494000001</v>
      </c>
      <c r="U23" s="49">
        <v>3.0110148795699998</v>
      </c>
      <c r="V23" s="49">
        <v>3.7085392027500008</v>
      </c>
      <c r="W23" s="49">
        <v>4.3213292523100009</v>
      </c>
      <c r="X23" s="49">
        <v>5.1992244101999994</v>
      </c>
      <c r="Y23" s="49">
        <v>5.9299552847100001</v>
      </c>
      <c r="Z23" s="49">
        <v>8.122674503239999</v>
      </c>
      <c r="AA23" s="49">
        <v>11.450417382440001</v>
      </c>
      <c r="AB23" s="49">
        <v>0.26746793342000003</v>
      </c>
      <c r="AC23" s="49">
        <v>0.63865113743000002</v>
      </c>
      <c r="AD23" s="49">
        <v>1.5849331421400001</v>
      </c>
      <c r="AE23" s="49">
        <v>2.2337073862900003</v>
      </c>
      <c r="AF23" s="49">
        <v>2.72085784695</v>
      </c>
      <c r="AG23" s="49">
        <v>3.5026375830599994</v>
      </c>
      <c r="AH23" s="55">
        <v>4.0769446926600006</v>
      </c>
      <c r="AI23" s="55">
        <v>4.6626972905200006</v>
      </c>
      <c r="AJ23" s="55">
        <v>5.4512360753799989</v>
      </c>
      <c r="AK23" s="55">
        <v>6.2057305523800004</v>
      </c>
      <c r="AL23" s="55">
        <v>9.4476637730599986</v>
      </c>
      <c r="AM23" s="49">
        <v>12.464610565210002</v>
      </c>
      <c r="AN23" s="49">
        <v>0.35581552908000003</v>
      </c>
      <c r="AO23" s="49">
        <v>0.82636973325999996</v>
      </c>
      <c r="AP23" s="49">
        <v>1.8272817633699998</v>
      </c>
      <c r="AQ23" s="49">
        <v>2.5849834515400003</v>
      </c>
      <c r="AR23" s="49">
        <v>3.2560755613999999</v>
      </c>
      <c r="AS23" s="49">
        <v>4.0345429932800005</v>
      </c>
      <c r="AT23" s="49">
        <v>4.7601021184400008</v>
      </c>
      <c r="AU23" s="49">
        <v>6.8215437318500003</v>
      </c>
      <c r="AV23" s="49">
        <v>9.4817890793499977</v>
      </c>
      <c r="AW23" s="49">
        <v>11.519461698520001</v>
      </c>
      <c r="AX23" s="49">
        <v>13.16251238283</v>
      </c>
      <c r="AY23" s="49">
        <v>16.729383817979997</v>
      </c>
      <c r="AZ23" s="49">
        <v>0.36571605207999996</v>
      </c>
      <c r="BA23" s="49">
        <v>0.99164585540999994</v>
      </c>
      <c r="BB23" s="49">
        <v>1.9418061454100002</v>
      </c>
      <c r="BC23" s="49">
        <v>2.8370473070099997</v>
      </c>
      <c r="BD23" s="49">
        <v>4.0057390646900002</v>
      </c>
      <c r="BE23" s="49">
        <v>5.3173124633400004</v>
      </c>
      <c r="BF23" s="49">
        <v>7.13517471818</v>
      </c>
      <c r="BG23" s="49">
        <v>8.3800865925300005</v>
      </c>
    </row>
    <row r="24" spans="1:59" s="20" customFormat="1" ht="12.75">
      <c r="A24" s="21"/>
      <c r="B24" s="98" t="s">
        <v>166</v>
      </c>
      <c r="C24" s="49">
        <v>5.111891031709999</v>
      </c>
      <c r="D24" s="49">
        <v>0.17246552280000002</v>
      </c>
      <c r="E24" s="49">
        <v>0.38265277096</v>
      </c>
      <c r="F24" s="49">
        <v>0.59154240504000011</v>
      </c>
      <c r="G24" s="49">
        <v>1.4349558752000002</v>
      </c>
      <c r="H24" s="49">
        <v>1.7118782376100001</v>
      </c>
      <c r="I24" s="49">
        <v>2.26689830247</v>
      </c>
      <c r="J24" s="49">
        <v>2.5180484132099998</v>
      </c>
      <c r="K24" s="49">
        <v>2.8207677610899995</v>
      </c>
      <c r="L24" s="49">
        <v>3.0816869937900004</v>
      </c>
      <c r="M24" s="49">
        <v>3.9883435063200001</v>
      </c>
      <c r="N24" s="49">
        <v>4.2687125094800003</v>
      </c>
      <c r="O24" s="49">
        <v>4.8723675185099991</v>
      </c>
      <c r="P24" s="49">
        <v>0.15974799608999998</v>
      </c>
      <c r="Q24" s="49">
        <v>0.35983550377000001</v>
      </c>
      <c r="R24" s="49">
        <v>0.66720579071999986</v>
      </c>
      <c r="S24" s="49">
        <v>2.0280194294</v>
      </c>
      <c r="T24" s="49">
        <v>2.8368232725300007</v>
      </c>
      <c r="U24" s="49">
        <v>3.14990088952</v>
      </c>
      <c r="V24" s="49">
        <v>3.4536776269000002</v>
      </c>
      <c r="W24" s="49">
        <v>3.7037058014399999</v>
      </c>
      <c r="X24" s="49">
        <v>4.0337425412199996</v>
      </c>
      <c r="Y24" s="49">
        <v>4.4417597468699999</v>
      </c>
      <c r="Z24" s="49">
        <v>5.9329251075400009</v>
      </c>
      <c r="AA24" s="49">
        <v>6.6191536474800001</v>
      </c>
      <c r="AB24" s="49">
        <v>0.17890327732000003</v>
      </c>
      <c r="AC24" s="49">
        <v>0.40202196086999997</v>
      </c>
      <c r="AD24" s="49">
        <v>0.73980892939999998</v>
      </c>
      <c r="AE24" s="49">
        <v>1.06312037975</v>
      </c>
      <c r="AF24" s="49">
        <v>1.3495652247500001</v>
      </c>
      <c r="AG24" s="49">
        <v>1.7071999412699999</v>
      </c>
      <c r="AH24" s="55">
        <v>2.0873825649</v>
      </c>
      <c r="AI24" s="55">
        <v>2.9030766171600004</v>
      </c>
      <c r="AJ24" s="55">
        <v>3.3795676133700003</v>
      </c>
      <c r="AK24" s="55">
        <v>3.7368787461899999</v>
      </c>
      <c r="AL24" s="55">
        <v>4.1897346905199999</v>
      </c>
      <c r="AM24" s="49">
        <v>4.9589491845499998</v>
      </c>
      <c r="AN24" s="49">
        <v>0.21110004502999996</v>
      </c>
      <c r="AO24" s="49">
        <v>0.57244329245999992</v>
      </c>
      <c r="AP24" s="49">
        <v>1.2015722648299998</v>
      </c>
      <c r="AQ24" s="49">
        <v>1.9157874932500001</v>
      </c>
      <c r="AR24" s="49">
        <v>2.4438125093299994</v>
      </c>
      <c r="AS24" s="49">
        <v>3.0897496560700008</v>
      </c>
      <c r="AT24" s="49">
        <v>3.7574902112699999</v>
      </c>
      <c r="AU24" s="49">
        <v>4.4571284965299993</v>
      </c>
      <c r="AV24" s="49">
        <v>4.9840606324100012</v>
      </c>
      <c r="AW24" s="49">
        <v>5.5150125966200001</v>
      </c>
      <c r="AX24" s="49">
        <v>6.1055334481900001</v>
      </c>
      <c r="AY24" s="49">
        <v>7.8980665749799996</v>
      </c>
      <c r="AZ24" s="49">
        <v>0.32818067606000001</v>
      </c>
      <c r="BA24" s="49">
        <v>0.8348131891799998</v>
      </c>
      <c r="BB24" s="49">
        <v>1.4642847194099999</v>
      </c>
      <c r="BC24" s="49">
        <v>2.1129998277399999</v>
      </c>
      <c r="BD24" s="49">
        <v>2.7801541787400001</v>
      </c>
      <c r="BE24" s="49">
        <v>3.4761197940100006</v>
      </c>
      <c r="BF24" s="49">
        <v>4.1014488924599997</v>
      </c>
      <c r="BG24" s="49">
        <v>4.7567411671600004</v>
      </c>
    </row>
    <row r="25" spans="1:59" s="20" customFormat="1" ht="12.75">
      <c r="A25" s="21"/>
      <c r="B25" s="98" t="s">
        <v>75</v>
      </c>
      <c r="C25" s="49">
        <v>30.943078081099998</v>
      </c>
      <c r="D25" s="49">
        <v>1.8855606804099998</v>
      </c>
      <c r="E25" s="49">
        <v>3.9795926818700003</v>
      </c>
      <c r="F25" s="49">
        <v>6.6086310180199996</v>
      </c>
      <c r="G25" s="49">
        <v>8.8860386853799991</v>
      </c>
      <c r="H25" s="49">
        <v>11.309346310560002</v>
      </c>
      <c r="I25" s="49">
        <v>14.691186240009998</v>
      </c>
      <c r="J25" s="49">
        <v>16.725703360509996</v>
      </c>
      <c r="K25" s="49">
        <v>18.399502489270002</v>
      </c>
      <c r="L25" s="49">
        <v>20.772021571399996</v>
      </c>
      <c r="M25" s="49">
        <v>22.951165045690001</v>
      </c>
      <c r="N25" s="49">
        <v>25.358663787240001</v>
      </c>
      <c r="O25" s="49">
        <v>28.677868445790008</v>
      </c>
      <c r="P25" s="49">
        <v>1.5790069151700001</v>
      </c>
      <c r="Q25" s="49">
        <v>3.7645742555699999</v>
      </c>
      <c r="R25" s="49">
        <v>6.3227044894199995</v>
      </c>
      <c r="S25" s="49">
        <v>8.6550243499199997</v>
      </c>
      <c r="T25" s="49">
        <v>10.905922621009999</v>
      </c>
      <c r="U25" s="49">
        <v>14.28734651732</v>
      </c>
      <c r="V25" s="49">
        <v>16.394876984369997</v>
      </c>
      <c r="W25" s="49">
        <v>17.957992189150001</v>
      </c>
      <c r="X25" s="49">
        <v>20.390602782030005</v>
      </c>
      <c r="Y25" s="49">
        <v>23.112600853529997</v>
      </c>
      <c r="Z25" s="49">
        <v>26.072297752730002</v>
      </c>
      <c r="AA25" s="49">
        <v>30.185697775469993</v>
      </c>
      <c r="AB25" s="49">
        <v>1.7870253277299999</v>
      </c>
      <c r="AC25" s="49">
        <v>3.0528612285700008</v>
      </c>
      <c r="AD25" s="49">
        <v>6.9608320174099996</v>
      </c>
      <c r="AE25" s="49">
        <v>9.4222506445899992</v>
      </c>
      <c r="AF25" s="49">
        <v>11.841220208700001</v>
      </c>
      <c r="AG25" s="49">
        <v>15.592822756810001</v>
      </c>
      <c r="AH25" s="55">
        <v>18.156696153150001</v>
      </c>
      <c r="AI25" s="55">
        <v>20.273124801510001</v>
      </c>
      <c r="AJ25" s="55">
        <v>24.738645749260002</v>
      </c>
      <c r="AK25" s="55">
        <v>27.35498200764</v>
      </c>
      <c r="AL25" s="55">
        <v>30.314409507620002</v>
      </c>
      <c r="AM25" s="49">
        <v>34.826478584500002</v>
      </c>
      <c r="AN25" s="49">
        <v>2.2322327515400002</v>
      </c>
      <c r="AO25" s="49">
        <v>4.2618594569699999</v>
      </c>
      <c r="AP25" s="49">
        <v>8.9043352245600023</v>
      </c>
      <c r="AQ25" s="49">
        <v>11.934007003209999</v>
      </c>
      <c r="AR25" s="49">
        <v>14.900735642319999</v>
      </c>
      <c r="AS25" s="49">
        <v>19.754577852199997</v>
      </c>
      <c r="AT25" s="49">
        <v>22.600361454070001</v>
      </c>
      <c r="AU25" s="49">
        <v>24.810100308609996</v>
      </c>
      <c r="AV25" s="49">
        <v>28.253696429010002</v>
      </c>
      <c r="AW25" s="49">
        <v>31.520278193010004</v>
      </c>
      <c r="AX25" s="49">
        <v>35.215342434809997</v>
      </c>
      <c r="AY25" s="49">
        <v>41.297311380379995</v>
      </c>
      <c r="AZ25" s="49">
        <v>2.5466985754699998</v>
      </c>
      <c r="BA25" s="49">
        <v>5.7280741796199992</v>
      </c>
      <c r="BB25" s="49">
        <v>9.506887045880001</v>
      </c>
      <c r="BC25" s="49">
        <v>12.9665785618</v>
      </c>
      <c r="BD25" s="49">
        <v>16.265585887140002</v>
      </c>
      <c r="BE25" s="49">
        <v>21.625772383970002</v>
      </c>
      <c r="BF25" s="49">
        <v>24.817855904020004</v>
      </c>
      <c r="BG25" s="49">
        <v>27.36990085635</v>
      </c>
    </row>
    <row r="26" spans="1:59" s="20" customFormat="1" ht="25.5" customHeight="1">
      <c r="A26" s="21"/>
      <c r="B26" s="98" t="s">
        <v>74</v>
      </c>
      <c r="C26" s="49">
        <v>88.547278726640002</v>
      </c>
      <c r="D26" s="49">
        <v>7.1205363556200005</v>
      </c>
      <c r="E26" s="49">
        <v>14.192678590229999</v>
      </c>
      <c r="F26" s="49">
        <v>21.305348097250008</v>
      </c>
      <c r="G26" s="49">
        <v>29.55189979863999</v>
      </c>
      <c r="H26" s="49">
        <v>36.73279813420001</v>
      </c>
      <c r="I26" s="49">
        <v>44.037871291030001</v>
      </c>
      <c r="J26" s="49">
        <v>50.840888157299993</v>
      </c>
      <c r="K26" s="49">
        <v>57.429452683739996</v>
      </c>
      <c r="L26" s="49">
        <v>64.016762475210001</v>
      </c>
      <c r="M26" s="49">
        <v>70.575657269120001</v>
      </c>
      <c r="N26" s="49">
        <v>73.533549385730012</v>
      </c>
      <c r="O26" s="49">
        <v>80.558241772749994</v>
      </c>
      <c r="P26" s="49">
        <v>6.0025623943699999</v>
      </c>
      <c r="Q26" s="49">
        <v>13.179886246979999</v>
      </c>
      <c r="R26" s="49">
        <v>20.795915671899998</v>
      </c>
      <c r="S26" s="49">
        <v>28.934556243859991</v>
      </c>
      <c r="T26" s="49">
        <v>36.233552705079994</v>
      </c>
      <c r="U26" s="49">
        <v>43.610645271889986</v>
      </c>
      <c r="V26" s="49">
        <v>50.528602279860003</v>
      </c>
      <c r="W26" s="49">
        <v>57.366910262140003</v>
      </c>
      <c r="X26" s="49">
        <v>64.296806687589992</v>
      </c>
      <c r="Y26" s="49">
        <v>73.906447586989984</v>
      </c>
      <c r="Z26" s="49">
        <v>82.196201277990014</v>
      </c>
      <c r="AA26" s="49">
        <v>103.70093365885998</v>
      </c>
      <c r="AB26" s="49">
        <v>0.34823163992999995</v>
      </c>
      <c r="AC26" s="49">
        <v>13.090055615630003</v>
      </c>
      <c r="AD26" s="49">
        <v>26.391940335140003</v>
      </c>
      <c r="AE26" s="49">
        <v>40.46912676649999</v>
      </c>
      <c r="AF26" s="49">
        <v>53.878582703850007</v>
      </c>
      <c r="AG26" s="49">
        <v>66.212562330349996</v>
      </c>
      <c r="AH26" s="55">
        <v>78.738480622339978</v>
      </c>
      <c r="AI26" s="55">
        <v>91.890120168279992</v>
      </c>
      <c r="AJ26" s="55">
        <v>105.40560762721998</v>
      </c>
      <c r="AK26" s="55">
        <v>117.99788699395999</v>
      </c>
      <c r="AL26" s="55">
        <v>130.24874524817002</v>
      </c>
      <c r="AM26" s="49">
        <v>151.96147356072998</v>
      </c>
      <c r="AN26" s="49">
        <v>0.38641935033999997</v>
      </c>
      <c r="AO26" s="49">
        <v>15.494709717400003</v>
      </c>
      <c r="AP26" s="49">
        <v>27.278937981520002</v>
      </c>
      <c r="AQ26" s="49">
        <v>38.112123100680002</v>
      </c>
      <c r="AR26" s="49">
        <v>49.098028114439984</v>
      </c>
      <c r="AS26" s="49">
        <v>59.042142382990001</v>
      </c>
      <c r="AT26" s="49">
        <v>68.28609615741</v>
      </c>
      <c r="AU26" s="49">
        <v>79.565604558940009</v>
      </c>
      <c r="AV26" s="49">
        <v>89.699797933010032</v>
      </c>
      <c r="AW26" s="49">
        <v>105.69089251439999</v>
      </c>
      <c r="AX26" s="49">
        <v>122.33748019612</v>
      </c>
      <c r="AY26" s="49">
        <v>144.47887809037999</v>
      </c>
      <c r="AZ26" s="49">
        <v>0.45060281047</v>
      </c>
      <c r="BA26" s="49">
        <v>12.944068538869999</v>
      </c>
      <c r="BB26" s="49">
        <v>37.315441359160012</v>
      </c>
      <c r="BC26" s="49">
        <v>51.333795830470002</v>
      </c>
      <c r="BD26" s="49">
        <v>65.414026211860005</v>
      </c>
      <c r="BE26" s="49">
        <v>77.302893281070027</v>
      </c>
      <c r="BF26" s="49">
        <v>89.12456418731</v>
      </c>
      <c r="BG26" s="49">
        <v>102.79187479344999</v>
      </c>
    </row>
    <row r="27" spans="1:59" s="20" customFormat="1" ht="12.75" customHeight="1">
      <c r="A27" s="21"/>
      <c r="B27" s="98" t="s">
        <v>167</v>
      </c>
      <c r="C27" s="49">
        <v>115.84832418586998</v>
      </c>
      <c r="D27" s="49">
        <v>7.7467054314699997</v>
      </c>
      <c r="E27" s="49">
        <v>18.775397033139999</v>
      </c>
      <c r="F27" s="49">
        <v>31.713834981269997</v>
      </c>
      <c r="G27" s="49">
        <v>42.227449235150004</v>
      </c>
      <c r="H27" s="49">
        <v>52.509508957849995</v>
      </c>
      <c r="I27" s="49">
        <v>62.493418852750011</v>
      </c>
      <c r="J27" s="49">
        <v>72.99327116473998</v>
      </c>
      <c r="K27" s="49">
        <v>82.030842663130016</v>
      </c>
      <c r="L27" s="49">
        <v>92.003194174629996</v>
      </c>
      <c r="M27" s="49">
        <v>106.55660010314</v>
      </c>
      <c r="N27" s="49">
        <v>117.10424379384999</v>
      </c>
      <c r="O27" s="49">
        <v>130.60093637970002</v>
      </c>
      <c r="P27" s="49">
        <v>11.527494392840001</v>
      </c>
      <c r="Q27" s="49">
        <v>23.483365144489998</v>
      </c>
      <c r="R27" s="49">
        <v>35.274068852600003</v>
      </c>
      <c r="S27" s="49">
        <v>48.050363410419997</v>
      </c>
      <c r="T27" s="49">
        <v>61.504424363630008</v>
      </c>
      <c r="U27" s="49">
        <v>77.731324625690007</v>
      </c>
      <c r="V27" s="49">
        <v>90.767926143010001</v>
      </c>
      <c r="W27" s="49">
        <v>101.17328092472</v>
      </c>
      <c r="X27" s="49">
        <v>115.93878821421998</v>
      </c>
      <c r="Y27" s="49">
        <v>131.68151792387999</v>
      </c>
      <c r="Z27" s="49">
        <v>147.86691526186002</v>
      </c>
      <c r="AA27" s="49">
        <v>173.97999768948003</v>
      </c>
      <c r="AB27" s="49">
        <v>12.018872902029997</v>
      </c>
      <c r="AC27" s="49">
        <v>27.160089401350003</v>
      </c>
      <c r="AD27" s="49">
        <v>44.623508325720003</v>
      </c>
      <c r="AE27" s="49">
        <v>61.398601683939994</v>
      </c>
      <c r="AF27" s="49">
        <v>77.114121849989999</v>
      </c>
      <c r="AG27" s="49">
        <v>93.491122763340002</v>
      </c>
      <c r="AH27" s="55">
        <v>108.06585662437999</v>
      </c>
      <c r="AI27" s="55">
        <v>120.70087583840998</v>
      </c>
      <c r="AJ27" s="55">
        <v>135.64881676888999</v>
      </c>
      <c r="AK27" s="55">
        <v>150.62080434961999</v>
      </c>
      <c r="AL27" s="55">
        <v>169.94520522669001</v>
      </c>
      <c r="AM27" s="49">
        <v>195.39527364002996</v>
      </c>
      <c r="AN27" s="49">
        <v>24.34588009774</v>
      </c>
      <c r="AO27" s="49">
        <v>55.248155786849999</v>
      </c>
      <c r="AP27" s="49">
        <v>76.017791190909989</v>
      </c>
      <c r="AQ27" s="49">
        <v>94.372237752169994</v>
      </c>
      <c r="AR27" s="49">
        <v>113.44971387634001</v>
      </c>
      <c r="AS27" s="49">
        <v>136.79227345467001</v>
      </c>
      <c r="AT27" s="49">
        <v>152.44268966065999</v>
      </c>
      <c r="AU27" s="49">
        <v>175.72767188608998</v>
      </c>
      <c r="AV27" s="49">
        <v>198.11821893651003</v>
      </c>
      <c r="AW27" s="49">
        <v>218.54646418153001</v>
      </c>
      <c r="AX27" s="49">
        <v>238.09955963833002</v>
      </c>
      <c r="AY27" s="49">
        <v>272.60294649972008</v>
      </c>
      <c r="AZ27" s="49">
        <v>24.638318101500001</v>
      </c>
      <c r="BA27" s="49">
        <v>51.630473329350004</v>
      </c>
      <c r="BB27" s="49">
        <v>83.902181472159995</v>
      </c>
      <c r="BC27" s="49">
        <v>115.74197795568001</v>
      </c>
      <c r="BD27" s="49">
        <v>142.07582090067999</v>
      </c>
      <c r="BE27" s="49">
        <v>169.80761386701002</v>
      </c>
      <c r="BF27" s="49">
        <v>187.53728340513999</v>
      </c>
      <c r="BG27" s="49">
        <v>205.00443582969999</v>
      </c>
    </row>
    <row r="28" spans="1:59" s="20" customFormat="1" ht="9" customHeight="1">
      <c r="A28" s="21"/>
      <c r="B28" s="98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3"/>
      <c r="V28" s="53"/>
      <c r="W28" s="53"/>
      <c r="X28" s="53"/>
      <c r="Y28" s="53"/>
      <c r="Z28" s="53"/>
      <c r="AA28" s="52"/>
      <c r="AB28" s="53"/>
      <c r="AC28" s="53"/>
      <c r="AD28" s="53"/>
      <c r="AE28" s="53"/>
      <c r="AF28" s="53"/>
      <c r="AG28" s="53"/>
      <c r="AH28" s="55"/>
      <c r="AI28" s="55"/>
      <c r="AJ28" s="55"/>
      <c r="AK28" s="55"/>
      <c r="AL28" s="55"/>
      <c r="AM28" s="52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</row>
    <row r="29" spans="1:59" s="20" customFormat="1" ht="12.75">
      <c r="A29" s="21"/>
      <c r="B29" s="97" t="s">
        <v>73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3"/>
      <c r="V29" s="53"/>
      <c r="W29" s="53"/>
      <c r="X29" s="53"/>
      <c r="Y29" s="55"/>
      <c r="Z29" s="53"/>
      <c r="AA29" s="52"/>
      <c r="AB29" s="53"/>
      <c r="AC29" s="53"/>
      <c r="AD29" s="53"/>
      <c r="AE29" s="53"/>
      <c r="AF29" s="53"/>
      <c r="AG29" s="53"/>
      <c r="AH29" s="55"/>
      <c r="AI29" s="55"/>
      <c r="AJ29" s="55"/>
      <c r="AK29" s="55"/>
      <c r="AL29" s="55"/>
      <c r="AM29" s="52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</row>
    <row r="30" spans="1:59" s="20" customFormat="1" ht="12.75">
      <c r="A30" s="21"/>
      <c r="B30" s="98" t="s">
        <v>72</v>
      </c>
      <c r="C30" s="49">
        <v>385.61184892011005</v>
      </c>
      <c r="D30" s="49">
        <v>26.832371788510002</v>
      </c>
      <c r="E30" s="49">
        <v>57.402502249769995</v>
      </c>
      <c r="F30" s="49">
        <v>92.02405191279999</v>
      </c>
      <c r="G30" s="49">
        <v>126.27107182613999</v>
      </c>
      <c r="H30" s="49">
        <v>160.80652917407002</v>
      </c>
      <c r="I30" s="49">
        <v>195.87783420932996</v>
      </c>
      <c r="J30" s="49">
        <v>228.34245263359998</v>
      </c>
      <c r="K30" s="49">
        <v>261.14968781414996</v>
      </c>
      <c r="L30" s="49">
        <v>294.28780455522002</v>
      </c>
      <c r="M30" s="49">
        <v>335.28860795204997</v>
      </c>
      <c r="N30" s="49">
        <v>371.45313213076003</v>
      </c>
      <c r="O30" s="49">
        <v>422.81817495087</v>
      </c>
      <c r="P30" s="49">
        <v>31.372553730970008</v>
      </c>
      <c r="Q30" s="49">
        <v>68.996172536380001</v>
      </c>
      <c r="R30" s="49">
        <v>107.87799886808</v>
      </c>
      <c r="S30" s="49">
        <v>151.78244750595002</v>
      </c>
      <c r="T30" s="49">
        <v>196.71538099980003</v>
      </c>
      <c r="U30" s="49">
        <v>242.93094818650999</v>
      </c>
      <c r="V30" s="49">
        <v>285.74297084486</v>
      </c>
      <c r="W30" s="49">
        <v>324.52137332088</v>
      </c>
      <c r="X30" s="49">
        <v>366.46363293749999</v>
      </c>
      <c r="Y30" s="49">
        <v>413.0225026044501</v>
      </c>
      <c r="Z30" s="49">
        <v>469.67134077795998</v>
      </c>
      <c r="AA30" s="49">
        <v>559.42943013795013</v>
      </c>
      <c r="AB30" s="49">
        <v>27.133470206789998</v>
      </c>
      <c r="AC30" s="49">
        <v>72.551593190860004</v>
      </c>
      <c r="AD30" s="49">
        <v>138.68588742544</v>
      </c>
      <c r="AE30" s="49">
        <v>191.7468379053</v>
      </c>
      <c r="AF30" s="49">
        <v>242.76092932129998</v>
      </c>
      <c r="AG30" s="49">
        <v>296.48939571612993</v>
      </c>
      <c r="AH30" s="55">
        <v>344.38967256889998</v>
      </c>
      <c r="AI30" s="55">
        <v>395.44272439994</v>
      </c>
      <c r="AJ30" s="55">
        <v>459.10869171573989</v>
      </c>
      <c r="AK30" s="55">
        <v>510.16296327739991</v>
      </c>
      <c r="AL30" s="55">
        <v>572.33254644043006</v>
      </c>
      <c r="AM30" s="49">
        <v>658.24864860496996</v>
      </c>
      <c r="AN30" s="49">
        <v>42.852292722840005</v>
      </c>
      <c r="AO30" s="49">
        <v>110.40552988480999</v>
      </c>
      <c r="AP30" s="49">
        <v>183.40023637620999</v>
      </c>
      <c r="AQ30" s="49">
        <v>238.43905399554998</v>
      </c>
      <c r="AR30" s="49">
        <v>297.21677600623997</v>
      </c>
      <c r="AS30" s="49">
        <v>361.34564563737001</v>
      </c>
      <c r="AT30" s="49">
        <v>413.48044415574998</v>
      </c>
      <c r="AU30" s="49">
        <v>478.49028694681999</v>
      </c>
      <c r="AV30" s="49">
        <v>556.94954154920993</v>
      </c>
      <c r="AW30" s="49">
        <v>627.61045216929006</v>
      </c>
      <c r="AX30" s="49">
        <v>697.35076780158988</v>
      </c>
      <c r="AY30" s="49">
        <v>798.59773585317009</v>
      </c>
      <c r="AZ30" s="49">
        <v>46.816229136450005</v>
      </c>
      <c r="BA30" s="49">
        <v>112.73335355204001</v>
      </c>
      <c r="BB30" s="49">
        <v>211.87481206854</v>
      </c>
      <c r="BC30" s="49">
        <v>288.64700306609006</v>
      </c>
      <c r="BD30" s="49">
        <v>371.83007245316998</v>
      </c>
      <c r="BE30" s="49">
        <v>445.46529419668008</v>
      </c>
      <c r="BF30" s="49">
        <v>507.82317580992992</v>
      </c>
      <c r="BG30" s="49">
        <v>571.80149097894991</v>
      </c>
    </row>
    <row r="31" spans="1:59" s="20" customFormat="1" ht="25.5">
      <c r="A31" s="21"/>
      <c r="B31" s="99" t="s">
        <v>71</v>
      </c>
      <c r="C31" s="49">
        <v>34.409256546229997</v>
      </c>
      <c r="D31" s="49">
        <v>3.2025142833300002</v>
      </c>
      <c r="E31" s="49">
        <v>5.9452698339399994</v>
      </c>
      <c r="F31" s="49">
        <v>9.0503752556599988</v>
      </c>
      <c r="G31" s="49">
        <v>12.9274406334</v>
      </c>
      <c r="H31" s="49">
        <v>17.756463847209996</v>
      </c>
      <c r="I31" s="49">
        <v>22.35758761328</v>
      </c>
      <c r="J31" s="49">
        <v>26.593887399989999</v>
      </c>
      <c r="K31" s="49">
        <v>30.038082852220001</v>
      </c>
      <c r="L31" s="49">
        <v>33.414700690559997</v>
      </c>
      <c r="M31" s="49">
        <v>39.100109578050002</v>
      </c>
      <c r="N31" s="49">
        <v>44.886443609589996</v>
      </c>
      <c r="O31" s="49">
        <v>51.018249298520011</v>
      </c>
      <c r="P31" s="49">
        <v>6.1045002836300002</v>
      </c>
      <c r="Q31" s="49">
        <v>12.295031774889997</v>
      </c>
      <c r="R31" s="49">
        <v>17.88623242449</v>
      </c>
      <c r="S31" s="49">
        <v>25.952396691929998</v>
      </c>
      <c r="T31" s="49">
        <v>34.61382280974</v>
      </c>
      <c r="U31" s="49">
        <v>42.569658614860003</v>
      </c>
      <c r="V31" s="49">
        <v>50.59185711624</v>
      </c>
      <c r="W31" s="49">
        <v>57.426329301229998</v>
      </c>
      <c r="X31" s="49">
        <v>62.269391128960002</v>
      </c>
      <c r="Y31" s="49">
        <v>68.083477254100004</v>
      </c>
      <c r="Z31" s="49">
        <v>79.683135869849991</v>
      </c>
      <c r="AA31" s="49">
        <v>86.808351058749992</v>
      </c>
      <c r="AB31" s="49">
        <v>4.5150687316900004</v>
      </c>
      <c r="AC31" s="49">
        <v>10.449165304770002</v>
      </c>
      <c r="AD31" s="49">
        <v>28.06205809011</v>
      </c>
      <c r="AE31" s="49">
        <v>33.987646445580005</v>
      </c>
      <c r="AF31" s="49">
        <v>40.843989918769999</v>
      </c>
      <c r="AG31" s="49">
        <v>47.570397683770004</v>
      </c>
      <c r="AH31" s="55">
        <v>52.965074069140009</v>
      </c>
      <c r="AI31" s="55">
        <v>60.435079528460001</v>
      </c>
      <c r="AJ31" s="55">
        <v>77.529000484439976</v>
      </c>
      <c r="AK31" s="55">
        <v>83.759138897509999</v>
      </c>
      <c r="AL31" s="55">
        <v>91.927971691390013</v>
      </c>
      <c r="AM31" s="49">
        <v>97.374459454860002</v>
      </c>
      <c r="AN31" s="49">
        <v>5.6982492972100012</v>
      </c>
      <c r="AO31" s="49">
        <v>12.122324211829998</v>
      </c>
      <c r="AP31" s="49">
        <v>31.61451657828</v>
      </c>
      <c r="AQ31" s="49">
        <v>38.252075211399998</v>
      </c>
      <c r="AR31" s="49">
        <v>46.636635215869994</v>
      </c>
      <c r="AS31" s="49">
        <v>53.190988850240004</v>
      </c>
      <c r="AT31" s="49">
        <v>58.900365845529997</v>
      </c>
      <c r="AU31" s="49">
        <v>67.943026085219998</v>
      </c>
      <c r="AV31" s="49">
        <v>89.137262467639999</v>
      </c>
      <c r="AW31" s="49">
        <v>101.35377573968</v>
      </c>
      <c r="AX31" s="49">
        <v>107.35647135881</v>
      </c>
      <c r="AY31" s="49">
        <v>111.48015370840001</v>
      </c>
      <c r="AZ31" s="49">
        <v>5.8123042727600005</v>
      </c>
      <c r="BA31" s="49">
        <v>11.738050560729999</v>
      </c>
      <c r="BB31" s="49">
        <v>30.463463850889998</v>
      </c>
      <c r="BC31" s="49">
        <v>35.460348791309997</v>
      </c>
      <c r="BD31" s="49">
        <v>51.188521731469997</v>
      </c>
      <c r="BE31" s="49">
        <v>55.951818591700004</v>
      </c>
      <c r="BF31" s="49">
        <v>60.662558417579994</v>
      </c>
      <c r="BG31" s="49">
        <v>67.576927430579985</v>
      </c>
    </row>
    <row r="32" spans="1:59" s="20" customFormat="1" ht="12.75">
      <c r="A32" s="21"/>
      <c r="B32" s="98" t="s">
        <v>70</v>
      </c>
      <c r="C32" s="49">
        <v>17.844224470510003</v>
      </c>
      <c r="D32" s="49">
        <v>6.2408697360000001E-2</v>
      </c>
      <c r="E32" s="49">
        <v>0.31964108706</v>
      </c>
      <c r="F32" s="49">
        <v>0.79376911787999993</v>
      </c>
      <c r="G32" s="49">
        <v>1.0133277468199999</v>
      </c>
      <c r="H32" s="49">
        <v>1.3403529086299997</v>
      </c>
      <c r="I32" s="49">
        <v>1.6816132171899998</v>
      </c>
      <c r="J32" s="49">
        <v>2.2362709776399998</v>
      </c>
      <c r="K32" s="49">
        <v>3.0888435776300001</v>
      </c>
      <c r="L32" s="49">
        <v>4.4786165870400003</v>
      </c>
      <c r="M32" s="49">
        <v>5.3515788925399992</v>
      </c>
      <c r="N32" s="49">
        <v>6.8891138324700005</v>
      </c>
      <c r="O32" s="49">
        <v>7.3996095750600004</v>
      </c>
      <c r="P32" s="49">
        <v>0.18316394211999998</v>
      </c>
      <c r="Q32" s="49">
        <v>0.47157340813000004</v>
      </c>
      <c r="R32" s="49">
        <v>0.89321625066999999</v>
      </c>
      <c r="S32" s="49">
        <v>1.5230744100100002</v>
      </c>
      <c r="T32" s="49">
        <v>1.9245175526300002</v>
      </c>
      <c r="U32" s="49">
        <v>2.7459409798400003</v>
      </c>
      <c r="V32" s="49">
        <v>3.6162805828000004</v>
      </c>
      <c r="W32" s="49">
        <v>4.8820375442400001</v>
      </c>
      <c r="X32" s="49">
        <v>6.8933559349000006</v>
      </c>
      <c r="Y32" s="49">
        <v>9.188517676770001</v>
      </c>
      <c r="Z32" s="49">
        <v>11.356067770690002</v>
      </c>
      <c r="AA32" s="49">
        <v>17.481980114120002</v>
      </c>
      <c r="AB32" s="56">
        <v>2.5396512979999997E-2</v>
      </c>
      <c r="AC32" s="49">
        <v>0.36970162087000003</v>
      </c>
      <c r="AD32" s="49">
        <v>1.4726212388600002</v>
      </c>
      <c r="AE32" s="49">
        <v>1.9258208567700001</v>
      </c>
      <c r="AF32" s="49">
        <v>2.8379143023899998</v>
      </c>
      <c r="AG32" s="49">
        <v>3.9202047748699989</v>
      </c>
      <c r="AH32" s="55">
        <v>5.6059988726399972</v>
      </c>
      <c r="AI32" s="55">
        <v>7.7130695207600004</v>
      </c>
      <c r="AJ32" s="55">
        <v>11.656896503559999</v>
      </c>
      <c r="AK32" s="55">
        <v>13.199768448399997</v>
      </c>
      <c r="AL32" s="55">
        <v>16.550371400509999</v>
      </c>
      <c r="AM32" s="49">
        <v>26.635076868679999</v>
      </c>
      <c r="AN32" s="56">
        <v>4.0096486299999998E-2</v>
      </c>
      <c r="AO32" s="49">
        <v>0.17192838637999999</v>
      </c>
      <c r="AP32" s="49">
        <v>1.1594991450299998</v>
      </c>
      <c r="AQ32" s="49">
        <v>1.8075463091100001</v>
      </c>
      <c r="AR32" s="49">
        <v>2.8216901433800001</v>
      </c>
      <c r="AS32" s="49">
        <v>4.6820927776700003</v>
      </c>
      <c r="AT32" s="49">
        <v>7.0082666832699996</v>
      </c>
      <c r="AU32" s="49">
        <v>10.587114872119999</v>
      </c>
      <c r="AV32" s="49">
        <v>14.14438869031</v>
      </c>
      <c r="AW32" s="49">
        <v>18.630385379660002</v>
      </c>
      <c r="AX32" s="49">
        <v>22.5751774499</v>
      </c>
      <c r="AY32" s="49">
        <v>40.855296889080002</v>
      </c>
      <c r="AZ32" s="49">
        <v>6.4776200660000005E-2</v>
      </c>
      <c r="BA32" s="49">
        <v>0.48129622623999996</v>
      </c>
      <c r="BB32" s="49">
        <v>2.40309749052</v>
      </c>
      <c r="BC32" s="49">
        <v>4.7589243953400002</v>
      </c>
      <c r="BD32" s="49">
        <v>8.0717197671000012</v>
      </c>
      <c r="BE32" s="49">
        <v>13.437195346439999</v>
      </c>
      <c r="BF32" s="49">
        <v>18.499723165279999</v>
      </c>
      <c r="BG32" s="49">
        <v>23.410543758730004</v>
      </c>
    </row>
    <row r="33" spans="1:59" s="20" customFormat="1" ht="12.75">
      <c r="A33" s="21"/>
      <c r="B33" s="63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3"/>
      <c r="V33" s="53"/>
      <c r="W33" s="53"/>
      <c r="X33" s="53"/>
      <c r="Y33" s="53"/>
      <c r="Z33" s="53"/>
      <c r="AA33" s="5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2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</row>
    <row r="34" spans="1:59" s="20" customFormat="1" ht="12.75">
      <c r="A34" s="21"/>
      <c r="B34" s="94" t="s">
        <v>69</v>
      </c>
      <c r="C34" s="47">
        <v>0.47749704163000012</v>
      </c>
      <c r="D34" s="47">
        <v>1.0682819609999996E-2</v>
      </c>
      <c r="E34" s="47">
        <v>-0.10089193542000001</v>
      </c>
      <c r="F34" s="47">
        <v>7.9530940920000029E-2</v>
      </c>
      <c r="G34" s="47">
        <v>0.20106232727000009</v>
      </c>
      <c r="H34" s="47">
        <v>0.72237766396999969</v>
      </c>
      <c r="I34" s="47">
        <v>1.0573694000999998</v>
      </c>
      <c r="J34" s="47">
        <v>1.2725788971200001</v>
      </c>
      <c r="K34" s="47">
        <v>1.5399211388899998</v>
      </c>
      <c r="L34" s="47">
        <v>2.2081414604400003</v>
      </c>
      <c r="M34" s="47">
        <v>2.6095203959900002</v>
      </c>
      <c r="N34" s="47">
        <v>3.0065748411000004</v>
      </c>
      <c r="O34" s="47">
        <v>4.9192643647099992</v>
      </c>
      <c r="P34" s="47">
        <v>-2.5334841770000005E-2</v>
      </c>
      <c r="Q34" s="47">
        <v>-0.38333796131999998</v>
      </c>
      <c r="R34" s="47">
        <v>0.26578032838000015</v>
      </c>
      <c r="S34" s="47">
        <v>1.1403030333699995</v>
      </c>
      <c r="T34" s="47">
        <v>0.67168123537999969</v>
      </c>
      <c r="U34" s="47">
        <v>1.1283699015799993</v>
      </c>
      <c r="V34" s="47">
        <v>0.83197782025999956</v>
      </c>
      <c r="W34" s="47">
        <v>0.60521118899999959</v>
      </c>
      <c r="X34" s="47">
        <v>2.1751078823199999</v>
      </c>
      <c r="Y34" s="47">
        <v>2.4598305998200001</v>
      </c>
      <c r="Z34" s="47">
        <v>3.1622677125700003</v>
      </c>
      <c r="AA34" s="47">
        <v>2.95092370875</v>
      </c>
      <c r="AB34" s="47">
        <v>2.5868440879999999E-2</v>
      </c>
      <c r="AC34" s="47">
        <v>6.759826018999994E-2</v>
      </c>
      <c r="AD34" s="47">
        <v>-0.43312631506999999</v>
      </c>
      <c r="AE34" s="47">
        <v>0.46608758498999997</v>
      </c>
      <c r="AF34" s="47">
        <v>7.5095479130000392E-2</v>
      </c>
      <c r="AG34" s="47">
        <v>0.310363973440001</v>
      </c>
      <c r="AH34" s="47">
        <v>1.24925011041</v>
      </c>
      <c r="AI34" s="47">
        <v>0.96072668840999997</v>
      </c>
      <c r="AJ34" s="47">
        <v>0.18784378569000007</v>
      </c>
      <c r="AK34" s="47">
        <v>0.50595327598000006</v>
      </c>
      <c r="AL34" s="47">
        <v>8.7056502970001226E-2</v>
      </c>
      <c r="AM34" s="47">
        <v>1.66155030704</v>
      </c>
      <c r="AN34" s="47">
        <v>0.80008671393000008</v>
      </c>
      <c r="AO34" s="47">
        <v>9.9487660599999847E-2</v>
      </c>
      <c r="AP34" s="47">
        <v>-5.8284987989999898E-2</v>
      </c>
      <c r="AQ34" s="47">
        <v>0.10443237922</v>
      </c>
      <c r="AR34" s="47">
        <v>-0.73359568354999993</v>
      </c>
      <c r="AS34" s="47">
        <v>-0.15676104686999989</v>
      </c>
      <c r="AT34" s="47">
        <v>0.22297961837000013</v>
      </c>
      <c r="AU34" s="68">
        <v>4.1192071080000399E-2</v>
      </c>
      <c r="AV34" s="47">
        <v>-0.31346660735000043</v>
      </c>
      <c r="AW34" s="47">
        <v>-0.17273898742000054</v>
      </c>
      <c r="AX34" s="47">
        <v>-0.97426816226000101</v>
      </c>
      <c r="AY34" s="47">
        <v>1.8709046390099999</v>
      </c>
      <c r="AZ34" s="47">
        <v>0.43499334592</v>
      </c>
      <c r="BA34" s="47">
        <v>-0.15420980578000004</v>
      </c>
      <c r="BB34" s="47">
        <v>-0.1320946717</v>
      </c>
      <c r="BC34" s="68">
        <v>2.9190949669999956E-2</v>
      </c>
      <c r="BD34" s="68">
        <v>-0.99562409141000097</v>
      </c>
      <c r="BE34" s="68">
        <v>-0.17792073517000007</v>
      </c>
      <c r="BF34" s="68">
        <v>0.54174565040999934</v>
      </c>
      <c r="BG34" s="68">
        <v>0.55348381655000001</v>
      </c>
    </row>
    <row r="35" spans="1:59" s="20" customFormat="1" ht="12.75">
      <c r="A35" s="21"/>
      <c r="B35" s="63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3"/>
      <c r="V35" s="53"/>
      <c r="W35" s="53"/>
      <c r="X35" s="53"/>
      <c r="Y35" s="55"/>
      <c r="Z35" s="53"/>
      <c r="AA35" s="52"/>
      <c r="AB35" s="53"/>
      <c r="AC35" s="53"/>
      <c r="AD35" s="53"/>
      <c r="AE35" s="53"/>
      <c r="AF35" s="53"/>
      <c r="AG35" s="53"/>
      <c r="AH35" s="55"/>
      <c r="AI35" s="55"/>
      <c r="AJ35" s="55"/>
      <c r="AK35" s="55"/>
      <c r="AL35" s="55"/>
      <c r="AM35" s="52"/>
      <c r="AN35" s="57"/>
      <c r="AO35" s="57"/>
    </row>
    <row r="36" spans="1:59" s="21" customFormat="1" ht="12.75">
      <c r="B36" s="94" t="s">
        <v>68</v>
      </c>
      <c r="C36" s="47">
        <f t="shared" ref="C36:AX36" si="5">C5-C15-C34</f>
        <v>-64.70666876453005</v>
      </c>
      <c r="D36" s="47">
        <f t="shared" si="5"/>
        <v>-1.6067329766200049</v>
      </c>
      <c r="E36" s="47">
        <f t="shared" si="5"/>
        <v>-5.2786466303900088</v>
      </c>
      <c r="F36" s="47">
        <f t="shared" si="5"/>
        <v>-4.0941631607700142</v>
      </c>
      <c r="G36" s="47">
        <f t="shared" si="5"/>
        <v>-6.9304237701100302</v>
      </c>
      <c r="H36" s="47">
        <f t="shared" si="5"/>
        <v>-12.224227850170017</v>
      </c>
      <c r="I36" s="47">
        <f t="shared" si="5"/>
        <v>-22.686304367679995</v>
      </c>
      <c r="J36" s="47">
        <f t="shared" si="5"/>
        <v>-32.787700868419947</v>
      </c>
      <c r="K36" s="47">
        <f t="shared" si="5"/>
        <v>-35.204494839140033</v>
      </c>
      <c r="L36" s="47">
        <f t="shared" si="5"/>
        <v>-40.105126847959923</v>
      </c>
      <c r="M36" s="47">
        <f t="shared" si="5"/>
        <v>-53.776743692350081</v>
      </c>
      <c r="N36" s="47">
        <f t="shared" si="5"/>
        <v>-62.275886149119948</v>
      </c>
      <c r="O36" s="47">
        <f t="shared" si="5"/>
        <v>-78.052805225690079</v>
      </c>
      <c r="P36" s="47">
        <f t="shared" si="5"/>
        <v>-9.1847399448000004</v>
      </c>
      <c r="Q36" s="47">
        <f t="shared" si="5"/>
        <v>-8.7431472267700077</v>
      </c>
      <c r="R36" s="47">
        <f t="shared" si="5"/>
        <v>4.1688623788499974</v>
      </c>
      <c r="S36" s="47">
        <f t="shared" si="5"/>
        <v>8.2004764149400309</v>
      </c>
      <c r="T36" s="47">
        <f t="shared" si="5"/>
        <v>5.6098811768199468</v>
      </c>
      <c r="U36" s="47">
        <f t="shared" si="5"/>
        <v>-2.1111500834499122</v>
      </c>
      <c r="V36" s="47">
        <f t="shared" si="5"/>
        <v>-2.2677311456000444</v>
      </c>
      <c r="W36" s="47">
        <f t="shared" si="5"/>
        <v>7.6876428549801288</v>
      </c>
      <c r="X36" s="47">
        <f t="shared" si="5"/>
        <v>8.7962350921300114</v>
      </c>
      <c r="Y36" s="47">
        <f t="shared" si="5"/>
        <v>2.7677579437100324</v>
      </c>
      <c r="Z36" s="47">
        <f t="shared" si="5"/>
        <v>-4.3363657530901074</v>
      </c>
      <c r="AA36" s="47">
        <f t="shared" si="5"/>
        <v>-45.16752175851002</v>
      </c>
      <c r="AB36" s="47">
        <f t="shared" si="5"/>
        <v>2.4521299691500005</v>
      </c>
      <c r="AC36" s="47">
        <f t="shared" si="5"/>
        <v>-2.4034499947300145</v>
      </c>
      <c r="AD36" s="47">
        <f t="shared" si="5"/>
        <v>-10.567968178890039</v>
      </c>
      <c r="AE36" s="47">
        <f t="shared" si="5"/>
        <v>-22.190699357520039</v>
      </c>
      <c r="AF36" s="47">
        <f t="shared" si="5"/>
        <v>-26.44673821402003</v>
      </c>
      <c r="AG36" s="47">
        <f t="shared" si="5"/>
        <v>-35.088455431539991</v>
      </c>
      <c r="AH36" s="47">
        <f t="shared" si="5"/>
        <v>-49.94449854904002</v>
      </c>
      <c r="AI36" s="47">
        <f t="shared" si="5"/>
        <v>-42.936178913649904</v>
      </c>
      <c r="AJ36" s="47">
        <f t="shared" si="5"/>
        <v>-63.402051020709841</v>
      </c>
      <c r="AK36" s="47">
        <f t="shared" si="5"/>
        <v>-60.303193063770031</v>
      </c>
      <c r="AL36" s="47">
        <f t="shared" si="5"/>
        <v>-45.543364632540175</v>
      </c>
      <c r="AM36" s="47">
        <f t="shared" si="5"/>
        <v>-70.262056214719919</v>
      </c>
      <c r="AN36" s="47">
        <f t="shared" si="5"/>
        <v>15.754332603980004</v>
      </c>
      <c r="AO36" s="47">
        <f t="shared" si="5"/>
        <v>1.3708891351299903</v>
      </c>
      <c r="AP36" s="47">
        <f t="shared" si="5"/>
        <v>-9.7426625185699933</v>
      </c>
      <c r="AQ36" s="47">
        <f t="shared" si="5"/>
        <v>19.434814548679938</v>
      </c>
      <c r="AR36" s="47">
        <f t="shared" si="5"/>
        <v>26.468281945359941</v>
      </c>
      <c r="AS36" s="47">
        <f t="shared" si="5"/>
        <v>29.035000616359948</v>
      </c>
      <c r="AT36" s="47">
        <f t="shared" si="5"/>
        <v>27.003228811320017</v>
      </c>
      <c r="AU36" s="47">
        <f t="shared" si="5"/>
        <v>38.470314017209994</v>
      </c>
      <c r="AV36" s="47">
        <f t="shared" si="5"/>
        <v>14.977357376949788</v>
      </c>
      <c r="AW36" s="47">
        <f t="shared" si="5"/>
        <v>1.4006146335099563</v>
      </c>
      <c r="AX36" s="47">
        <f t="shared" si="5"/>
        <v>5.519798285910225</v>
      </c>
      <c r="AY36" s="47">
        <f t="shared" ref="AY36:BG36" si="6">(AY5-AY15-AY34)</f>
        <v>-47.882086906609906</v>
      </c>
      <c r="AZ36" s="47">
        <f t="shared" si="6"/>
        <v>7.8705907313499912</v>
      </c>
      <c r="BA36" s="47">
        <f t="shared" si="6"/>
        <v>-1.6164484403899866</v>
      </c>
      <c r="BB36" s="47">
        <f t="shared" si="6"/>
        <v>-20.563253147259989</v>
      </c>
      <c r="BC36" s="47">
        <f t="shared" si="6"/>
        <v>-20.587081949860011</v>
      </c>
      <c r="BD36" s="47">
        <f t="shared" si="6"/>
        <v>-9.1759691493200322</v>
      </c>
      <c r="BE36" s="47">
        <f t="shared" si="6"/>
        <v>-9.7183319892100197</v>
      </c>
      <c r="BF36" s="47">
        <f t="shared" si="6"/>
        <v>-13.35615581497995</v>
      </c>
      <c r="BG36" s="47">
        <f t="shared" si="6"/>
        <v>11.797684788638946</v>
      </c>
    </row>
    <row r="37" spans="1:59" s="21" customFormat="1" ht="25.5">
      <c r="B37" s="94" t="s">
        <v>168</v>
      </c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198"/>
    </row>
    <row r="38" spans="1:59" s="21" customFormat="1" ht="12.75">
      <c r="B38" s="100" t="s">
        <v>67</v>
      </c>
      <c r="C38" s="52">
        <f>C39+C40</f>
        <v>160.87581306485001</v>
      </c>
      <c r="D38" s="58">
        <f t="shared" ref="D38:AA38" si="7">D39+D40</f>
        <v>5.2651341804299996</v>
      </c>
      <c r="E38" s="58">
        <f t="shared" si="7"/>
        <v>23.00651516017</v>
      </c>
      <c r="F38" s="58">
        <f t="shared" si="7"/>
        <v>27.169666552599999</v>
      </c>
      <c r="G38" s="58">
        <f t="shared" si="7"/>
        <v>34.32465783048</v>
      </c>
      <c r="H38" s="58">
        <f t="shared" si="7"/>
        <v>95.423804256490001</v>
      </c>
      <c r="I38" s="58">
        <f t="shared" si="7"/>
        <v>110.23801538503</v>
      </c>
      <c r="J38" s="58">
        <f t="shared" si="7"/>
        <v>125.08640150568002</v>
      </c>
      <c r="K38" s="58">
        <f t="shared" si="7"/>
        <v>177.76409569034999</v>
      </c>
      <c r="L38" s="58">
        <f t="shared" si="7"/>
        <v>226.34563264855001</v>
      </c>
      <c r="M38" s="58">
        <f t="shared" si="7"/>
        <v>241.05112759791996</v>
      </c>
      <c r="N38" s="58">
        <f t="shared" si="7"/>
        <v>261.17585593103001</v>
      </c>
      <c r="O38" s="58">
        <f t="shared" si="7"/>
        <v>322.65343653757003</v>
      </c>
      <c r="P38" s="58">
        <f t="shared" si="7"/>
        <v>9.941012251190001</v>
      </c>
      <c r="Q38" s="58">
        <f t="shared" si="7"/>
        <v>30.784463131800003</v>
      </c>
      <c r="R38" s="58">
        <f t="shared" si="7"/>
        <v>91.03492969381</v>
      </c>
      <c r="S38" s="58">
        <f t="shared" si="7"/>
        <v>115.14162289339998</v>
      </c>
      <c r="T38" s="58">
        <f t="shared" si="7"/>
        <v>136.39376110559999</v>
      </c>
      <c r="U38" s="58">
        <f t="shared" si="7"/>
        <v>157.77100787787001</v>
      </c>
      <c r="V38" s="58">
        <f t="shared" si="7"/>
        <v>178.78514326522</v>
      </c>
      <c r="W38" s="58">
        <f t="shared" si="7"/>
        <v>193.82090541720004</v>
      </c>
      <c r="X38" s="58">
        <f t="shared" si="7"/>
        <v>210.30903861873003</v>
      </c>
      <c r="Y38" s="58">
        <f t="shared" si="7"/>
        <v>217.25913463210003</v>
      </c>
      <c r="Z38" s="58">
        <f t="shared" si="7"/>
        <v>495.41638835539993</v>
      </c>
      <c r="AA38" s="58">
        <f t="shared" si="7"/>
        <v>514.09445990502002</v>
      </c>
      <c r="AB38" s="58">
        <f>AB39+AB40</f>
        <v>12.30331480523</v>
      </c>
      <c r="AC38" s="58">
        <f t="shared" ref="AC38:BG38" si="8">AC39+AC40</f>
        <v>48.100667193039996</v>
      </c>
      <c r="AD38" s="58">
        <f t="shared" si="8"/>
        <v>57.438359430579993</v>
      </c>
      <c r="AE38" s="58">
        <f t="shared" si="8"/>
        <v>83.634601181790003</v>
      </c>
      <c r="AF38" s="58">
        <f t="shared" si="8"/>
        <v>105.41164970583</v>
      </c>
      <c r="AG38" s="48">
        <f t="shared" si="8"/>
        <v>114.69182246066001</v>
      </c>
      <c r="AH38" s="48">
        <f t="shared" si="8"/>
        <v>121.2182531861</v>
      </c>
      <c r="AI38" s="48">
        <f t="shared" si="8"/>
        <v>135.67468019988999</v>
      </c>
      <c r="AJ38" s="48">
        <f t="shared" si="8"/>
        <v>170.242813248</v>
      </c>
      <c r="AK38" s="48">
        <f t="shared" si="8"/>
        <v>175.13098968904001</v>
      </c>
      <c r="AL38" s="48">
        <f t="shared" si="8"/>
        <v>175.94996184094001</v>
      </c>
      <c r="AM38" s="58">
        <f t="shared" si="8"/>
        <v>307.6648620871</v>
      </c>
      <c r="AN38" s="58">
        <f t="shared" si="8"/>
        <v>1.59222483956</v>
      </c>
      <c r="AO38" s="48">
        <f t="shared" si="8"/>
        <v>21.47032231567</v>
      </c>
      <c r="AP38" s="48">
        <f t="shared" si="8"/>
        <v>37.148722533050005</v>
      </c>
      <c r="AQ38" s="48">
        <f t="shared" si="8"/>
        <v>57.409622544630011</v>
      </c>
      <c r="AR38" s="48">
        <f t="shared" si="8"/>
        <v>61.884682293270004</v>
      </c>
      <c r="AS38" s="48">
        <f t="shared" si="8"/>
        <v>64.733726153740008</v>
      </c>
      <c r="AT38" s="48">
        <f t="shared" si="8"/>
        <v>92.923458704469994</v>
      </c>
      <c r="AU38" s="48">
        <f t="shared" si="8"/>
        <v>104.37561355644002</v>
      </c>
      <c r="AV38" s="48">
        <f t="shared" si="8"/>
        <v>186.54608580838001</v>
      </c>
      <c r="AW38" s="48">
        <f t="shared" si="8"/>
        <v>412.93403226305998</v>
      </c>
      <c r="AX38" s="48">
        <f t="shared" si="8"/>
        <v>434.42179874920009</v>
      </c>
      <c r="AY38" s="48">
        <f t="shared" si="8"/>
        <v>478.69911873385001</v>
      </c>
      <c r="AZ38" s="48">
        <f t="shared" si="8"/>
        <v>8.5031185978499995</v>
      </c>
      <c r="BA38" s="48">
        <f t="shared" si="8"/>
        <v>21.28490816587</v>
      </c>
      <c r="BB38" s="48">
        <f t="shared" si="8"/>
        <v>50.649053321790007</v>
      </c>
      <c r="BC38" s="48">
        <f t="shared" si="8"/>
        <v>56.26992554516</v>
      </c>
      <c r="BD38" s="48">
        <f t="shared" si="8"/>
        <v>67.062621570539989</v>
      </c>
      <c r="BE38" s="48">
        <f t="shared" si="8"/>
        <v>86.85152721291999</v>
      </c>
      <c r="BF38" s="48">
        <f t="shared" si="8"/>
        <v>97.907194477080012</v>
      </c>
      <c r="BG38" s="48">
        <f t="shared" si="8"/>
        <v>138.30860402955</v>
      </c>
    </row>
    <row r="39" spans="1:59" s="21" customFormat="1" ht="12">
      <c r="B39" s="101" t="s">
        <v>169</v>
      </c>
      <c r="C39" s="102">
        <v>108.97971838349001</v>
      </c>
      <c r="D39" s="59">
        <v>5.2474603181999999</v>
      </c>
      <c r="E39" s="59">
        <v>22.917573318199999</v>
      </c>
      <c r="F39" s="59">
        <v>26.8520887014</v>
      </c>
      <c r="G39" s="59">
        <v>33.910774401399998</v>
      </c>
      <c r="H39" s="59">
        <v>49.231058381379995</v>
      </c>
      <c r="I39" s="59">
        <v>55.618604401379997</v>
      </c>
      <c r="J39" s="59">
        <v>70.187869651380012</v>
      </c>
      <c r="K39" s="59">
        <v>122.39466888285</v>
      </c>
      <c r="L39" s="59">
        <v>150.19371854285001</v>
      </c>
      <c r="M39" s="59">
        <v>162.31470695864999</v>
      </c>
      <c r="N39" s="59">
        <v>177.08939795864998</v>
      </c>
      <c r="O39" s="59">
        <v>227.62117760865002</v>
      </c>
      <c r="P39" s="59">
        <v>9.9357259481100009</v>
      </c>
      <c r="Q39" s="59">
        <v>30.754059318690004</v>
      </c>
      <c r="R39" s="59">
        <v>33.654572318690001</v>
      </c>
      <c r="S39" s="59">
        <v>47.259459318689998</v>
      </c>
      <c r="T39" s="59">
        <v>47.259611318690006</v>
      </c>
      <c r="U39" s="59">
        <v>67.129002118689996</v>
      </c>
      <c r="V39" s="59">
        <v>73.144908142320006</v>
      </c>
      <c r="W39" s="59">
        <v>77.479276142320018</v>
      </c>
      <c r="X39" s="59">
        <v>82.479987142320013</v>
      </c>
      <c r="Y39" s="59">
        <v>84.480417142300013</v>
      </c>
      <c r="Z39" s="59">
        <v>89.980750142320005</v>
      </c>
      <c r="AA39" s="59">
        <v>98.980980142320007</v>
      </c>
      <c r="AB39" s="59">
        <v>12.222882597230001</v>
      </c>
      <c r="AC39" s="59">
        <v>38.649302546849995</v>
      </c>
      <c r="AD39" s="59">
        <v>39.130783546849997</v>
      </c>
      <c r="AE39" s="59">
        <v>64.308111388370008</v>
      </c>
      <c r="AF39" s="59">
        <v>75.116949450869996</v>
      </c>
      <c r="AG39" s="60">
        <v>83.737594338869997</v>
      </c>
      <c r="AH39" s="61">
        <v>89.645709225610005</v>
      </c>
      <c r="AI39" s="61">
        <v>103.60283081319</v>
      </c>
      <c r="AJ39" s="61">
        <v>112.05526532319</v>
      </c>
      <c r="AK39" s="61">
        <v>116.57477716459</v>
      </c>
      <c r="AL39" s="61">
        <v>116.62365071459</v>
      </c>
      <c r="AM39" s="59">
        <v>246.41025086686003</v>
      </c>
      <c r="AN39" s="59">
        <v>1.0763296</v>
      </c>
      <c r="AO39" s="61">
        <v>20.262075020000001</v>
      </c>
      <c r="AP39" s="61">
        <v>35.447761525550007</v>
      </c>
      <c r="AQ39" s="61">
        <v>38.869904365550006</v>
      </c>
      <c r="AR39" s="61">
        <v>43.234518090520005</v>
      </c>
      <c r="AS39" s="61">
        <v>45.602202030520004</v>
      </c>
      <c r="AT39" s="61">
        <v>73.550448111560002</v>
      </c>
      <c r="AU39" s="61">
        <v>84.585536611560016</v>
      </c>
      <c r="AV39" s="61">
        <v>87.469125611560017</v>
      </c>
      <c r="AW39" s="61">
        <v>313.23960722599998</v>
      </c>
      <c r="AX39" s="61">
        <v>332.17264907158005</v>
      </c>
      <c r="AY39" s="61">
        <v>375.26805523019999</v>
      </c>
      <c r="AZ39" s="61">
        <v>8.45893836672</v>
      </c>
      <c r="BA39" s="61">
        <v>21.10742467291</v>
      </c>
      <c r="BB39" s="61">
        <v>49.706807214180003</v>
      </c>
      <c r="BC39" s="61">
        <v>54.97029395189</v>
      </c>
      <c r="BD39" s="61">
        <v>65.529482921339991</v>
      </c>
      <c r="BE39" s="61">
        <v>84.147114806429997</v>
      </c>
      <c r="BF39" s="61">
        <v>93.926521443720006</v>
      </c>
      <c r="BG39" s="61">
        <v>114.41828611055</v>
      </c>
    </row>
    <row r="40" spans="1:59" s="21" customFormat="1" ht="12">
      <c r="B40" s="101" t="s">
        <v>170</v>
      </c>
      <c r="C40" s="102">
        <v>51.896094681360005</v>
      </c>
      <c r="D40" s="59">
        <v>1.767386223E-2</v>
      </c>
      <c r="E40" s="59">
        <v>8.8941841970000005E-2</v>
      </c>
      <c r="F40" s="59">
        <v>0.31757785119999998</v>
      </c>
      <c r="G40" s="59">
        <v>0.41388342907999998</v>
      </c>
      <c r="H40" s="59">
        <v>46.192745875109999</v>
      </c>
      <c r="I40" s="59">
        <v>54.619410983649999</v>
      </c>
      <c r="J40" s="59">
        <v>54.898531854300003</v>
      </c>
      <c r="K40" s="59">
        <v>55.369426807499998</v>
      </c>
      <c r="L40" s="59">
        <v>76.151914105700001</v>
      </c>
      <c r="M40" s="59">
        <v>78.73642063926998</v>
      </c>
      <c r="N40" s="59">
        <v>84.086457972380003</v>
      </c>
      <c r="O40" s="59">
        <v>95.032258928920001</v>
      </c>
      <c r="P40" s="59">
        <v>5.2863030799999997E-3</v>
      </c>
      <c r="Q40" s="59">
        <v>3.0403813109999997E-2</v>
      </c>
      <c r="R40" s="59">
        <v>57.380357375119992</v>
      </c>
      <c r="S40" s="59">
        <v>67.882163574709992</v>
      </c>
      <c r="T40" s="59">
        <v>89.134149786910001</v>
      </c>
      <c r="U40" s="59">
        <v>90.642005759180009</v>
      </c>
      <c r="V40" s="59">
        <v>105.64023512289999</v>
      </c>
      <c r="W40" s="59">
        <v>116.34162927488001</v>
      </c>
      <c r="X40" s="59">
        <v>127.82905147641</v>
      </c>
      <c r="Y40" s="59">
        <v>132.77871748980002</v>
      </c>
      <c r="Z40" s="59">
        <v>405.43563821307993</v>
      </c>
      <c r="AA40" s="59">
        <v>415.11347976269997</v>
      </c>
      <c r="AB40" s="59">
        <v>8.0432208000000005E-2</v>
      </c>
      <c r="AC40" s="59">
        <v>9.4513646461900009</v>
      </c>
      <c r="AD40" s="59">
        <v>18.307575883729999</v>
      </c>
      <c r="AE40" s="59">
        <v>19.326489793420002</v>
      </c>
      <c r="AF40" s="59">
        <v>30.294700254959999</v>
      </c>
      <c r="AG40" s="60">
        <v>30.954228121790003</v>
      </c>
      <c r="AH40" s="61">
        <v>31.572543960489998</v>
      </c>
      <c r="AI40" s="61">
        <v>32.071849386700002</v>
      </c>
      <c r="AJ40" s="61">
        <v>58.187547924809998</v>
      </c>
      <c r="AK40" s="61">
        <v>58.556212524449997</v>
      </c>
      <c r="AL40" s="61">
        <v>59.326311126349999</v>
      </c>
      <c r="AM40" s="59">
        <v>61.254611220240001</v>
      </c>
      <c r="AN40" s="59">
        <v>0.51589523956000005</v>
      </c>
      <c r="AO40" s="61">
        <v>1.2082472956700001</v>
      </c>
      <c r="AP40" s="61">
        <v>1.7009610075000001</v>
      </c>
      <c r="AQ40" s="61">
        <v>18.539718179080001</v>
      </c>
      <c r="AR40" s="61">
        <v>18.650164202749998</v>
      </c>
      <c r="AS40" s="61">
        <v>19.13152412322</v>
      </c>
      <c r="AT40" s="61">
        <v>19.373010592909999</v>
      </c>
      <c r="AU40" s="61">
        <v>19.790076944880003</v>
      </c>
      <c r="AV40" s="61">
        <v>99.076960196819996</v>
      </c>
      <c r="AW40" s="61">
        <v>99.694425037059986</v>
      </c>
      <c r="AX40" s="61">
        <v>102.24914967762001</v>
      </c>
      <c r="AY40" s="61">
        <v>103.43106350365001</v>
      </c>
      <c r="AZ40" s="61">
        <v>4.4180231130000004E-2</v>
      </c>
      <c r="BA40" s="61">
        <v>0.17748349296000002</v>
      </c>
      <c r="BB40" s="61">
        <v>0.94224610760999994</v>
      </c>
      <c r="BC40" s="61">
        <v>1.29963159327</v>
      </c>
      <c r="BD40" s="61">
        <v>1.5331386492000001</v>
      </c>
      <c r="BE40" s="61">
        <v>2.7044124064899999</v>
      </c>
      <c r="BF40" s="61">
        <v>3.98067303336</v>
      </c>
      <c r="BG40" s="61">
        <v>23.890317919000001</v>
      </c>
    </row>
    <row r="41" spans="1:59" s="21" customFormat="1" ht="14.25" customHeight="1">
      <c r="B41" s="100" t="s">
        <v>66</v>
      </c>
      <c r="C41" s="52">
        <v>-79.837000011010005</v>
      </c>
      <c r="D41" s="58">
        <f t="shared" ref="D41:AA41" si="9">D42+D43</f>
        <v>-4.8203099622399996</v>
      </c>
      <c r="E41" s="58">
        <f t="shared" si="9"/>
        <v>-11.688888024819999</v>
      </c>
      <c r="F41" s="58">
        <f t="shared" si="9"/>
        <v>-17.251576805439999</v>
      </c>
      <c r="G41" s="58">
        <f t="shared" si="9"/>
        <v>-20.980468645279995</v>
      </c>
      <c r="H41" s="58">
        <f t="shared" si="9"/>
        <v>-27.17439682509</v>
      </c>
      <c r="I41" s="58">
        <f t="shared" si="9"/>
        <v>-47.978896775820004</v>
      </c>
      <c r="J41" s="58">
        <f t="shared" si="9"/>
        <v>-56.774489801450002</v>
      </c>
      <c r="K41" s="58">
        <f t="shared" si="9"/>
        <v>-65.693819726389989</v>
      </c>
      <c r="L41" s="58">
        <f t="shared" si="9"/>
        <v>-70.786111355900005</v>
      </c>
      <c r="M41" s="58">
        <f t="shared" si="9"/>
        <v>-77.769018599720013</v>
      </c>
      <c r="N41" s="58">
        <f t="shared" si="9"/>
        <v>-90.858994257250004</v>
      </c>
      <c r="O41" s="58">
        <f t="shared" si="9"/>
        <v>-120.81978430645</v>
      </c>
      <c r="P41" s="58">
        <f t="shared" si="9"/>
        <v>-4.5281451540299997</v>
      </c>
      <c r="Q41" s="58">
        <f t="shared" si="9"/>
        <v>-16.642245139970001</v>
      </c>
      <c r="R41" s="58">
        <f t="shared" si="9"/>
        <v>-34.260994027860001</v>
      </c>
      <c r="S41" s="58">
        <f t="shared" si="9"/>
        <v>-56.501503523540002</v>
      </c>
      <c r="T41" s="58">
        <f t="shared" si="9"/>
        <v>-71.428073769060006</v>
      </c>
      <c r="U41" s="58">
        <f t="shared" si="9"/>
        <v>-75.405304080619999</v>
      </c>
      <c r="V41" s="58">
        <f t="shared" si="9"/>
        <v>-88.202143465250018</v>
      </c>
      <c r="W41" s="58">
        <f t="shared" si="9"/>
        <v>-93.681177484320017</v>
      </c>
      <c r="X41" s="58">
        <f t="shared" si="9"/>
        <v>-97.946314089469993</v>
      </c>
      <c r="Y41" s="58">
        <f t="shared" si="9"/>
        <v>-101.96896794530001</v>
      </c>
      <c r="Z41" s="58">
        <f t="shared" si="9"/>
        <v>-406.73905193851999</v>
      </c>
      <c r="AA41" s="58">
        <f t="shared" si="9"/>
        <v>-416.58556779214007</v>
      </c>
      <c r="AB41" s="58">
        <f>AB42+AB43</f>
        <v>-11.279974024950002</v>
      </c>
      <c r="AC41" s="58">
        <f t="shared" ref="AC41:BG41" si="10">AC42+AC43</f>
        <v>-14.01596830854</v>
      </c>
      <c r="AD41" s="58">
        <f t="shared" si="10"/>
        <v>-24.808918083550001</v>
      </c>
      <c r="AE41" s="58">
        <f t="shared" si="10"/>
        <v>-32.474462470169996</v>
      </c>
      <c r="AF41" s="58">
        <f t="shared" si="10"/>
        <v>-39.322244670930004</v>
      </c>
      <c r="AG41" s="48">
        <f t="shared" si="10"/>
        <v>-49.188626020790004</v>
      </c>
      <c r="AH41" s="48">
        <f t="shared" si="10"/>
        <v>-61.375285414529998</v>
      </c>
      <c r="AI41" s="48">
        <f t="shared" si="10"/>
        <v>-72.414609830960003</v>
      </c>
      <c r="AJ41" s="48">
        <f t="shared" si="10"/>
        <v>-84.069001889290007</v>
      </c>
      <c r="AK41" s="48">
        <f t="shared" si="10"/>
        <v>-94.484240501010007</v>
      </c>
      <c r="AL41" s="48">
        <f t="shared" si="10"/>
        <v>-105.65699138154</v>
      </c>
      <c r="AM41" s="58">
        <f t="shared" si="10"/>
        <v>-111.41004439251002</v>
      </c>
      <c r="AN41" s="58">
        <f t="shared" si="10"/>
        <v>-2.14447771192</v>
      </c>
      <c r="AO41" s="48">
        <f t="shared" si="10"/>
        <v>-4.5123550720000001</v>
      </c>
      <c r="AP41" s="48">
        <f t="shared" si="10"/>
        <v>-8.7670227280800006</v>
      </c>
      <c r="AQ41" s="48">
        <f t="shared" si="10"/>
        <v>-18.96261119411</v>
      </c>
      <c r="AR41" s="48">
        <f t="shared" si="10"/>
        <v>-28.317850314669997</v>
      </c>
      <c r="AS41" s="48">
        <f t="shared" si="10"/>
        <v>-38.460036818230002</v>
      </c>
      <c r="AT41" s="48">
        <f t="shared" si="10"/>
        <v>-56.575292176860003</v>
      </c>
      <c r="AU41" s="48">
        <f t="shared" si="10"/>
        <v>-67.847143771405996</v>
      </c>
      <c r="AV41" s="48">
        <f t="shared" si="10"/>
        <v>-111.27584762048001</v>
      </c>
      <c r="AW41" s="48">
        <f t="shared" si="10"/>
        <v>-333.31332913882</v>
      </c>
      <c r="AX41" s="48">
        <f t="shared" si="10"/>
        <v>-349.00659634723002</v>
      </c>
      <c r="AY41" s="48">
        <f t="shared" si="10"/>
        <v>-363.50125626066006</v>
      </c>
      <c r="AZ41" s="48">
        <f t="shared" si="10"/>
        <v>-18.167020689619999</v>
      </c>
      <c r="BA41" s="48">
        <f t="shared" si="10"/>
        <v>-34.403515331480001</v>
      </c>
      <c r="BB41" s="48">
        <f t="shared" si="10"/>
        <v>-56.905103195790005</v>
      </c>
      <c r="BC41" s="48">
        <f t="shared" si="10"/>
        <v>-69.132654339569996</v>
      </c>
      <c r="BD41" s="48">
        <f t="shared" si="10"/>
        <v>-84.892771544109991</v>
      </c>
      <c r="BE41" s="48">
        <f t="shared" si="10"/>
        <v>-104.72641091653</v>
      </c>
      <c r="BF41" s="48">
        <f t="shared" si="10"/>
        <v>-121.04921679058002</v>
      </c>
      <c r="BG41" s="48">
        <f t="shared" si="10"/>
        <v>-147.35078963068</v>
      </c>
    </row>
    <row r="42" spans="1:59" s="21" customFormat="1" ht="12">
      <c r="B42" s="101" t="s">
        <v>177</v>
      </c>
      <c r="C42" s="102">
        <v>-41.870596723850007</v>
      </c>
      <c r="D42" s="59">
        <v>-4.5161581116199994</v>
      </c>
      <c r="E42" s="59">
        <v>-11.15317554326</v>
      </c>
      <c r="F42" s="59">
        <v>-15.61490482988</v>
      </c>
      <c r="G42" s="59">
        <v>-19.036819726109997</v>
      </c>
      <c r="H42" s="59">
        <v>-22.637337515190001</v>
      </c>
      <c r="I42" s="59">
        <v>-31.513331289220005</v>
      </c>
      <c r="J42" s="59">
        <v>-38.402284137220001</v>
      </c>
      <c r="K42" s="59">
        <v>-40.041031437219999</v>
      </c>
      <c r="L42" s="59">
        <v>-44.921006472340004</v>
      </c>
      <c r="M42" s="59">
        <v>-50.005086942340007</v>
      </c>
      <c r="N42" s="59">
        <v>-60.703933434370001</v>
      </c>
      <c r="O42" s="59">
        <v>-68.043942197050001</v>
      </c>
      <c r="P42" s="59">
        <v>-3.8162315084899996</v>
      </c>
      <c r="Q42" s="59">
        <v>-15.206731650950001</v>
      </c>
      <c r="R42" s="59">
        <v>-29.602002052469999</v>
      </c>
      <c r="S42" s="59">
        <v>-48.594226885570002</v>
      </c>
      <c r="T42" s="59">
        <v>-60.202882106170001</v>
      </c>
      <c r="U42" s="59">
        <v>-64.164295131269995</v>
      </c>
      <c r="V42" s="59">
        <v>-73.460315292210012</v>
      </c>
      <c r="W42" s="59">
        <v>-75.734375492210006</v>
      </c>
      <c r="X42" s="59">
        <v>-79.612727538629997</v>
      </c>
      <c r="Y42" s="59">
        <v>-80.509029798600011</v>
      </c>
      <c r="Z42" s="59">
        <v>-84.076717598629997</v>
      </c>
      <c r="AA42" s="59">
        <v>-91.163913469249991</v>
      </c>
      <c r="AB42" s="59">
        <v>-10.180814364200002</v>
      </c>
      <c r="AC42" s="59">
        <v>-12.00304030327</v>
      </c>
      <c r="AD42" s="59">
        <v>-22.200046611800001</v>
      </c>
      <c r="AE42" s="59">
        <v>-29.228354949009997</v>
      </c>
      <c r="AF42" s="59">
        <v>-34.919878873590001</v>
      </c>
      <c r="AG42" s="60">
        <v>-44.766407995270001</v>
      </c>
      <c r="AH42" s="61">
        <v>-55.805297568169998</v>
      </c>
      <c r="AI42" s="61">
        <v>-65.932651299059998</v>
      </c>
      <c r="AJ42" s="61">
        <v>-76.971578325679999</v>
      </c>
      <c r="AK42" s="61">
        <v>-86.703341005680002</v>
      </c>
      <c r="AL42" s="61">
        <v>-96.686848721129991</v>
      </c>
      <c r="AM42" s="59">
        <v>-102.37330800208001</v>
      </c>
      <c r="AN42" s="59">
        <v>-0.85018921126000002</v>
      </c>
      <c r="AO42" s="61">
        <v>-2.2381651112600003</v>
      </c>
      <c r="AP42" s="61">
        <v>-5.8554760718800001</v>
      </c>
      <c r="AQ42" s="61">
        <v>-15.305037403350001</v>
      </c>
      <c r="AR42" s="61">
        <v>-23.381563793349997</v>
      </c>
      <c r="AS42" s="61">
        <v>-33.482435105610001</v>
      </c>
      <c r="AT42" s="61">
        <v>-50.372165336009999</v>
      </c>
      <c r="AU42" s="61">
        <v>-54.877646236010001</v>
      </c>
      <c r="AV42" s="61">
        <v>-56.275243196010003</v>
      </c>
      <c r="AW42" s="61">
        <v>-277.54301172662997</v>
      </c>
      <c r="AX42" s="61">
        <v>-285.76984704202999</v>
      </c>
      <c r="AY42" s="61">
        <v>-297.02865577265004</v>
      </c>
      <c r="AZ42" s="61">
        <v>-16.809161310459999</v>
      </c>
      <c r="BA42" s="61">
        <v>-25.749871353509999</v>
      </c>
      <c r="BB42" s="61">
        <v>-47.590743731560003</v>
      </c>
      <c r="BC42" s="61">
        <v>-55.925500227699992</v>
      </c>
      <c r="BD42" s="61">
        <v>-64.199053533799997</v>
      </c>
      <c r="BE42" s="61">
        <v>-80.961846592559993</v>
      </c>
      <c r="BF42" s="61">
        <v>-96.026257117320014</v>
      </c>
      <c r="BG42" s="61">
        <v>-111.92907908594999</v>
      </c>
    </row>
    <row r="43" spans="1:59" s="21" customFormat="1" ht="12">
      <c r="B43" s="101" t="s">
        <v>178</v>
      </c>
      <c r="C43" s="102">
        <v>-37.966403287160006</v>
      </c>
      <c r="D43" s="59">
        <v>-0.30415185062</v>
      </c>
      <c r="E43" s="59">
        <v>-0.53571248156000006</v>
      </c>
      <c r="F43" s="59">
        <v>-1.6366719755599999</v>
      </c>
      <c r="G43" s="59">
        <v>-1.9436489191699999</v>
      </c>
      <c r="H43" s="59">
        <v>-4.5370593099000001</v>
      </c>
      <c r="I43" s="59">
        <v>-16.465565486599999</v>
      </c>
      <c r="J43" s="59">
        <v>-18.372205664230002</v>
      </c>
      <c r="K43" s="59">
        <v>-25.652788289169997</v>
      </c>
      <c r="L43" s="59">
        <v>-25.865104883560001</v>
      </c>
      <c r="M43" s="59">
        <v>-27.763931657380002</v>
      </c>
      <c r="N43" s="59">
        <v>-30.155060822879996</v>
      </c>
      <c r="O43" s="59">
        <v>-52.775842109399996</v>
      </c>
      <c r="P43" s="59">
        <v>-0.71191364553999992</v>
      </c>
      <c r="Q43" s="59">
        <v>-1.4355134890199999</v>
      </c>
      <c r="R43" s="59">
        <v>-4.6589919753900002</v>
      </c>
      <c r="S43" s="59">
        <v>-7.9072766379700008</v>
      </c>
      <c r="T43" s="59">
        <v>-11.225191662889999</v>
      </c>
      <c r="U43" s="59">
        <v>-11.24100894935</v>
      </c>
      <c r="V43" s="59">
        <v>-14.741828173040002</v>
      </c>
      <c r="W43" s="59">
        <v>-17.946801992110004</v>
      </c>
      <c r="X43" s="59">
        <v>-18.33358655084</v>
      </c>
      <c r="Y43" s="59">
        <v>-21.459938146700001</v>
      </c>
      <c r="Z43" s="59">
        <v>-322.66233433988998</v>
      </c>
      <c r="AA43" s="59">
        <v>-325.42165432289005</v>
      </c>
      <c r="AB43" s="59">
        <v>-1.09915966075</v>
      </c>
      <c r="AC43" s="59">
        <v>-2.01292800527</v>
      </c>
      <c r="AD43" s="59">
        <v>-2.6088714717500001</v>
      </c>
      <c r="AE43" s="59">
        <v>-3.2461075211599999</v>
      </c>
      <c r="AF43" s="59">
        <v>-4.4023657973400008</v>
      </c>
      <c r="AG43" s="61">
        <v>-4.4222180255200003</v>
      </c>
      <c r="AH43" s="61">
        <v>-5.5699878463599992</v>
      </c>
      <c r="AI43" s="61">
        <v>-6.481958531900001</v>
      </c>
      <c r="AJ43" s="61">
        <v>-7.0974235636100005</v>
      </c>
      <c r="AK43" s="61">
        <v>-7.7808994953299999</v>
      </c>
      <c r="AL43" s="61">
        <v>-8.9701426604100014</v>
      </c>
      <c r="AM43" s="59">
        <v>-9.0367363904300024</v>
      </c>
      <c r="AN43" s="59">
        <v>-1.29428850066</v>
      </c>
      <c r="AO43" s="61">
        <v>-2.2741899607399998</v>
      </c>
      <c r="AP43" s="61">
        <v>-2.9115466561999996</v>
      </c>
      <c r="AQ43" s="61">
        <v>-3.6575737907599999</v>
      </c>
      <c r="AR43" s="61">
        <v>-4.9362865213199996</v>
      </c>
      <c r="AS43" s="61">
        <v>-4.9776017126200003</v>
      </c>
      <c r="AT43" s="61">
        <v>-6.2031268408500004</v>
      </c>
      <c r="AU43" s="61">
        <v>-12.969497535396</v>
      </c>
      <c r="AV43" s="61">
        <v>-55.000604424470005</v>
      </c>
      <c r="AW43" s="61">
        <v>-55.770317412190003</v>
      </c>
      <c r="AX43" s="61">
        <v>-63.2367493052</v>
      </c>
      <c r="AY43" s="61">
        <v>-66.472600488009988</v>
      </c>
      <c r="AZ43" s="61">
        <v>-1.35785937916</v>
      </c>
      <c r="BA43" s="61">
        <v>-8.6536439779700007</v>
      </c>
      <c r="BB43" s="61">
        <v>-9.3143594642299998</v>
      </c>
      <c r="BC43" s="61">
        <v>-13.20715411187</v>
      </c>
      <c r="BD43" s="61">
        <v>-20.69371801031</v>
      </c>
      <c r="BE43" s="61">
        <v>-23.764564323970003</v>
      </c>
      <c r="BF43" s="61">
        <v>-25.022959673260001</v>
      </c>
      <c r="BG43" s="61">
        <v>-35.421710544730004</v>
      </c>
    </row>
    <row r="44" spans="1:59" s="21" customFormat="1" ht="12.75">
      <c r="B44" s="103" t="s">
        <v>105</v>
      </c>
      <c r="C44" s="48" t="s">
        <v>106</v>
      </c>
      <c r="D44" s="48" t="s">
        <v>106</v>
      </c>
      <c r="E44" s="48" t="s">
        <v>106</v>
      </c>
      <c r="F44" s="48" t="s">
        <v>106</v>
      </c>
      <c r="G44" s="48" t="s">
        <v>106</v>
      </c>
      <c r="H44" s="48" t="s">
        <v>106</v>
      </c>
      <c r="I44" s="48" t="s">
        <v>106</v>
      </c>
      <c r="J44" s="48" t="s">
        <v>106</v>
      </c>
      <c r="K44" s="48" t="s">
        <v>106</v>
      </c>
      <c r="L44" s="48" t="s">
        <v>106</v>
      </c>
      <c r="M44" s="48" t="s">
        <v>106</v>
      </c>
      <c r="N44" s="58" t="s">
        <v>106</v>
      </c>
      <c r="O44" s="58" t="s">
        <v>106</v>
      </c>
      <c r="P44" s="48" t="s">
        <v>106</v>
      </c>
      <c r="Q44" s="48" t="s">
        <v>106</v>
      </c>
      <c r="R44" s="48" t="s">
        <v>106</v>
      </c>
      <c r="S44" s="48" t="s">
        <v>106</v>
      </c>
      <c r="T44" s="48" t="s">
        <v>106</v>
      </c>
      <c r="U44" s="48" t="s">
        <v>106</v>
      </c>
      <c r="V44" s="48" t="s">
        <v>106</v>
      </c>
      <c r="W44" s="48" t="s">
        <v>106</v>
      </c>
      <c r="X44" s="48" t="s">
        <v>106</v>
      </c>
      <c r="Y44" s="48" t="s">
        <v>106</v>
      </c>
      <c r="Z44" s="58">
        <v>28.254816708130001</v>
      </c>
      <c r="AA44" s="58">
        <v>19.99839315809</v>
      </c>
      <c r="AB44" s="48" t="s">
        <v>106</v>
      </c>
      <c r="AC44" s="58">
        <v>-8.2722978542500005</v>
      </c>
      <c r="AD44" s="58">
        <v>-8.2722978542500005</v>
      </c>
      <c r="AE44" s="58">
        <v>-8.2722978542500005</v>
      </c>
      <c r="AF44" s="58">
        <v>-18.991940336279999</v>
      </c>
      <c r="AG44" s="53">
        <v>-18.991940336279999</v>
      </c>
      <c r="AH44" s="53">
        <v>-18.991940336279999</v>
      </c>
      <c r="AI44" s="53">
        <v>-18.991940336279999</v>
      </c>
      <c r="AJ44" s="53">
        <v>-18.991940336279999</v>
      </c>
      <c r="AK44" s="53">
        <v>-18.991940336279999</v>
      </c>
      <c r="AL44" s="53">
        <v>-18.991940336279999</v>
      </c>
      <c r="AM44" s="58">
        <v>-18.991940336279999</v>
      </c>
      <c r="AN44" s="48">
        <v>0</v>
      </c>
      <c r="AO44" s="53">
        <v>0</v>
      </c>
      <c r="AP44" s="53">
        <v>0</v>
      </c>
      <c r="AQ44" s="53">
        <v>0</v>
      </c>
      <c r="AR44" s="53">
        <v>0</v>
      </c>
      <c r="AS44" s="53">
        <v>5.2389077506400001</v>
      </c>
      <c r="AT44" s="53">
        <v>5.2389077506400001</v>
      </c>
      <c r="AU44" s="53">
        <v>5.2389077506400001</v>
      </c>
      <c r="AV44" s="53">
        <v>5.2389077506400001</v>
      </c>
      <c r="AW44" s="53">
        <v>5.2389077506400001</v>
      </c>
      <c r="AX44" s="53">
        <v>5.2389077506400001</v>
      </c>
      <c r="AY44" s="53">
        <v>5.2389077506400001</v>
      </c>
      <c r="AZ44" s="53">
        <v>0</v>
      </c>
      <c r="BA44" s="53">
        <v>0</v>
      </c>
      <c r="BB44" s="53">
        <v>0</v>
      </c>
      <c r="BC44" s="53">
        <v>0</v>
      </c>
      <c r="BD44" s="53">
        <v>0</v>
      </c>
      <c r="BE44" s="53">
        <v>0</v>
      </c>
      <c r="BF44" s="53">
        <v>0</v>
      </c>
      <c r="BG44" s="53">
        <v>0</v>
      </c>
    </row>
    <row r="45" spans="1:59" ht="12.75">
      <c r="B45" s="100" t="s">
        <v>65</v>
      </c>
      <c r="C45" s="52">
        <v>1.4799686751300001</v>
      </c>
      <c r="D45" s="58">
        <v>4.4929149710000005E-2</v>
      </c>
      <c r="E45" s="58">
        <v>4.5690445149999995E-2</v>
      </c>
      <c r="F45" s="58">
        <v>4.7665758060000001E-2</v>
      </c>
      <c r="G45" s="58">
        <v>4.8164685979999997E-2</v>
      </c>
      <c r="H45" s="58">
        <v>5.0752855659999992E-2</v>
      </c>
      <c r="I45" s="58">
        <v>5.2755875879999997E-2</v>
      </c>
      <c r="J45" s="58">
        <v>5.3585073499999997E-2</v>
      </c>
      <c r="K45" s="58">
        <v>5.5884213350000003E-2</v>
      </c>
      <c r="L45" s="58">
        <v>5.8456670609999997E-2</v>
      </c>
      <c r="M45" s="58">
        <v>5.9860031610000003E-2</v>
      </c>
      <c r="N45" s="58">
        <v>6.0813102500000001E-2</v>
      </c>
      <c r="O45" s="58">
        <v>0.46692072691999997</v>
      </c>
      <c r="P45" s="58">
        <v>0.10044138764</v>
      </c>
      <c r="Q45" s="58">
        <v>0.10252770730000001</v>
      </c>
      <c r="R45" s="58">
        <v>0.104087772</v>
      </c>
      <c r="S45" s="58">
        <v>0.11356384084999999</v>
      </c>
      <c r="T45" s="58">
        <v>0.11485070712999999</v>
      </c>
      <c r="U45" s="58">
        <v>0.11678382185</v>
      </c>
      <c r="V45" s="58">
        <v>0.12025675159999999</v>
      </c>
      <c r="W45" s="58">
        <v>0.12219232017000001</v>
      </c>
      <c r="X45" s="58">
        <v>0.12684241031000001</v>
      </c>
      <c r="Y45" s="58">
        <v>0.13687699319999999</v>
      </c>
      <c r="Z45" s="58">
        <v>0.14443823257999999</v>
      </c>
      <c r="AA45" s="58">
        <v>0.15148868875999999</v>
      </c>
      <c r="AB45" s="62">
        <v>4.5342416200000006E-3</v>
      </c>
      <c r="AC45" s="62">
        <v>1.013727734E-2</v>
      </c>
      <c r="AD45" s="62">
        <v>2.432171034E-2</v>
      </c>
      <c r="AE45" s="62">
        <v>2.9101772080000001E-2</v>
      </c>
      <c r="AF45" s="62">
        <v>3.4228888729999997E-2</v>
      </c>
      <c r="AG45" s="48">
        <v>4.2049505999999993E-2</v>
      </c>
      <c r="AH45" s="53">
        <v>5.8760840859999997E-2</v>
      </c>
      <c r="AI45" s="53">
        <v>6.0299929719999999E-2</v>
      </c>
      <c r="AJ45" s="53">
        <v>7.2859996540000013E-2</v>
      </c>
      <c r="AK45" s="53">
        <v>7.7863958859999999E-2</v>
      </c>
      <c r="AL45" s="53">
        <v>8.3563911389999995E-2</v>
      </c>
      <c r="AM45" s="58">
        <v>0.18892300466999998</v>
      </c>
      <c r="AN45" s="62">
        <v>6.5101102300000003E-3</v>
      </c>
      <c r="AO45" s="66">
        <v>1.230023712E-2</v>
      </c>
      <c r="AP45" s="66">
        <v>1.7012447069999999E-2</v>
      </c>
      <c r="AQ45" s="66">
        <v>2.8762669980000002E-2</v>
      </c>
      <c r="AR45" s="66">
        <v>7.2782824750000003E-2</v>
      </c>
      <c r="AS45" s="66">
        <v>0.11079825552000001</v>
      </c>
      <c r="AT45" s="66">
        <v>0.19156088930000001</v>
      </c>
      <c r="AU45" s="53">
        <v>1.52257381617</v>
      </c>
      <c r="AV45" s="53">
        <v>3.3027558433599999</v>
      </c>
      <c r="AW45" s="53">
        <v>3.3571961582299994</v>
      </c>
      <c r="AX45" s="53">
        <v>3.3603741253599995</v>
      </c>
      <c r="AY45" s="53">
        <v>3.3767588557399999</v>
      </c>
      <c r="AZ45" s="53">
        <v>1.6053356390000002E-2</v>
      </c>
      <c r="BA45" s="66">
        <v>2.6220611479999999E-2</v>
      </c>
      <c r="BB45" s="66">
        <v>3.4631883459999999E-2</v>
      </c>
      <c r="BC45" s="66">
        <v>4.7807698340000003E-2</v>
      </c>
      <c r="BD45" s="66">
        <v>4.9755836999999997E-2</v>
      </c>
      <c r="BE45" s="66">
        <v>4.9903660509999996E-2</v>
      </c>
      <c r="BF45" s="66">
        <v>4.9938191010000001E-2</v>
      </c>
      <c r="BG45" s="66">
        <v>7.5298571010000009E-2</v>
      </c>
    </row>
    <row r="46" spans="1:59" ht="25.5">
      <c r="B46" s="100" t="s">
        <v>64</v>
      </c>
      <c r="C46" s="52">
        <v>-17.812112964440004</v>
      </c>
      <c r="D46" s="58">
        <v>1.116979608720001</v>
      </c>
      <c r="E46" s="58">
        <v>-6.0846709501100031</v>
      </c>
      <c r="F46" s="58">
        <v>-5.8715923444500024</v>
      </c>
      <c r="G46" s="58">
        <v>-6.4619301010699948</v>
      </c>
      <c r="H46" s="58">
        <v>-56.078227015249993</v>
      </c>
      <c r="I46" s="58">
        <v>-39.62557011741</v>
      </c>
      <c r="J46" s="58">
        <v>-35.577795909309998</v>
      </c>
      <c r="K46" s="58">
        <v>-76.921665338169987</v>
      </c>
      <c r="L46" s="58">
        <v>-115.51285111530001</v>
      </c>
      <c r="M46" s="58">
        <v>-109.56522533745999</v>
      </c>
      <c r="N46" s="58">
        <v>-108.10178862716002</v>
      </c>
      <c r="O46" s="58">
        <v>-124.24776773235001</v>
      </c>
      <c r="P46" s="58">
        <v>3.67143146</v>
      </c>
      <c r="Q46" s="58">
        <v>-5.5025893871899969</v>
      </c>
      <c r="R46" s="58">
        <v>-61.046885816799978</v>
      </c>
      <c r="S46" s="58">
        <v>-66.954159625649993</v>
      </c>
      <c r="T46" s="58">
        <v>-70.69041922049</v>
      </c>
      <c r="U46" s="58">
        <v>-80.37094001989</v>
      </c>
      <c r="V46" s="58">
        <v>-88.435525405969997</v>
      </c>
      <c r="W46" s="58">
        <v>-107.94956310803001</v>
      </c>
      <c r="X46" s="58">
        <v>-121.28307372883999</v>
      </c>
      <c r="Y46" s="58">
        <v>-118.19480162362998</v>
      </c>
      <c r="Z46" s="58">
        <v>-112.74022560449998</v>
      </c>
      <c r="AA46" s="58">
        <v>-72.491252201220007</v>
      </c>
      <c r="AB46" s="52">
        <v>-3.4800049910499937</v>
      </c>
      <c r="AC46" s="52">
        <v>-23.419088312859998</v>
      </c>
      <c r="AD46" s="52">
        <v>-13.806365083119998</v>
      </c>
      <c r="AE46" s="52">
        <v>-20.726243271930002</v>
      </c>
      <c r="AF46" s="52">
        <v>-20.684955373329998</v>
      </c>
      <c r="AG46" s="48">
        <v>-11.464850178049996</v>
      </c>
      <c r="AH46" s="53">
        <v>9.0347102728899991</v>
      </c>
      <c r="AI46" s="53">
        <v>-1.3922510487199975</v>
      </c>
      <c r="AJ46" s="53">
        <v>-3.852679998259998</v>
      </c>
      <c r="AK46" s="53">
        <v>-1.4294797468399991</v>
      </c>
      <c r="AL46" s="53">
        <v>-5.8412294019699997</v>
      </c>
      <c r="AM46" s="58">
        <v>-107.18974414826</v>
      </c>
      <c r="AN46" s="52">
        <v>-15.208589841850001</v>
      </c>
      <c r="AO46" s="53">
        <v>-18.341156615920003</v>
      </c>
      <c r="AP46" s="53">
        <v>-18.656049733470002</v>
      </c>
      <c r="AQ46" s="53">
        <v>-57.91058856918</v>
      </c>
      <c r="AR46" s="53">
        <v>-60.107896748710004</v>
      </c>
      <c r="AS46" s="53">
        <v>-60.658395958029999</v>
      </c>
      <c r="AT46" s="53">
        <v>-68.781863978869993</v>
      </c>
      <c r="AU46" s="53">
        <v>-81.760265369050003</v>
      </c>
      <c r="AV46" s="53">
        <v>-98.789259158850001</v>
      </c>
      <c r="AW46" s="53">
        <v>-89.61742166661999</v>
      </c>
      <c r="AX46" s="53">
        <v>-99.534282563879998</v>
      </c>
      <c r="AY46" s="53">
        <v>-75.931442172960004</v>
      </c>
      <c r="AZ46" s="53">
        <v>1.7772580040300059</v>
      </c>
      <c r="BA46" s="53">
        <v>14.708834994519997</v>
      </c>
      <c r="BB46" s="53">
        <v>26.7846711378</v>
      </c>
      <c r="BC46" s="53">
        <v>33.402003045930009</v>
      </c>
      <c r="BD46" s="53">
        <v>26.956363285890006</v>
      </c>
      <c r="BE46" s="53">
        <v>27.5433120323097</v>
      </c>
      <c r="BF46" s="53">
        <v>36.448239937469999</v>
      </c>
      <c r="BG46" s="53">
        <v>-2.830797758520998</v>
      </c>
    </row>
    <row r="47" spans="1:59" ht="12.75">
      <c r="B47" s="34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22"/>
      <c r="V47" s="22"/>
      <c r="W47" s="22"/>
      <c r="X47" s="22"/>
      <c r="Y47" s="22"/>
      <c r="Z47" s="22"/>
      <c r="AA47" s="35"/>
      <c r="AB47" s="22"/>
      <c r="AC47" s="22"/>
      <c r="AD47" s="22"/>
      <c r="AE47" s="22"/>
      <c r="AF47" s="22"/>
      <c r="AG47" s="22"/>
      <c r="AK47" s="18"/>
      <c r="AP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D47" s="20"/>
    </row>
    <row r="48" spans="1:59" ht="12">
      <c r="B48" s="10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K48" s="18"/>
      <c r="AP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</row>
    <row r="49" spans="2:59" ht="11.25" customHeight="1">
      <c r="B49" s="214" t="s">
        <v>133</v>
      </c>
      <c r="C49" s="212">
        <v>2013</v>
      </c>
      <c r="D49" s="212">
        <v>2014</v>
      </c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>
        <v>2015</v>
      </c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>
        <v>2016</v>
      </c>
      <c r="AC49" s="212"/>
      <c r="AD49" s="212"/>
      <c r="AE49" s="212"/>
      <c r="AF49" s="212"/>
      <c r="AG49" s="212"/>
      <c r="AH49" s="212"/>
      <c r="AI49" s="212"/>
      <c r="AJ49" s="212"/>
      <c r="AK49" s="87"/>
      <c r="AL49" s="87"/>
      <c r="AM49" s="212">
        <v>2016</v>
      </c>
      <c r="AN49" s="212">
        <v>2017</v>
      </c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>
        <v>2018</v>
      </c>
      <c r="BA49" s="212"/>
      <c r="BB49" s="212"/>
      <c r="BC49" s="212"/>
      <c r="BD49" s="212"/>
      <c r="BE49" s="212"/>
      <c r="BF49" s="212"/>
      <c r="BG49" s="212"/>
    </row>
    <row r="50" spans="2:59" ht="11.25" customHeight="1">
      <c r="B50" s="214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87"/>
      <c r="AL50" s="87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</row>
    <row r="51" spans="2:59" ht="24">
      <c r="B51" s="214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93" t="s">
        <v>151</v>
      </c>
      <c r="AC51" s="93" t="s">
        <v>152</v>
      </c>
      <c r="AD51" s="93" t="s">
        <v>153</v>
      </c>
      <c r="AE51" s="93" t="s">
        <v>154</v>
      </c>
      <c r="AF51" s="93" t="s">
        <v>155</v>
      </c>
      <c r="AG51" s="93" t="s">
        <v>156</v>
      </c>
      <c r="AH51" s="93" t="s">
        <v>157</v>
      </c>
      <c r="AI51" s="93" t="s">
        <v>158</v>
      </c>
      <c r="AJ51" s="93" t="s">
        <v>159</v>
      </c>
      <c r="AK51" s="93" t="s">
        <v>160</v>
      </c>
      <c r="AL51" s="93" t="s">
        <v>161</v>
      </c>
      <c r="AM51" s="212"/>
      <c r="AN51" s="93" t="s">
        <v>151</v>
      </c>
      <c r="AO51" s="93" t="s">
        <v>152</v>
      </c>
      <c r="AP51" s="93" t="s">
        <v>153</v>
      </c>
      <c r="AQ51" s="93" t="s">
        <v>154</v>
      </c>
      <c r="AR51" s="93" t="s">
        <v>155</v>
      </c>
      <c r="AS51" s="93" t="s">
        <v>156</v>
      </c>
      <c r="AT51" s="93" t="s">
        <v>157</v>
      </c>
      <c r="AU51" s="93" t="s">
        <v>158</v>
      </c>
      <c r="AV51" s="93" t="s">
        <v>159</v>
      </c>
      <c r="AW51" s="93" t="s">
        <v>160</v>
      </c>
      <c r="AX51" s="93" t="s">
        <v>161</v>
      </c>
      <c r="AY51" s="93" t="s">
        <v>162</v>
      </c>
      <c r="AZ51" s="93" t="s">
        <v>151</v>
      </c>
      <c r="BA51" s="93" t="s">
        <v>152</v>
      </c>
      <c r="BB51" s="93" t="s">
        <v>153</v>
      </c>
      <c r="BC51" s="93" t="s">
        <v>154</v>
      </c>
      <c r="BD51" s="93" t="s">
        <v>155</v>
      </c>
      <c r="BE51" s="93" t="s">
        <v>156</v>
      </c>
      <c r="BF51" s="93" t="s">
        <v>157</v>
      </c>
      <c r="BG51" s="93" t="s">
        <v>158</v>
      </c>
    </row>
    <row r="52" spans="2:59" ht="12.75">
      <c r="B52" s="94" t="s">
        <v>88</v>
      </c>
      <c r="C52" s="47" t="s">
        <v>106</v>
      </c>
      <c r="D52" s="47" t="s">
        <v>106</v>
      </c>
      <c r="E52" s="47" t="s">
        <v>106</v>
      </c>
      <c r="F52" s="47" t="s">
        <v>106</v>
      </c>
      <c r="G52" s="47" t="s">
        <v>106</v>
      </c>
      <c r="H52" s="47" t="s">
        <v>106</v>
      </c>
      <c r="I52" s="47" t="s">
        <v>106</v>
      </c>
      <c r="J52" s="47" t="s">
        <v>106</v>
      </c>
      <c r="K52" s="47" t="s">
        <v>106</v>
      </c>
      <c r="L52" s="47" t="s">
        <v>106</v>
      </c>
      <c r="M52" s="47" t="s">
        <v>106</v>
      </c>
      <c r="N52" s="47" t="s">
        <v>106</v>
      </c>
      <c r="O52" s="47">
        <f t="shared" ref="O52:BB58" si="11">O5/C5*100-100</f>
        <v>5.2641290857060881</v>
      </c>
      <c r="P52" s="47">
        <f t="shared" si="11"/>
        <v>-11.672868179361586</v>
      </c>
      <c r="Q52" s="47">
        <f t="shared" si="11"/>
        <v>15.28134876051972</v>
      </c>
      <c r="R52" s="47">
        <f t="shared" si="11"/>
        <v>27.479496335579782</v>
      </c>
      <c r="S52" s="47">
        <f t="shared" si="11"/>
        <v>34.91456175288107</v>
      </c>
      <c r="T52" s="47">
        <f t="shared" si="11"/>
        <v>36.029352169688764</v>
      </c>
      <c r="U52" s="47">
        <f t="shared" si="11"/>
        <v>39.085656924684173</v>
      </c>
      <c r="V52" s="47">
        <f t="shared" si="11"/>
        <v>44.638947416970268</v>
      </c>
      <c r="W52" s="47">
        <f t="shared" si="11"/>
        <v>46.458979275049842</v>
      </c>
      <c r="X52" s="47">
        <f t="shared" si="11"/>
        <v>47.325933655248718</v>
      </c>
      <c r="Y52" s="47">
        <f t="shared" si="11"/>
        <v>47.660977932238922</v>
      </c>
      <c r="Z52" s="47">
        <f t="shared" si="11"/>
        <v>50.389850842930002</v>
      </c>
      <c r="AA52" s="47">
        <f t="shared" si="11"/>
        <v>49.73912226270366</v>
      </c>
      <c r="AB52" s="47">
        <f t="shared" si="11"/>
        <v>32.629279364696316</v>
      </c>
      <c r="AC52" s="47">
        <f t="shared" si="11"/>
        <v>16.977077032120306</v>
      </c>
      <c r="AD52" s="47">
        <f t="shared" si="11"/>
        <v>14.09075170728417</v>
      </c>
      <c r="AE52" s="47">
        <f t="shared" si="11"/>
        <v>5.7190022442854911</v>
      </c>
      <c r="AF52" s="47">
        <f t="shared" si="11"/>
        <v>6.9810842928936836</v>
      </c>
      <c r="AG52" s="47">
        <f t="shared" si="11"/>
        <v>8.5565607342626748</v>
      </c>
      <c r="AH52" s="47">
        <f t="shared" si="11"/>
        <v>4.6459997147701557</v>
      </c>
      <c r="AI52" s="47">
        <f t="shared" si="11"/>
        <v>6.9542009274758243</v>
      </c>
      <c r="AJ52" s="47">
        <f t="shared" si="11"/>
        <v>6.0425025201327429</v>
      </c>
      <c r="AK52" s="47">
        <f t="shared" si="11"/>
        <v>8.4519466345334422</v>
      </c>
      <c r="AL52" s="47">
        <f t="shared" si="11"/>
        <v>13.248486112541414</v>
      </c>
      <c r="AM52" s="47">
        <f t="shared" si="11"/>
        <v>15.258873941120214</v>
      </c>
      <c r="AN52" s="47">
        <f t="shared" si="11"/>
        <v>100.5839965417799</v>
      </c>
      <c r="AO52" s="47">
        <f t="shared" si="11"/>
        <v>58.740712223606835</v>
      </c>
      <c r="AP52" s="47">
        <f t="shared" si="11"/>
        <v>35.306818534008727</v>
      </c>
      <c r="AQ52" s="47">
        <f t="shared" si="11"/>
        <v>51.083918532883047</v>
      </c>
      <c r="AR52" s="47">
        <f t="shared" si="11"/>
        <v>48.600698768522761</v>
      </c>
      <c r="AS52" s="47">
        <f t="shared" si="11"/>
        <v>48.666842808779364</v>
      </c>
      <c r="AT52" s="47">
        <f t="shared" si="11"/>
        <v>48.594188752395439</v>
      </c>
      <c r="AU52" s="47">
        <f t="shared" si="11"/>
        <v>46.07353917176431</v>
      </c>
      <c r="AV52" s="47">
        <f t="shared" si="11"/>
        <v>43.726128370477426</v>
      </c>
      <c r="AW52" s="47">
        <f t="shared" si="11"/>
        <v>39.671464864261793</v>
      </c>
      <c r="AX52" s="47">
        <f t="shared" si="11"/>
        <v>33.315421517530922</v>
      </c>
      <c r="AY52" s="47">
        <f t="shared" si="11"/>
        <v>28.74630125958123</v>
      </c>
      <c r="AZ52" s="47">
        <f t="shared" si="11"/>
        <v>-7.1664387344385005</v>
      </c>
      <c r="BA52" s="47">
        <f>BA5/AO5*100-100</f>
        <v>-0.53891584290703065</v>
      </c>
      <c r="BB52" s="47">
        <f>BB5/AP5*100-100</f>
        <v>10.771503299621628</v>
      </c>
      <c r="BC52" s="47">
        <f t="shared" ref="BC52:BE56" si="12">BC5/AQ5*100-100</f>
        <v>5.0280603688878927</v>
      </c>
      <c r="BD52" s="47">
        <f t="shared" si="12"/>
        <v>13.493145841740571</v>
      </c>
      <c r="BE52" s="47">
        <f t="shared" si="12"/>
        <v>13.69952896391186</v>
      </c>
      <c r="BF52" s="47">
        <f t="shared" ref="BF52:BF60" si="13">BF5/AT5*100-100</f>
        <v>14.695415924355615</v>
      </c>
      <c r="BG52" s="47">
        <f t="shared" ref="BG52:BG60" si="14">BG5/AU5*100-100</f>
        <v>15.158448981209901</v>
      </c>
    </row>
    <row r="53" spans="2:59" ht="14.1" customHeight="1">
      <c r="B53" s="34" t="s">
        <v>91</v>
      </c>
      <c r="C53" s="49" t="s">
        <v>106</v>
      </c>
      <c r="D53" s="49" t="s">
        <v>106</v>
      </c>
      <c r="E53" s="49" t="s">
        <v>106</v>
      </c>
      <c r="F53" s="49" t="s">
        <v>106</v>
      </c>
      <c r="G53" s="49" t="s">
        <v>106</v>
      </c>
      <c r="H53" s="49" t="s">
        <v>106</v>
      </c>
      <c r="I53" s="49" t="s">
        <v>106</v>
      </c>
      <c r="J53" s="49" t="s">
        <v>106</v>
      </c>
      <c r="K53" s="49" t="s">
        <v>106</v>
      </c>
      <c r="L53" s="49" t="s">
        <v>106</v>
      </c>
      <c r="M53" s="49" t="s">
        <v>106</v>
      </c>
      <c r="N53" s="50" t="s">
        <v>106</v>
      </c>
      <c r="O53" s="48">
        <f t="shared" si="11"/>
        <v>6.6220431941634672</v>
      </c>
      <c r="P53" s="48">
        <f t="shared" si="11"/>
        <v>6.0282244328885497</v>
      </c>
      <c r="Q53" s="48">
        <f t="shared" si="11"/>
        <v>29.341783095711918</v>
      </c>
      <c r="R53" s="48">
        <f t="shared" si="11"/>
        <v>46.461061616981198</v>
      </c>
      <c r="S53" s="48">
        <f t="shared" si="11"/>
        <v>44.538397694995183</v>
      </c>
      <c r="T53" s="48">
        <f t="shared" si="11"/>
        <v>42.955050969963509</v>
      </c>
      <c r="U53" s="48">
        <f t="shared" si="11"/>
        <v>42.694927482363653</v>
      </c>
      <c r="V53" s="48">
        <f t="shared" si="11"/>
        <v>46.569119930349103</v>
      </c>
      <c r="W53" s="48">
        <f t="shared" si="11"/>
        <v>49.545452598783299</v>
      </c>
      <c r="X53" s="48">
        <f t="shared" si="11"/>
        <v>47.227242630651489</v>
      </c>
      <c r="Y53" s="48">
        <f t="shared" si="11"/>
        <v>45.89515802539384</v>
      </c>
      <c r="Z53" s="48">
        <f t="shared" si="11"/>
        <v>47.1996255975655</v>
      </c>
      <c r="AA53" s="48">
        <f t="shared" si="11"/>
        <v>46.127517897067037</v>
      </c>
      <c r="AB53" s="48">
        <f t="shared" si="11"/>
        <v>36.950453335681772</v>
      </c>
      <c r="AC53" s="48">
        <f t="shared" si="11"/>
        <v>30.552612170265519</v>
      </c>
      <c r="AD53" s="48">
        <f t="shared" si="11"/>
        <v>26.865517034725144</v>
      </c>
      <c r="AE53" s="48">
        <f t="shared" si="11"/>
        <v>23.6644633904112</v>
      </c>
      <c r="AF53" s="48">
        <f t="shared" si="11"/>
        <v>24.072559026485195</v>
      </c>
      <c r="AG53" s="48">
        <f t="shared" si="11"/>
        <v>25.323375407137178</v>
      </c>
      <c r="AH53" s="48">
        <f t="shared" si="11"/>
        <v>21.574270919237776</v>
      </c>
      <c r="AI53" s="48">
        <f t="shared" si="11"/>
        <v>23.663872598696074</v>
      </c>
      <c r="AJ53" s="48">
        <f t="shared" si="11"/>
        <v>22.844924546934678</v>
      </c>
      <c r="AK53" s="48">
        <f t="shared" si="11"/>
        <v>22.571331776563568</v>
      </c>
      <c r="AL53" s="48">
        <f t="shared" si="11"/>
        <v>24.384726356802815</v>
      </c>
      <c r="AM53" s="48">
        <f t="shared" si="11"/>
        <v>23.072263534510242</v>
      </c>
      <c r="AN53" s="48">
        <f t="shared" si="11"/>
        <v>108.50677125805532</v>
      </c>
      <c r="AO53" s="48">
        <f t="shared" si="11"/>
        <v>61.33356028561434</v>
      </c>
      <c r="AP53" s="48">
        <f t="shared" si="11"/>
        <v>35.408317474343221</v>
      </c>
      <c r="AQ53" s="48">
        <f t="shared" si="11"/>
        <v>27.308636112029291</v>
      </c>
      <c r="AR53" s="48">
        <f t="shared" si="11"/>
        <v>28.435036699486318</v>
      </c>
      <c r="AS53" s="48">
        <f t="shared" si="11"/>
        <v>25.16616861569932</v>
      </c>
      <c r="AT53" s="48">
        <f t="shared" si="11"/>
        <v>26.132069783131413</v>
      </c>
      <c r="AU53" s="48">
        <f t="shared" si="11"/>
        <v>26.839077576315432</v>
      </c>
      <c r="AV53" s="48">
        <f t="shared" si="11"/>
        <v>27.700672846432937</v>
      </c>
      <c r="AW53" s="48">
        <f t="shared" si="11"/>
        <v>27.573814346102381</v>
      </c>
      <c r="AX53" s="48">
        <f t="shared" si="11"/>
        <v>25.851309206279538</v>
      </c>
      <c r="AY53" s="48">
        <f t="shared" si="11"/>
        <v>24.465029806494314</v>
      </c>
      <c r="AZ53" s="48">
        <f t="shared" si="11"/>
        <v>-9.7272914183722037</v>
      </c>
      <c r="BA53" s="48">
        <f t="shared" si="11"/>
        <v>-1.5904672696743063</v>
      </c>
      <c r="BB53" s="48">
        <f t="shared" si="11"/>
        <v>9.0683316621183394</v>
      </c>
      <c r="BC53" s="48">
        <f t="shared" si="12"/>
        <v>14.830335561947109</v>
      </c>
      <c r="BD53" s="48">
        <f t="shared" si="12"/>
        <v>18.29793680799645</v>
      </c>
      <c r="BE53" s="48">
        <f t="shared" si="12"/>
        <v>18.419331853132064</v>
      </c>
      <c r="BF53" s="48">
        <f t="shared" si="13"/>
        <v>20.485411075878019</v>
      </c>
      <c r="BG53" s="48">
        <f t="shared" si="14"/>
        <v>20.105453014667347</v>
      </c>
    </row>
    <row r="54" spans="2:59" ht="10.5" customHeight="1">
      <c r="B54" s="95" t="s">
        <v>87</v>
      </c>
      <c r="C54" s="49" t="s">
        <v>106</v>
      </c>
      <c r="D54" s="49" t="s">
        <v>106</v>
      </c>
      <c r="E54" s="49" t="s">
        <v>106</v>
      </c>
      <c r="F54" s="49" t="s">
        <v>106</v>
      </c>
      <c r="G54" s="49" t="s">
        <v>106</v>
      </c>
      <c r="H54" s="49" t="s">
        <v>106</v>
      </c>
      <c r="I54" s="49" t="s">
        <v>106</v>
      </c>
      <c r="J54" s="49" t="s">
        <v>106</v>
      </c>
      <c r="K54" s="49" t="s">
        <v>106</v>
      </c>
      <c r="L54" s="49" t="s">
        <v>106</v>
      </c>
      <c r="M54" s="49" t="s">
        <v>106</v>
      </c>
      <c r="N54" s="50" t="s">
        <v>106</v>
      </c>
      <c r="O54" s="49">
        <f t="shared" si="11"/>
        <v>67.160671325412665</v>
      </c>
      <c r="P54" s="49">
        <f t="shared" si="11"/>
        <v>204.67242184787733</v>
      </c>
      <c r="Q54" s="49">
        <f t="shared" si="11"/>
        <v>434.01372739597161</v>
      </c>
      <c r="R54" s="49">
        <f t="shared" si="11"/>
        <v>436.1124169406005</v>
      </c>
      <c r="S54" s="49">
        <f t="shared" si="11"/>
        <v>429.64351633531498</v>
      </c>
      <c r="T54" s="49">
        <f t="shared" si="11"/>
        <v>432.597118095827</v>
      </c>
      <c r="U54" s="49">
        <f t="shared" si="11"/>
        <v>435.76301302118475</v>
      </c>
      <c r="V54" s="49">
        <f t="shared" si="11"/>
        <v>436.10165002904353</v>
      </c>
      <c r="W54" s="49">
        <f t="shared" si="11"/>
        <v>414.0530729049334</v>
      </c>
      <c r="X54" s="49">
        <f t="shared" si="11"/>
        <v>345.27940388702314</v>
      </c>
      <c r="Y54" s="49">
        <f t="shared" si="11"/>
        <v>302.23063714363423</v>
      </c>
      <c r="Z54" s="49">
        <f t="shared" si="11"/>
        <v>276.92649064282546</v>
      </c>
      <c r="AA54" s="49">
        <f t="shared" si="11"/>
        <v>256.34052634474688</v>
      </c>
      <c r="AB54" s="49">
        <f t="shared" si="11"/>
        <v>126.2516170603634</v>
      </c>
      <c r="AC54" s="49">
        <f t="shared" si="11"/>
        <v>33.88523116133905</v>
      </c>
      <c r="AD54" s="49">
        <f t="shared" si="11"/>
        <v>33.600915156098893</v>
      </c>
      <c r="AE54" s="49">
        <f t="shared" si="11"/>
        <v>32.526291545773148</v>
      </c>
      <c r="AF54" s="49">
        <f t="shared" si="11"/>
        <v>31.600413583082769</v>
      </c>
      <c r="AG54" s="49">
        <f t="shared" si="11"/>
        <v>31.777816208705246</v>
      </c>
      <c r="AH54" s="49">
        <f t="shared" si="11"/>
        <v>31.780034568251409</v>
      </c>
      <c r="AI54" s="49">
        <f t="shared" si="11"/>
        <v>31.873994509723559</v>
      </c>
      <c r="AJ54" s="49">
        <f t="shared" si="11"/>
        <v>31.755905502922872</v>
      </c>
      <c r="AK54" s="49">
        <f t="shared" si="11"/>
        <v>33.418304782671356</v>
      </c>
      <c r="AL54" s="49">
        <f t="shared" si="11"/>
        <v>32.936953963497956</v>
      </c>
      <c r="AM54" s="49">
        <f t="shared" si="11"/>
        <v>32.729292482996328</v>
      </c>
      <c r="AN54" s="49">
        <f t="shared" si="11"/>
        <v>27.117631889576359</v>
      </c>
      <c r="AO54" s="49">
        <f t="shared" si="11"/>
        <v>27.470759065202969</v>
      </c>
      <c r="AP54" s="49">
        <f t="shared" si="11"/>
        <v>26.737496389627253</v>
      </c>
      <c r="AQ54" s="49">
        <f t="shared" si="11"/>
        <v>25.839316559050857</v>
      </c>
      <c r="AR54" s="49">
        <f t="shared" si="11"/>
        <v>27.014386795313982</v>
      </c>
      <c r="AS54" s="49">
        <f t="shared" si="11"/>
        <v>27.850511213133572</v>
      </c>
      <c r="AT54" s="49">
        <f t="shared" si="11"/>
        <v>27.435651347001809</v>
      </c>
      <c r="AU54" s="49">
        <f t="shared" si="11"/>
        <v>27.464380908111963</v>
      </c>
      <c r="AV54" s="49">
        <f t="shared" si="11"/>
        <v>27.499855969591664</v>
      </c>
      <c r="AW54" s="49">
        <f t="shared" si="11"/>
        <v>25.393375470428481</v>
      </c>
      <c r="AX54" s="49">
        <f t="shared" si="11"/>
        <v>25.616626888766476</v>
      </c>
      <c r="AY54" s="49">
        <f t="shared" si="11"/>
        <v>25.451964904412776</v>
      </c>
      <c r="AZ54" s="49">
        <f t="shared" si="11"/>
        <v>28.667621935843727</v>
      </c>
      <c r="BA54" s="49">
        <f t="shared" si="11"/>
        <v>25.226894255319365</v>
      </c>
      <c r="BB54" s="49">
        <f t="shared" ref="BB54:BB56" si="15">BB7/AP7*100-100</f>
        <v>22.953394604645425</v>
      </c>
      <c r="BC54" s="49">
        <f t="shared" si="12"/>
        <v>21.858706110330132</v>
      </c>
      <c r="BD54" s="49">
        <f t="shared" si="12"/>
        <v>22.484310051720186</v>
      </c>
      <c r="BE54" s="49">
        <f t="shared" si="12"/>
        <v>22.452366502850936</v>
      </c>
      <c r="BF54" s="49">
        <f t="shared" si="13"/>
        <v>22.760706155595514</v>
      </c>
      <c r="BG54" s="49">
        <f t="shared" si="14"/>
        <v>22.770080781422692</v>
      </c>
    </row>
    <row r="55" spans="2:59" ht="12.75">
      <c r="B55" s="95" t="s">
        <v>86</v>
      </c>
      <c r="C55" s="49" t="s">
        <v>106</v>
      </c>
      <c r="D55" s="49" t="s">
        <v>106</v>
      </c>
      <c r="E55" s="49" t="s">
        <v>106</v>
      </c>
      <c r="F55" s="49" t="s">
        <v>106</v>
      </c>
      <c r="G55" s="49" t="s">
        <v>106</v>
      </c>
      <c r="H55" s="49" t="s">
        <v>106</v>
      </c>
      <c r="I55" s="49" t="s">
        <v>106</v>
      </c>
      <c r="J55" s="49" t="s">
        <v>106</v>
      </c>
      <c r="K55" s="49" t="s">
        <v>106</v>
      </c>
      <c r="L55" s="49" t="s">
        <v>106</v>
      </c>
      <c r="M55" s="49" t="s">
        <v>106</v>
      </c>
      <c r="N55" s="50" t="s">
        <v>106</v>
      </c>
      <c r="O55" s="49">
        <f t="shared" si="11"/>
        <v>-26.467025647709448</v>
      </c>
      <c r="P55" s="49">
        <f t="shared" si="11"/>
        <v>-39.916427638159412</v>
      </c>
      <c r="Q55" s="49">
        <f t="shared" si="11"/>
        <v>-36.441071783354658</v>
      </c>
      <c r="R55" s="49">
        <f t="shared" si="11"/>
        <v>-3.5593515750790061</v>
      </c>
      <c r="S55" s="49">
        <f t="shared" si="11"/>
        <v>-7.3799281024170682</v>
      </c>
      <c r="T55" s="49">
        <f t="shared" si="11"/>
        <v>-12.830371065909361</v>
      </c>
      <c r="U55" s="49">
        <f t="shared" si="11"/>
        <v>-11.978908445035728</v>
      </c>
      <c r="V55" s="49">
        <f t="shared" si="11"/>
        <v>-16.149483598916731</v>
      </c>
      <c r="W55" s="49">
        <f t="shared" si="11"/>
        <v>-15.312059701873196</v>
      </c>
      <c r="X55" s="49">
        <f t="shared" si="11"/>
        <v>-15.172350207336791</v>
      </c>
      <c r="Y55" s="49">
        <f t="shared" si="11"/>
        <v>-14.796325600514209</v>
      </c>
      <c r="Z55" s="49">
        <f t="shared" si="11"/>
        <v>-14.194887740009136</v>
      </c>
      <c r="AA55" s="49">
        <f t="shared" si="11"/>
        <v>-12.932820665583861</v>
      </c>
      <c r="AB55" s="49">
        <f t="shared" si="11"/>
        <v>-77.495587731966452</v>
      </c>
      <c r="AC55" s="49">
        <f t="shared" si="11"/>
        <v>-55.008112637120007</v>
      </c>
      <c r="AD55" s="49">
        <f t="shared" si="11"/>
        <v>-2.5355565035144991</v>
      </c>
      <c r="AE55" s="49">
        <f t="shared" si="11"/>
        <v>-9.0912138145384489</v>
      </c>
      <c r="AF55" s="49">
        <f t="shared" si="11"/>
        <v>18.576826518891082</v>
      </c>
      <c r="AG55" s="49">
        <f t="shared" si="11"/>
        <v>11.768940617755291</v>
      </c>
      <c r="AH55" s="49">
        <f t="shared" si="11"/>
        <v>8.9407728384582015</v>
      </c>
      <c r="AI55" s="49">
        <f t="shared" si="11"/>
        <v>35.499183243861467</v>
      </c>
      <c r="AJ55" s="49">
        <f t="shared" si="11"/>
        <v>28.778583987429101</v>
      </c>
      <c r="AK55" s="49">
        <f t="shared" si="11"/>
        <v>22.349380382636582</v>
      </c>
      <c r="AL55" s="49">
        <f t="shared" si="11"/>
        <v>46.245359149453208</v>
      </c>
      <c r="AM55" s="49">
        <f t="shared" si="11"/>
        <v>56.267592020693343</v>
      </c>
      <c r="AN55" s="49">
        <f t="shared" si="11"/>
        <v>-12.109545615912737</v>
      </c>
      <c r="AO55" s="49">
        <f t="shared" si="11"/>
        <v>305.10241347012055</v>
      </c>
      <c r="AP55" s="49">
        <f t="shared" si="11"/>
        <v>-10.381443629670358</v>
      </c>
      <c r="AQ55" s="49">
        <f t="shared" si="11"/>
        <v>-10.670944450256442</v>
      </c>
      <c r="AR55" s="49">
        <f t="shared" si="11"/>
        <v>21.542692204043703</v>
      </c>
      <c r="AS55" s="49">
        <f t="shared" si="11"/>
        <v>29.543595499393632</v>
      </c>
      <c r="AT55" s="49">
        <f t="shared" si="11"/>
        <v>29.457214271864217</v>
      </c>
      <c r="AU55" s="49">
        <f t="shared" si="11"/>
        <v>34.385050939995665</v>
      </c>
      <c r="AV55" s="49">
        <f t="shared" si="11"/>
        <v>33.560660332209835</v>
      </c>
      <c r="AW55" s="49">
        <f t="shared" si="11"/>
        <v>34.265735034703198</v>
      </c>
      <c r="AX55" s="49">
        <f t="shared" si="11"/>
        <v>35.056052003119959</v>
      </c>
      <c r="AY55" s="49">
        <f t="shared" si="11"/>
        <v>23.126339020558191</v>
      </c>
      <c r="AZ55" s="49">
        <f t="shared" si="11"/>
        <v>251.18244378204821</v>
      </c>
      <c r="BA55" s="49">
        <f t="shared" si="11"/>
        <v>-15.830286047334084</v>
      </c>
      <c r="BB55" s="49">
        <f t="shared" si="15"/>
        <v>124.01215383564755</v>
      </c>
      <c r="BC55" s="49">
        <f t="shared" si="12"/>
        <v>112.18664804706759</v>
      </c>
      <c r="BD55" s="49">
        <f t="shared" si="12"/>
        <v>77.886910401394658</v>
      </c>
      <c r="BE55" s="49">
        <f t="shared" si="12"/>
        <v>64.92706172017003</v>
      </c>
      <c r="BF55" s="49">
        <f t="shared" si="13"/>
        <v>62.31157823152401</v>
      </c>
      <c r="BG55" s="49">
        <f t="shared" si="14"/>
        <v>53.071058099723842</v>
      </c>
    </row>
    <row r="56" spans="2:59" ht="12.75">
      <c r="B56" s="95" t="s">
        <v>185</v>
      </c>
      <c r="C56" s="49" t="s">
        <v>106</v>
      </c>
      <c r="D56" s="49" t="s">
        <v>106</v>
      </c>
      <c r="E56" s="49" t="s">
        <v>106</v>
      </c>
      <c r="F56" s="49" t="s">
        <v>106</v>
      </c>
      <c r="G56" s="49" t="s">
        <v>106</v>
      </c>
      <c r="H56" s="49" t="s">
        <v>106</v>
      </c>
      <c r="I56" s="49" t="s">
        <v>106</v>
      </c>
      <c r="J56" s="49" t="s">
        <v>106</v>
      </c>
      <c r="K56" s="49" t="s">
        <v>106</v>
      </c>
      <c r="L56" s="49" t="s">
        <v>106</v>
      </c>
      <c r="M56" s="49" t="s">
        <v>106</v>
      </c>
      <c r="N56" s="50" t="s">
        <v>106</v>
      </c>
      <c r="O56" s="49">
        <f t="shared" si="11"/>
        <v>8.3846643555203855</v>
      </c>
      <c r="P56" s="49">
        <f t="shared" si="11"/>
        <v>9.9513814432775831</v>
      </c>
      <c r="Q56" s="49">
        <f t="shared" si="11"/>
        <v>37.87716405295734</v>
      </c>
      <c r="R56" s="49">
        <f t="shared" si="11"/>
        <v>55.418667789423438</v>
      </c>
      <c r="S56" s="49">
        <f t="shared" si="11"/>
        <v>44.426124100737582</v>
      </c>
      <c r="T56" s="49">
        <f t="shared" si="11"/>
        <v>37.097077963305679</v>
      </c>
      <c r="U56" s="49">
        <f t="shared" si="11"/>
        <v>32.33602343532479</v>
      </c>
      <c r="V56" s="49">
        <f t="shared" si="11"/>
        <v>38.440751538711481</v>
      </c>
      <c r="W56" s="49">
        <f t="shared" si="11"/>
        <v>43.42074118817095</v>
      </c>
      <c r="X56" s="49">
        <f t="shared" si="11"/>
        <v>38.484723022803763</v>
      </c>
      <c r="Y56" s="49">
        <f t="shared" si="11"/>
        <v>35.040011545060281</v>
      </c>
      <c r="Z56" s="49">
        <f t="shared" si="11"/>
        <v>35.049255793040942</v>
      </c>
      <c r="AA56" s="49">
        <f t="shared" si="11"/>
        <v>28.360608918274892</v>
      </c>
      <c r="AB56" s="49">
        <f t="shared" si="11"/>
        <v>46.187471606539702</v>
      </c>
      <c r="AC56" s="49">
        <f t="shared" si="11"/>
        <v>30.577135474939013</v>
      </c>
      <c r="AD56" s="49">
        <f t="shared" si="11"/>
        <v>23.493656298053892</v>
      </c>
      <c r="AE56" s="49">
        <f t="shared" si="11"/>
        <v>24.403393240506773</v>
      </c>
      <c r="AF56" s="49">
        <f t="shared" si="11"/>
        <v>26.954052587767421</v>
      </c>
      <c r="AG56" s="49">
        <f t="shared" si="11"/>
        <v>34.961529811177485</v>
      </c>
      <c r="AH56" s="49">
        <f t="shared" si="11"/>
        <v>29.292877776434466</v>
      </c>
      <c r="AI56" s="49">
        <f t="shared" si="11"/>
        <v>28.626883118574199</v>
      </c>
      <c r="AJ56" s="49">
        <f t="shared" si="11"/>
        <v>29.365478227283006</v>
      </c>
      <c r="AK56" s="49">
        <f t="shared" si="11"/>
        <v>30.801926508070011</v>
      </c>
      <c r="AL56" s="49">
        <f t="shared" si="11"/>
        <v>32.65537620742208</v>
      </c>
      <c r="AM56" s="49">
        <f t="shared" si="11"/>
        <v>31.971354522370405</v>
      </c>
      <c r="AN56" s="49">
        <f t="shared" si="11"/>
        <v>164.39499065922536</v>
      </c>
      <c r="AO56" s="49">
        <f t="shared" si="11"/>
        <v>71.769826391550794</v>
      </c>
      <c r="AP56" s="49">
        <f t="shared" si="11"/>
        <v>50.983214173287735</v>
      </c>
      <c r="AQ56" s="49">
        <f t="shared" si="11"/>
        <v>40.4060105808841</v>
      </c>
      <c r="AR56" s="49">
        <f t="shared" si="11"/>
        <v>37.325676019234066</v>
      </c>
      <c r="AS56" s="49">
        <f t="shared" si="11"/>
        <v>29.573983090754126</v>
      </c>
      <c r="AT56" s="49">
        <f t="shared" si="11"/>
        <v>33.835570346288335</v>
      </c>
      <c r="AU56" s="49">
        <f t="shared" si="11"/>
        <v>31.811378490849449</v>
      </c>
      <c r="AV56" s="49">
        <f t="shared" si="11"/>
        <v>32.946753387429993</v>
      </c>
      <c r="AW56" s="49">
        <f t="shared" si="11"/>
        <v>33.810453441360096</v>
      </c>
      <c r="AX56" s="49">
        <f t="shared" si="11"/>
        <v>31.19054895080302</v>
      </c>
      <c r="AY56" s="49">
        <f t="shared" si="11"/>
        <v>33.321679511219401</v>
      </c>
      <c r="AZ56" s="49">
        <f t="shared" si="11"/>
        <v>-16.264352646172213</v>
      </c>
      <c r="BA56" s="49">
        <f t="shared" si="11"/>
        <v>6.85387425103184</v>
      </c>
      <c r="BB56" s="49">
        <f t="shared" si="15"/>
        <v>5.4064265023494187</v>
      </c>
      <c r="BC56" s="49">
        <f t="shared" si="12"/>
        <v>17.196956739952782</v>
      </c>
      <c r="BD56" s="49">
        <f t="shared" si="12"/>
        <v>18.041382495198221</v>
      </c>
      <c r="BE56" s="49">
        <f t="shared" si="12"/>
        <v>17.714406229129963</v>
      </c>
      <c r="BF56" s="49">
        <f t="shared" si="13"/>
        <v>19.913161611569549</v>
      </c>
      <c r="BG56" s="49">
        <f t="shared" si="14"/>
        <v>20.529377887941934</v>
      </c>
    </row>
    <row r="57" spans="2:59" ht="12.75">
      <c r="B57" s="96" t="s">
        <v>85</v>
      </c>
      <c r="C57" s="49" t="s">
        <v>106</v>
      </c>
      <c r="D57" s="49" t="s">
        <v>106</v>
      </c>
      <c r="E57" s="49" t="s">
        <v>106</v>
      </c>
      <c r="F57" s="49" t="s">
        <v>106</v>
      </c>
      <c r="G57" s="49" t="s">
        <v>106</v>
      </c>
      <c r="H57" s="49" t="s">
        <v>106</v>
      </c>
      <c r="I57" s="49" t="s">
        <v>106</v>
      </c>
      <c r="J57" s="49" t="s">
        <v>106</v>
      </c>
      <c r="K57" s="49" t="s">
        <v>106</v>
      </c>
      <c r="L57" s="49" t="s">
        <v>106</v>
      </c>
      <c r="M57" s="49" t="s">
        <v>106</v>
      </c>
      <c r="N57" s="50" t="s">
        <v>106</v>
      </c>
      <c r="O57" s="49">
        <f t="shared" si="11"/>
        <v>-6.0457865352209268</v>
      </c>
      <c r="P57" s="49">
        <f t="shared" si="11"/>
        <v>-7.0201600318233091</v>
      </c>
      <c r="Q57" s="49">
        <f t="shared" si="11"/>
        <v>36.466653447528699</v>
      </c>
      <c r="R57" s="49">
        <f t="shared" si="11"/>
        <v>34.722410623655293</v>
      </c>
      <c r="S57" s="49">
        <f t="shared" si="11"/>
        <v>25.415689937868336</v>
      </c>
      <c r="T57" s="49">
        <f t="shared" si="11"/>
        <v>18.837375854310494</v>
      </c>
      <c r="U57" s="49">
        <f t="shared" si="11"/>
        <v>31.176323643179558</v>
      </c>
      <c r="V57" s="49">
        <f t="shared" si="11"/>
        <v>8.5961869255844192</v>
      </c>
      <c r="W57" s="49">
        <f t="shared" si="11"/>
        <v>4.5794239192640731</v>
      </c>
      <c r="X57" s="49">
        <f t="shared" si="11"/>
        <v>11.745927955946712</v>
      </c>
      <c r="Y57" s="49">
        <f t="shared" si="11"/>
        <v>14.894715212449157</v>
      </c>
      <c r="Z57" s="49">
        <f t="shared" si="11"/>
        <v>20.433989704719565</v>
      </c>
      <c r="AA57" s="49">
        <f t="shared" si="11"/>
        <v>36.221432454799952</v>
      </c>
      <c r="AB57" s="49">
        <f t="shared" si="11"/>
        <v>63.755159577006935</v>
      </c>
      <c r="AC57" s="49">
        <f t="shared" si="11"/>
        <v>75.843552798778887</v>
      </c>
      <c r="AD57" s="49">
        <f t="shared" si="11"/>
        <v>84.509753156412501</v>
      </c>
      <c r="AE57" s="49">
        <f t="shared" si="11"/>
        <v>78.208316224972378</v>
      </c>
      <c r="AF57" s="49">
        <f t="shared" si="11"/>
        <v>68.122757811682249</v>
      </c>
      <c r="AG57" s="49">
        <f t="shared" si="11"/>
        <v>35.320102166747716</v>
      </c>
      <c r="AH57" s="49">
        <f t="shared" si="11"/>
        <v>44.132387881682462</v>
      </c>
      <c r="AI57" s="49">
        <f t="shared" si="11"/>
        <v>43.488952325179838</v>
      </c>
      <c r="AJ57" s="49">
        <f t="shared" si="11"/>
        <v>39.951115730003664</v>
      </c>
      <c r="AK57" s="49">
        <f t="shared" si="11"/>
        <v>37.836908592792952</v>
      </c>
      <c r="AL57" s="49">
        <f t="shared" si="11"/>
        <v>33.140995252526153</v>
      </c>
      <c r="AM57" s="49">
        <f t="shared" si="11"/>
        <v>38.00895740509219</v>
      </c>
      <c r="AN57" s="49">
        <f t="shared" si="11"/>
        <v>-99.646772515753568</v>
      </c>
      <c r="AO57" s="49">
        <f t="shared" si="11"/>
        <v>6.6081718301161771</v>
      </c>
      <c r="AP57" s="49">
        <f t="shared" si="11"/>
        <v>21.243752247752496</v>
      </c>
      <c r="AQ57" s="49">
        <f t="shared" si="11"/>
        <v>29.576358531330413</v>
      </c>
      <c r="AR57" s="49">
        <f t="shared" si="11"/>
        <v>32.93426835350968</v>
      </c>
      <c r="AS57" s="49">
        <f t="shared" si="11"/>
        <v>57.710423759337715</v>
      </c>
      <c r="AT57" s="49">
        <f t="shared" si="11"/>
        <v>41.547909181667677</v>
      </c>
      <c r="AU57" s="49">
        <f t="shared" si="11"/>
        <v>43.121993435633158</v>
      </c>
      <c r="AV57" s="49">
        <f t="shared" si="11"/>
        <v>37.385471050227039</v>
      </c>
      <c r="AW57" s="49">
        <f t="shared" si="11"/>
        <v>34.511173854504079</v>
      </c>
      <c r="AX57" s="49">
        <f t="shared" si="11"/>
        <v>38.593686436469881</v>
      </c>
      <c r="AY57" s="49">
        <f t="shared" si="11"/>
        <v>-99.872824491122813</v>
      </c>
      <c r="AZ57" s="69" t="s">
        <v>194</v>
      </c>
      <c r="BA57" s="49">
        <f>BA10/AO10*100-100</f>
        <v>38.470703011827254</v>
      </c>
      <c r="BB57" s="49">
        <f>BB10/AP10*100-100</f>
        <v>24.952289985374023</v>
      </c>
      <c r="BC57" s="49">
        <f t="shared" ref="BC57:BE59" si="16">BC10/AQ10*100-100</f>
        <v>14.663149659694767</v>
      </c>
      <c r="BD57" s="49">
        <f t="shared" si="16"/>
        <v>14.443164921755965</v>
      </c>
      <c r="BE57" s="49">
        <f t="shared" si="16"/>
        <v>13.074791323522689</v>
      </c>
      <c r="BF57" s="49">
        <f t="shared" si="13"/>
        <v>10.072005517597418</v>
      </c>
      <c r="BG57" s="49">
        <f t="shared" si="14"/>
        <v>9.3190510336424808</v>
      </c>
    </row>
    <row r="58" spans="2:59" ht="12.75">
      <c r="B58" s="95" t="s">
        <v>84</v>
      </c>
      <c r="C58" s="49" t="s">
        <v>106</v>
      </c>
      <c r="D58" s="49" t="s">
        <v>106</v>
      </c>
      <c r="E58" s="49" t="s">
        <v>106</v>
      </c>
      <c r="F58" s="49" t="s">
        <v>106</v>
      </c>
      <c r="G58" s="49" t="s">
        <v>106</v>
      </c>
      <c r="H58" s="49" t="s">
        <v>106</v>
      </c>
      <c r="I58" s="49" t="s">
        <v>106</v>
      </c>
      <c r="J58" s="49" t="s">
        <v>106</v>
      </c>
      <c r="K58" s="49" t="s">
        <v>106</v>
      </c>
      <c r="L58" s="49" t="s">
        <v>106</v>
      </c>
      <c r="M58" s="49" t="s">
        <v>106</v>
      </c>
      <c r="N58" s="50" t="s">
        <v>106</v>
      </c>
      <c r="O58" s="49">
        <f t="shared" si="11"/>
        <v>27.276954897955434</v>
      </c>
      <c r="P58" s="49">
        <f t="shared" si="11"/>
        <v>16.921655797371855</v>
      </c>
      <c r="Q58" s="49">
        <f t="shared" si="11"/>
        <v>43.742457333917287</v>
      </c>
      <c r="R58" s="49">
        <f t="shared" si="11"/>
        <v>61.727961059054365</v>
      </c>
      <c r="S58" s="49">
        <f t="shared" si="11"/>
        <v>57.028095367119562</v>
      </c>
      <c r="T58" s="49">
        <f t="shared" si="11"/>
        <v>48.089129897799154</v>
      </c>
      <c r="U58" s="49">
        <f t="shared" si="11"/>
        <v>46.938006040768869</v>
      </c>
      <c r="V58" s="49">
        <f t="shared" si="11"/>
        <v>47.056193445374106</v>
      </c>
      <c r="W58" s="49">
        <f t="shared" si="11"/>
        <v>40.377134460149819</v>
      </c>
      <c r="X58" s="49">
        <f t="shared" si="11"/>
        <v>38.44378273986726</v>
      </c>
      <c r="Y58" s="49">
        <f t="shared" si="11"/>
        <v>38.349901314887859</v>
      </c>
      <c r="Z58" s="49">
        <f t="shared" si="11"/>
        <v>39.738136334092417</v>
      </c>
      <c r="AA58" s="49">
        <f t="shared" si="11"/>
        <v>40.430377739868391</v>
      </c>
      <c r="AB58" s="49">
        <f t="shared" si="11"/>
        <v>64.794749250252693</v>
      </c>
      <c r="AC58" s="49">
        <f t="shared" si="11"/>
        <v>50.895320687796641</v>
      </c>
      <c r="AD58" s="49">
        <f t="shared" si="11"/>
        <v>50.843166133140556</v>
      </c>
      <c r="AE58" s="49">
        <f t="shared" si="11"/>
        <v>48.04927756580193</v>
      </c>
      <c r="AF58" s="49">
        <f t="shared" si="11"/>
        <v>48.011701579838217</v>
      </c>
      <c r="AG58" s="49">
        <f t="shared" si="11"/>
        <v>45.772295122746584</v>
      </c>
      <c r="AH58" s="49">
        <f t="shared" si="11"/>
        <v>43.460035528688138</v>
      </c>
      <c r="AI58" s="49">
        <f t="shared" si="11"/>
        <v>44.931514929537087</v>
      </c>
      <c r="AJ58" s="49">
        <f t="shared" si="11"/>
        <v>44.529262293561175</v>
      </c>
      <c r="AK58" s="49">
        <f t="shared" si="11"/>
        <v>45.136103660495479</v>
      </c>
      <c r="AL58" s="49">
        <f t="shared" ref="AK58:BB60" si="17">AL11/Z11*100-100</f>
        <v>44.135329729367299</v>
      </c>
      <c r="AM58" s="49">
        <f t="shared" si="17"/>
        <v>42.800858781666733</v>
      </c>
      <c r="AN58" s="49">
        <f t="shared" si="17"/>
        <v>30.398679212749897</v>
      </c>
      <c r="AO58" s="49">
        <f t="shared" si="17"/>
        <v>23.310267744225598</v>
      </c>
      <c r="AP58" s="49">
        <f t="shared" si="17"/>
        <v>20.164381840770943</v>
      </c>
      <c r="AQ58" s="49">
        <f t="shared" si="17"/>
        <v>21.261892577620031</v>
      </c>
      <c r="AR58" s="49">
        <f t="shared" si="17"/>
        <v>19.50508801943991</v>
      </c>
      <c r="AS58" s="49">
        <f t="shared" si="17"/>
        <v>18.845353864965062</v>
      </c>
      <c r="AT58" s="49">
        <f t="shared" si="17"/>
        <v>19.959866320561261</v>
      </c>
      <c r="AU58" s="49">
        <f t="shared" si="17"/>
        <v>19.474099086680667</v>
      </c>
      <c r="AV58" s="49">
        <f t="shared" si="17"/>
        <v>20.235273750525323</v>
      </c>
      <c r="AW58" s="49">
        <f t="shared" si="17"/>
        <v>19.910053703632812</v>
      </c>
      <c r="AX58" s="49">
        <f t="shared" si="17"/>
        <v>20.804479207365148</v>
      </c>
      <c r="AY58" s="49">
        <f t="shared" si="17"/>
        <v>20.162546933594001</v>
      </c>
      <c r="AZ58" s="49">
        <f t="shared" si="17"/>
        <v>20.199951808011505</v>
      </c>
      <c r="BA58" s="49">
        <f t="shared" si="17"/>
        <v>4.112587063775635</v>
      </c>
      <c r="BB58" s="49">
        <f t="shared" si="17"/>
        <v>2.0577216462848753</v>
      </c>
      <c r="BC58" s="49">
        <f t="shared" si="16"/>
        <v>-1.6194701304479935</v>
      </c>
      <c r="BD58" s="49">
        <f t="shared" si="16"/>
        <v>0.51245975300527391</v>
      </c>
      <c r="BE58" s="49">
        <f t="shared" si="16"/>
        <v>2.4608546936018598</v>
      </c>
      <c r="BF58" s="49">
        <f t="shared" si="13"/>
        <v>5.08391483470281</v>
      </c>
      <c r="BG58" s="49">
        <f t="shared" si="14"/>
        <v>6.7679262203882899</v>
      </c>
    </row>
    <row r="59" spans="2:59" ht="12.75">
      <c r="B59" s="34" t="s">
        <v>83</v>
      </c>
      <c r="C59" s="49" t="s">
        <v>106</v>
      </c>
      <c r="D59" s="49" t="s">
        <v>106</v>
      </c>
      <c r="E59" s="49" t="s">
        <v>106</v>
      </c>
      <c r="F59" s="49" t="s">
        <v>106</v>
      </c>
      <c r="G59" s="49" t="s">
        <v>106</v>
      </c>
      <c r="H59" s="49" t="s">
        <v>106</v>
      </c>
      <c r="I59" s="49" t="s">
        <v>106</v>
      </c>
      <c r="J59" s="49" t="s">
        <v>106</v>
      </c>
      <c r="K59" s="49" t="s">
        <v>106</v>
      </c>
      <c r="L59" s="49" t="s">
        <v>106</v>
      </c>
      <c r="M59" s="49" t="s">
        <v>106</v>
      </c>
      <c r="N59" s="50" t="s">
        <v>106</v>
      </c>
      <c r="O59" s="48">
        <f t="shared" ref="O59:AJ72" si="18">O12/C12*100-100</f>
        <v>-6.1739680947920306</v>
      </c>
      <c r="P59" s="48">
        <f t="shared" si="18"/>
        <v>-62.692757505641424</v>
      </c>
      <c r="Q59" s="48">
        <f t="shared" si="18"/>
        <v>-21.890546982856876</v>
      </c>
      <c r="R59" s="48">
        <f t="shared" si="18"/>
        <v>-20.589208502478456</v>
      </c>
      <c r="S59" s="48">
        <f t="shared" si="18"/>
        <v>9.6679501862333836</v>
      </c>
      <c r="T59" s="48">
        <f t="shared" si="18"/>
        <v>16.543013055489709</v>
      </c>
      <c r="U59" s="48">
        <f t="shared" si="18"/>
        <v>27.934053758961269</v>
      </c>
      <c r="V59" s="48">
        <f t="shared" si="18"/>
        <v>39.041741858401906</v>
      </c>
      <c r="W59" s="48">
        <f t="shared" si="18"/>
        <v>49.708056642005459</v>
      </c>
      <c r="X59" s="48">
        <f t="shared" si="18"/>
        <v>60.346203359280082</v>
      </c>
      <c r="Y59" s="48">
        <f t="shared" si="18"/>
        <v>66.519353447364466</v>
      </c>
      <c r="Z59" s="48">
        <f t="shared" si="18"/>
        <v>75.143564315621433</v>
      </c>
      <c r="AA59" s="48">
        <f t="shared" si="18"/>
        <v>75.562957689181701</v>
      </c>
      <c r="AB59" s="48">
        <f t="shared" si="18"/>
        <v>2.2989999089348743</v>
      </c>
      <c r="AC59" s="48">
        <f t="shared" si="18"/>
        <v>-41.515193077135457</v>
      </c>
      <c r="AD59" s="48">
        <f t="shared" si="18"/>
        <v>-44.3381676751344</v>
      </c>
      <c r="AE59" s="48">
        <f t="shared" si="18"/>
        <v>-57.588222148546826</v>
      </c>
      <c r="AF59" s="48">
        <f t="shared" si="18"/>
        <v>-53.569191432113698</v>
      </c>
      <c r="AG59" s="48">
        <f t="shared" si="18"/>
        <v>-49.683637662831735</v>
      </c>
      <c r="AH59" s="48">
        <f t="shared" si="18"/>
        <v>-53.105477444284702</v>
      </c>
      <c r="AI59" s="48">
        <f t="shared" si="18"/>
        <v>-49.054420985774229</v>
      </c>
      <c r="AJ59" s="48">
        <f t="shared" si="18"/>
        <v>-47.744611650424773</v>
      </c>
      <c r="AK59" s="48">
        <f t="shared" si="17"/>
        <v>-37.552574596144403</v>
      </c>
      <c r="AL59" s="48">
        <f t="shared" si="17"/>
        <v>-24.64561336832142</v>
      </c>
      <c r="AM59" s="48">
        <f t="shared" si="17"/>
        <v>-13.634932251593995</v>
      </c>
      <c r="AN59" s="48">
        <f t="shared" si="17"/>
        <v>25.489517377793504</v>
      </c>
      <c r="AO59" s="48">
        <f t="shared" si="17"/>
        <v>36.60021047146526</v>
      </c>
      <c r="AP59" s="48">
        <f t="shared" si="17"/>
        <v>29.274342040545235</v>
      </c>
      <c r="AQ59" s="48">
        <f t="shared" si="17"/>
        <v>96.669449487600588</v>
      </c>
      <c r="AR59" s="48">
        <f t="shared" si="17"/>
        <v>93.200480137744677</v>
      </c>
      <c r="AS59" s="48">
        <f t="shared" si="17"/>
        <v>140.95924865530156</v>
      </c>
      <c r="AT59" s="48">
        <f t="shared" si="17"/>
        <v>147.21217080774943</v>
      </c>
      <c r="AU59" s="48">
        <f t="shared" si="17"/>
        <v>125.70404355567604</v>
      </c>
      <c r="AV59" s="48">
        <f t="shared" si="17"/>
        <v>101.29520295964792</v>
      </c>
      <c r="AW59" s="48">
        <f t="shared" si="17"/>
        <v>68.964948710472527</v>
      </c>
      <c r="AX59" s="48">
        <f t="shared" si="17"/>
        <v>39.977003928866878</v>
      </c>
      <c r="AY59" s="48">
        <f t="shared" si="17"/>
        <v>24.058782417087386</v>
      </c>
      <c r="AZ59" s="48">
        <f t="shared" si="17"/>
        <v>34.110591337701209</v>
      </c>
      <c r="BA59" s="48">
        <f t="shared" si="17"/>
        <v>9.8020643364406368</v>
      </c>
      <c r="BB59" s="48">
        <f t="shared" si="17"/>
        <v>33.089614101520738</v>
      </c>
      <c r="BC59" s="48">
        <f t="shared" si="16"/>
        <v>46.038391243786918</v>
      </c>
      <c r="BD59" s="48">
        <f t="shared" si="16"/>
        <v>68.306994266294026</v>
      </c>
      <c r="BE59" s="48">
        <f t="shared" si="16"/>
        <v>44.531851480232234</v>
      </c>
      <c r="BF59" s="48">
        <f t="shared" si="13"/>
        <v>34.903959826518332</v>
      </c>
      <c r="BG59" s="48">
        <f t="shared" si="14"/>
        <v>31.363155344791295</v>
      </c>
    </row>
    <row r="60" spans="2:59" ht="12.75">
      <c r="B60" s="34" t="s">
        <v>82</v>
      </c>
      <c r="C60" s="49" t="s">
        <v>106</v>
      </c>
      <c r="D60" s="49" t="s">
        <v>106</v>
      </c>
      <c r="E60" s="49" t="s">
        <v>106</v>
      </c>
      <c r="F60" s="49" t="s">
        <v>106</v>
      </c>
      <c r="G60" s="49" t="s">
        <v>106</v>
      </c>
      <c r="H60" s="49" t="s">
        <v>106</v>
      </c>
      <c r="I60" s="49" t="s">
        <v>106</v>
      </c>
      <c r="J60" s="49" t="s">
        <v>106</v>
      </c>
      <c r="K60" s="49" t="s">
        <v>106</v>
      </c>
      <c r="L60" s="49" t="s">
        <v>106</v>
      </c>
      <c r="M60" s="49" t="s">
        <v>106</v>
      </c>
      <c r="N60" s="50" t="s">
        <v>106</v>
      </c>
      <c r="O60" s="50">
        <f t="shared" si="18"/>
        <v>137.74007083216571</v>
      </c>
      <c r="P60" s="50">
        <f t="shared" si="18"/>
        <v>51.731864848052226</v>
      </c>
      <c r="Q60" s="50">
        <f t="shared" si="18"/>
        <v>42.052979871476396</v>
      </c>
      <c r="R60" s="50">
        <f t="shared" si="18"/>
        <v>57.822539015971785</v>
      </c>
      <c r="S60" s="50">
        <f t="shared" si="18"/>
        <v>25.707420376607004</v>
      </c>
      <c r="T60" s="50">
        <f t="shared" si="18"/>
        <v>26.987741596766142</v>
      </c>
      <c r="U60" s="50">
        <f t="shared" si="18"/>
        <v>38.122728634951812</v>
      </c>
      <c r="V60" s="50">
        <f t="shared" si="18"/>
        <v>31.16409650856653</v>
      </c>
      <c r="W60" s="50">
        <f t="shared" si="18"/>
        <v>-52.919931662031928</v>
      </c>
      <c r="X60" s="50">
        <f t="shared" si="18"/>
        <v>-45.976225731751278</v>
      </c>
      <c r="Y60" s="50">
        <f t="shared" si="18"/>
        <v>-43.841909832976143</v>
      </c>
      <c r="Z60" s="50">
        <f t="shared" si="18"/>
        <v>-42.353494675578482</v>
      </c>
      <c r="AA60" s="50">
        <f t="shared" si="18"/>
        <v>-38.358694377973855</v>
      </c>
      <c r="AB60" s="49">
        <f t="shared" si="18"/>
        <v>3.4525811557478647</v>
      </c>
      <c r="AC60" s="49">
        <f t="shared" si="18"/>
        <v>23.202494041985645</v>
      </c>
      <c r="AD60" s="49">
        <f t="shared" si="18"/>
        <v>11.009511907172183</v>
      </c>
      <c r="AE60" s="49">
        <f t="shared" si="18"/>
        <v>14.295622479986392</v>
      </c>
      <c r="AF60" s="49">
        <f t="shared" si="18"/>
        <v>19.746489983136144</v>
      </c>
      <c r="AG60" s="49">
        <f t="shared" si="18"/>
        <v>14.694290324621633</v>
      </c>
      <c r="AH60" s="49">
        <f t="shared" si="18"/>
        <v>14.904370890186726</v>
      </c>
      <c r="AI60" s="49">
        <f t="shared" si="18"/>
        <v>12.074096682152003</v>
      </c>
      <c r="AJ60" s="49">
        <f t="shared" si="18"/>
        <v>2.9808579508480761</v>
      </c>
      <c r="AK60" s="49">
        <f t="shared" si="17"/>
        <v>5.7383816199165523</v>
      </c>
      <c r="AL60" s="49">
        <f t="shared" si="17"/>
        <v>38.35808055096075</v>
      </c>
      <c r="AM60" s="49">
        <f t="shared" si="17"/>
        <v>66.201050354555292</v>
      </c>
      <c r="AN60" s="49">
        <f t="shared" si="17"/>
        <v>34.825265193714245</v>
      </c>
      <c r="AO60" s="49">
        <f t="shared" si="17"/>
        <v>35.495800548206148</v>
      </c>
      <c r="AP60" s="49">
        <f t="shared" si="17"/>
        <v>79.705518846304784</v>
      </c>
      <c r="AQ60" s="49">
        <f t="shared" si="17"/>
        <v>1696.3398412342972</v>
      </c>
      <c r="AR60" s="49">
        <f t="shared" si="17"/>
        <v>1408.1342624309875</v>
      </c>
      <c r="AS60" s="49">
        <f t="shared" si="17"/>
        <v>1182.3788333926827</v>
      </c>
      <c r="AT60" s="49">
        <f t="shared" si="17"/>
        <v>1001.9570798146053</v>
      </c>
      <c r="AU60" s="49">
        <f t="shared" si="17"/>
        <v>853.54538744461138</v>
      </c>
      <c r="AV60" s="49">
        <f t="shared" si="17"/>
        <v>745.96792080798446</v>
      </c>
      <c r="AW60" s="49">
        <f t="shared" si="17"/>
        <v>669.98351169029183</v>
      </c>
      <c r="AX60" s="49">
        <f t="shared" si="17"/>
        <v>461.4669027586632</v>
      </c>
      <c r="AY60" s="49">
        <f t="shared" si="17"/>
        <v>330.4637508692947</v>
      </c>
      <c r="AZ60" s="49">
        <f t="shared" si="17"/>
        <v>18.824577045520869</v>
      </c>
      <c r="BA60" s="49">
        <f t="shared" si="17"/>
        <v>13.018273245922174</v>
      </c>
      <c r="BB60" s="49">
        <f>BB13/AP13*100-100</f>
        <v>-12.779268935844115</v>
      </c>
      <c r="BC60" s="49">
        <f t="shared" ref="BC60:BE60" si="19">BC13/AQ13*100-100</f>
        <v>-91.545019839157121</v>
      </c>
      <c r="BD60" s="49">
        <f t="shared" si="19"/>
        <v>-88.599203648832372</v>
      </c>
      <c r="BE60" s="49">
        <f t="shared" si="19"/>
        <v>-86.799898177240465</v>
      </c>
      <c r="BF60" s="49">
        <f t="shared" si="13"/>
        <v>-85.432518594872761</v>
      </c>
      <c r="BG60" s="49">
        <f t="shared" si="14"/>
        <v>-81.93361259421107</v>
      </c>
    </row>
    <row r="61" spans="2:59" ht="12.75">
      <c r="B61" s="34"/>
      <c r="C61" s="49"/>
      <c r="D61" s="49" t="s">
        <v>106</v>
      </c>
      <c r="E61" s="49" t="s">
        <v>106</v>
      </c>
      <c r="F61" s="49" t="s">
        <v>106</v>
      </c>
      <c r="G61" s="49" t="s">
        <v>106</v>
      </c>
      <c r="H61" s="49" t="s">
        <v>106</v>
      </c>
      <c r="I61" s="49" t="s">
        <v>106</v>
      </c>
      <c r="J61" s="49" t="s">
        <v>106</v>
      </c>
      <c r="K61" s="49" t="s">
        <v>106</v>
      </c>
      <c r="L61" s="49" t="s">
        <v>106</v>
      </c>
      <c r="M61" s="49" t="s">
        <v>106</v>
      </c>
      <c r="N61" s="50" t="s">
        <v>106</v>
      </c>
      <c r="O61" s="49"/>
      <c r="P61" s="49"/>
      <c r="Q61" s="49"/>
      <c r="R61" s="49"/>
      <c r="S61" s="49"/>
      <c r="T61" s="49"/>
      <c r="U61" s="50"/>
      <c r="V61" s="50"/>
      <c r="W61" s="50"/>
      <c r="X61" s="50"/>
      <c r="Y61" s="50"/>
      <c r="Z61" s="50"/>
      <c r="AA61" s="49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</row>
    <row r="62" spans="2:59" ht="12.75">
      <c r="B62" s="94" t="s">
        <v>81</v>
      </c>
      <c r="C62" s="51" t="s">
        <v>106</v>
      </c>
      <c r="D62" s="51" t="s">
        <v>106</v>
      </c>
      <c r="E62" s="51" t="s">
        <v>106</v>
      </c>
      <c r="F62" s="51" t="s">
        <v>106</v>
      </c>
      <c r="G62" s="51" t="s">
        <v>106</v>
      </c>
      <c r="H62" s="51" t="s">
        <v>106</v>
      </c>
      <c r="I62" s="51" t="s">
        <v>106</v>
      </c>
      <c r="J62" s="51" t="s">
        <v>106</v>
      </c>
      <c r="K62" s="51" t="s">
        <v>106</v>
      </c>
      <c r="L62" s="51" t="s">
        <v>106</v>
      </c>
      <c r="M62" s="51" t="s">
        <v>106</v>
      </c>
      <c r="N62" s="51" t="s">
        <v>106</v>
      </c>
      <c r="O62" s="51">
        <f t="shared" si="18"/>
        <v>6.6331164407580303</v>
      </c>
      <c r="P62" s="51">
        <f t="shared" si="18"/>
        <v>17.330266702376562</v>
      </c>
      <c r="Q62" s="51">
        <f t="shared" si="18"/>
        <v>20.348521258367128</v>
      </c>
      <c r="R62" s="51">
        <f t="shared" si="18"/>
        <v>17.187856718589373</v>
      </c>
      <c r="S62" s="51">
        <f t="shared" si="18"/>
        <v>20.443292681821987</v>
      </c>
      <c r="T62" s="51">
        <f t="shared" si="18"/>
        <v>22.506147513288226</v>
      </c>
      <c r="U62" s="51">
        <f t="shared" si="18"/>
        <v>24.355930514397045</v>
      </c>
      <c r="V62" s="51">
        <f t="shared" si="18"/>
        <v>25.49260699158225</v>
      </c>
      <c r="W62" s="51">
        <f t="shared" si="18"/>
        <v>24.661384216036836</v>
      </c>
      <c r="X62" s="51">
        <f t="shared" si="18"/>
        <v>24.966181756624906</v>
      </c>
      <c r="Y62" s="51">
        <f t="shared" si="18"/>
        <v>23.946332989138725</v>
      </c>
      <c r="Z62" s="51">
        <f t="shared" si="18"/>
        <v>27.140813292999184</v>
      </c>
      <c r="AA62" s="47">
        <f t="shared" si="18"/>
        <v>34.097527113572511</v>
      </c>
      <c r="AB62" s="51">
        <f t="shared" si="18"/>
        <v>-13.93361101423956</v>
      </c>
      <c r="AC62" s="51">
        <f t="shared" si="18"/>
        <v>4.9714422431075462</v>
      </c>
      <c r="AD62" s="51">
        <f t="shared" si="18"/>
        <v>28.856249800356863</v>
      </c>
      <c r="AE62" s="51">
        <f t="shared" si="18"/>
        <v>26.331169511453552</v>
      </c>
      <c r="AF62" s="51">
        <f t="shared" si="18"/>
        <v>23.640238146248066</v>
      </c>
      <c r="AG62" s="51">
        <f t="shared" si="18"/>
        <v>22.278331311656288</v>
      </c>
      <c r="AH62" s="51">
        <f t="shared" si="18"/>
        <v>20.955410865458063</v>
      </c>
      <c r="AI62" s="51">
        <f t="shared" si="18"/>
        <v>22.389684084291133</v>
      </c>
      <c r="AJ62" s="51">
        <f t="shared" si="18"/>
        <v>26.08993597283127</v>
      </c>
      <c r="AK62" s="51">
        <f t="shared" ref="AK62:BB62" si="20">AK15/Y15*100-100</f>
        <v>23.957619907032864</v>
      </c>
      <c r="AL62" s="51">
        <f t="shared" si="20"/>
        <v>22.421905150417572</v>
      </c>
      <c r="AM62" s="51">
        <f t="shared" si="20"/>
        <v>18.715579775827877</v>
      </c>
      <c r="AN62" s="51">
        <f t="shared" si="20"/>
        <v>57.931439672027864</v>
      </c>
      <c r="AO62" s="51">
        <f t="shared" si="20"/>
        <v>51.639460814130615</v>
      </c>
      <c r="AP62" s="51">
        <f t="shared" si="20"/>
        <v>31.67929459301493</v>
      </c>
      <c r="AQ62" s="51">
        <f t="shared" si="20"/>
        <v>24.047762776782506</v>
      </c>
      <c r="AR62" s="51">
        <f t="shared" si="20"/>
        <v>22.166074449985246</v>
      </c>
      <c r="AS62" s="51">
        <f t="shared" si="20"/>
        <v>21.842889780084064</v>
      </c>
      <c r="AT62" s="51">
        <f t="shared" si="20"/>
        <v>20.141117490721456</v>
      </c>
      <c r="AU62" s="51">
        <f t="shared" si="20"/>
        <v>21.312259229279661</v>
      </c>
      <c r="AV62" s="51">
        <f t="shared" si="20"/>
        <v>21.311740817700468</v>
      </c>
      <c r="AW62" s="51">
        <f t="shared" si="20"/>
        <v>23.478573917167694</v>
      </c>
      <c r="AX62" s="51">
        <f t="shared" si="20"/>
        <v>22.2528151930441</v>
      </c>
      <c r="AY62" s="51">
        <f t="shared" si="20"/>
        <v>22.568693271504372</v>
      </c>
      <c r="AZ62" s="51">
        <f t="shared" si="20"/>
        <v>9.2991232279503464</v>
      </c>
      <c r="BA62" s="51">
        <f t="shared" si="20"/>
        <v>2.384926863323571</v>
      </c>
      <c r="BB62" s="51">
        <f t="shared" si="20"/>
        <v>16.102401125493529</v>
      </c>
      <c r="BC62" s="51">
        <f t="shared" ref="BC62" si="21">BC15/AQ15*100-100</f>
        <v>22.126984144357451</v>
      </c>
      <c r="BD62" s="51">
        <f t="shared" ref="BD62:BE62" si="22">BD15/AR15*100-100</f>
        <v>26.617695755991704</v>
      </c>
      <c r="BE62" s="51">
        <f t="shared" si="22"/>
        <v>25.373692040456518</v>
      </c>
      <c r="BF62" s="51">
        <f>BF15/AT15*100-100</f>
        <v>25.169329260948331</v>
      </c>
      <c r="BG62" s="51">
        <f>BG15/AU15*100-100</f>
        <v>21.700988948582193</v>
      </c>
    </row>
    <row r="63" spans="2:59" ht="12.75">
      <c r="B63" s="97" t="s">
        <v>80</v>
      </c>
      <c r="C63" s="49"/>
      <c r="D63" s="49" t="s">
        <v>106</v>
      </c>
      <c r="E63" s="49" t="s">
        <v>106</v>
      </c>
      <c r="F63" s="49" t="s">
        <v>106</v>
      </c>
      <c r="G63" s="49" t="s">
        <v>106</v>
      </c>
      <c r="H63" s="49" t="s">
        <v>106</v>
      </c>
      <c r="I63" s="49" t="s">
        <v>106</v>
      </c>
      <c r="J63" s="49" t="s">
        <v>106</v>
      </c>
      <c r="K63" s="49" t="s">
        <v>106</v>
      </c>
      <c r="L63" s="49" t="s">
        <v>106</v>
      </c>
      <c r="M63" s="49" t="s">
        <v>106</v>
      </c>
      <c r="N63" s="50" t="s">
        <v>106</v>
      </c>
      <c r="O63" s="52"/>
      <c r="P63" s="52"/>
      <c r="Q63" s="52"/>
      <c r="R63" s="52"/>
      <c r="S63" s="52"/>
      <c r="T63" s="52"/>
      <c r="U63" s="53"/>
      <c r="V63" s="53"/>
      <c r="W63" s="53"/>
      <c r="X63" s="53"/>
      <c r="Y63" s="53"/>
      <c r="Z63" s="53"/>
      <c r="AA63" s="5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</row>
    <row r="64" spans="2:59" ht="12.75">
      <c r="B64" s="98" t="s">
        <v>79</v>
      </c>
      <c r="C64" s="49" t="s">
        <v>106</v>
      </c>
      <c r="D64" s="49" t="s">
        <v>106</v>
      </c>
      <c r="E64" s="49" t="s">
        <v>106</v>
      </c>
      <c r="F64" s="49" t="s">
        <v>106</v>
      </c>
      <c r="G64" s="49" t="s">
        <v>106</v>
      </c>
      <c r="H64" s="49" t="s">
        <v>106</v>
      </c>
      <c r="I64" s="49" t="s">
        <v>106</v>
      </c>
      <c r="J64" s="49" t="s">
        <v>106</v>
      </c>
      <c r="K64" s="49" t="s">
        <v>106</v>
      </c>
      <c r="L64" s="49" t="s">
        <v>106</v>
      </c>
      <c r="M64" s="49" t="s">
        <v>106</v>
      </c>
      <c r="N64" s="50" t="s">
        <v>106</v>
      </c>
      <c r="O64" s="49">
        <f t="shared" si="18"/>
        <v>31.386035192383702</v>
      </c>
      <c r="P64" s="49">
        <f t="shared" si="18"/>
        <v>69.007484872407133</v>
      </c>
      <c r="Q64" s="49">
        <f t="shared" si="18"/>
        <v>78.120503160058774</v>
      </c>
      <c r="R64" s="49">
        <f t="shared" si="18"/>
        <v>70.917024218346171</v>
      </c>
      <c r="S64" s="49">
        <f t="shared" si="18"/>
        <v>73.859225812079188</v>
      </c>
      <c r="T64" s="49">
        <f t="shared" si="18"/>
        <v>69.978531035896253</v>
      </c>
      <c r="U64" s="49">
        <f t="shared" si="18"/>
        <v>66.264031728618676</v>
      </c>
      <c r="V64" s="49">
        <f t="shared" si="18"/>
        <v>67.016632679887408</v>
      </c>
      <c r="W64" s="49">
        <f t="shared" si="18"/>
        <v>67.785112715214183</v>
      </c>
      <c r="X64" s="49">
        <f t="shared" si="18"/>
        <v>65.366770865663938</v>
      </c>
      <c r="Y64" s="49">
        <f t="shared" si="18"/>
        <v>56.093828524268218</v>
      </c>
      <c r="Z64" s="49">
        <f t="shared" si="18"/>
        <v>59.255800340337828</v>
      </c>
      <c r="AA64" s="49">
        <f t="shared" si="18"/>
        <v>56.650830800475148</v>
      </c>
      <c r="AB64" s="49">
        <f t="shared" si="18"/>
        <v>-21.346997095611471</v>
      </c>
      <c r="AC64" s="49">
        <f t="shared" si="18"/>
        <v>-10.807525039517159</v>
      </c>
      <c r="AD64" s="49">
        <f t="shared" si="18"/>
        <v>52.922453966102097</v>
      </c>
      <c r="AE64" s="49">
        <f t="shared" si="18"/>
        <v>30.124929155179814</v>
      </c>
      <c r="AF64" s="49">
        <f t="shared" si="18"/>
        <v>17.904371412128953</v>
      </c>
      <c r="AG64" s="49">
        <f t="shared" si="18"/>
        <v>13.00915672078078</v>
      </c>
      <c r="AH64" s="49">
        <f t="shared" si="18"/>
        <v>7.1151792153840745</v>
      </c>
      <c r="AI64" s="49">
        <f t="shared" si="18"/>
        <v>7.9561201033426556</v>
      </c>
      <c r="AJ64" s="49">
        <f t="shared" si="18"/>
        <v>24.837011034646864</v>
      </c>
      <c r="AK64" s="49">
        <f t="shared" ref="AK64:BB74" si="23">AK17/Y17*100-100</f>
        <v>24.013945150364862</v>
      </c>
      <c r="AL64" s="49">
        <f t="shared" si="23"/>
        <v>17.71942270924167</v>
      </c>
      <c r="AM64" s="49">
        <f t="shared" si="23"/>
        <v>14.481216485619598</v>
      </c>
      <c r="AN64" s="49">
        <f t="shared" si="23"/>
        <v>32.573479039248895</v>
      </c>
      <c r="AO64" s="49">
        <f t="shared" si="23"/>
        <v>23.793941686077119</v>
      </c>
      <c r="AP64" s="49">
        <f t="shared" si="23"/>
        <v>17.320017049708468</v>
      </c>
      <c r="AQ64" s="49">
        <f t="shared" si="23"/>
        <v>17.532505453726117</v>
      </c>
      <c r="AR64" s="49">
        <f t="shared" si="23"/>
        <v>19.896517847561526</v>
      </c>
      <c r="AS64" s="49">
        <f t="shared" si="23"/>
        <v>17.292586082791345</v>
      </c>
      <c r="AT64" s="49">
        <f t="shared" si="23"/>
        <v>17.490288918344945</v>
      </c>
      <c r="AU64" s="49">
        <f t="shared" si="23"/>
        <v>18.64526559652704</v>
      </c>
      <c r="AV64" s="49">
        <f t="shared" si="23"/>
        <v>20.713629519308526</v>
      </c>
      <c r="AW64" s="49">
        <f t="shared" si="23"/>
        <v>25.879881412961154</v>
      </c>
      <c r="AX64" s="49">
        <f t="shared" si="23"/>
        <v>21.876478749536929</v>
      </c>
      <c r="AY64" s="49">
        <f t="shared" si="23"/>
        <v>20.706134452932588</v>
      </c>
      <c r="AZ64" s="49">
        <f t="shared" si="23"/>
        <v>9.1648246442612304</v>
      </c>
      <c r="BA64" s="49">
        <f t="shared" si="23"/>
        <v>6.2253494759322479</v>
      </c>
      <c r="BB64" s="49">
        <f t="shared" si="23"/>
        <v>4.8278235946912531</v>
      </c>
      <c r="BC64" s="49">
        <f t="shared" ref="BC64:BC74" si="24">BC17/AQ17*100-100</f>
        <v>4.4533278707588693</v>
      </c>
      <c r="BD64" s="49">
        <f t="shared" ref="BD64:BE74" si="25">BD17/AR17*100-100</f>
        <v>19.17093548823479</v>
      </c>
      <c r="BE64" s="49">
        <f t="shared" si="25"/>
        <v>17.784993914276797</v>
      </c>
      <c r="BF64" s="49">
        <f t="shared" ref="BF64:BF74" si="26">BF17/AT17*100-100</f>
        <v>16.623852763499116</v>
      </c>
      <c r="BG64" s="49">
        <f t="shared" ref="BG64:BG74" si="27">BG17/AU17*100-100</f>
        <v>12.847523875222294</v>
      </c>
    </row>
    <row r="65" spans="2:59" ht="12.75">
      <c r="B65" s="98" t="s">
        <v>78</v>
      </c>
      <c r="C65" s="49" t="s">
        <v>106</v>
      </c>
      <c r="D65" s="49" t="s">
        <v>106</v>
      </c>
      <c r="E65" s="49" t="s">
        <v>106</v>
      </c>
      <c r="F65" s="49" t="s">
        <v>106</v>
      </c>
      <c r="G65" s="49" t="s">
        <v>106</v>
      </c>
      <c r="H65" s="49" t="s">
        <v>106</v>
      </c>
      <c r="I65" s="49" t="s">
        <v>106</v>
      </c>
      <c r="J65" s="49" t="s">
        <v>106</v>
      </c>
      <c r="K65" s="49" t="s">
        <v>106</v>
      </c>
      <c r="L65" s="49" t="s">
        <v>106</v>
      </c>
      <c r="M65" s="49" t="s">
        <v>106</v>
      </c>
      <c r="N65" s="50" t="s">
        <v>106</v>
      </c>
      <c r="O65" s="49">
        <f t="shared" si="18"/>
        <v>84.351802782496264</v>
      </c>
      <c r="P65" s="49">
        <f t="shared" si="18"/>
        <v>82.850136514092867</v>
      </c>
      <c r="Q65" s="49">
        <f t="shared" si="18"/>
        <v>120.37652133619687</v>
      </c>
      <c r="R65" s="49">
        <f t="shared" si="18"/>
        <v>154.87319721408085</v>
      </c>
      <c r="S65" s="49">
        <f t="shared" si="18"/>
        <v>166.167885653008</v>
      </c>
      <c r="T65" s="49">
        <f t="shared" si="18"/>
        <v>179.33998689066709</v>
      </c>
      <c r="U65" s="49">
        <f t="shared" si="18"/>
        <v>165.43474617940819</v>
      </c>
      <c r="V65" s="49">
        <f t="shared" si="18"/>
        <v>153.2247268955168</v>
      </c>
      <c r="W65" s="49">
        <f t="shared" si="18"/>
        <v>144.22170854939296</v>
      </c>
      <c r="X65" s="49">
        <f t="shared" si="18"/>
        <v>121.26048471029463</v>
      </c>
      <c r="Y65" s="49">
        <f t="shared" si="18"/>
        <v>111.34740553912602</v>
      </c>
      <c r="Z65" s="49">
        <f t="shared" si="18"/>
        <v>101.25403983490932</v>
      </c>
      <c r="AA65" s="49">
        <f t="shared" si="18"/>
        <v>90.053788145234222</v>
      </c>
      <c r="AB65" s="49">
        <f t="shared" si="18"/>
        <v>83.508452783526735</v>
      </c>
      <c r="AC65" s="49">
        <f t="shared" si="18"/>
        <v>67.41658844778857</v>
      </c>
      <c r="AD65" s="49">
        <f t="shared" si="18"/>
        <v>54.813182614930781</v>
      </c>
      <c r="AE65" s="49">
        <f t="shared" si="18"/>
        <v>47.304846485653115</v>
      </c>
      <c r="AF65" s="49">
        <f t="shared" si="18"/>
        <v>28.98289201807242</v>
      </c>
      <c r="AG65" s="49">
        <f t="shared" si="18"/>
        <v>27.62949082071114</v>
      </c>
      <c r="AH65" s="49">
        <f t="shared" si="18"/>
        <v>23.736167562773943</v>
      </c>
      <c r="AI65" s="49">
        <f t="shared" si="18"/>
        <v>25.326008893674782</v>
      </c>
      <c r="AJ65" s="49">
        <f t="shared" si="18"/>
        <v>22.765955744932725</v>
      </c>
      <c r="AK65" s="49">
        <f t="shared" si="23"/>
        <v>20.76470125296585</v>
      </c>
      <c r="AL65" s="49">
        <f t="shared" si="23"/>
        <v>18.266061403302672</v>
      </c>
      <c r="AM65" s="49">
        <f t="shared" si="23"/>
        <v>14.124688211517451</v>
      </c>
      <c r="AN65" s="49">
        <f t="shared" si="23"/>
        <v>0.16018286845817897</v>
      </c>
      <c r="AO65" s="49">
        <f t="shared" si="23"/>
        <v>-6.9087125256231019</v>
      </c>
      <c r="AP65" s="49">
        <f t="shared" si="23"/>
        <v>-4.156411336117003</v>
      </c>
      <c r="AQ65" s="49">
        <f t="shared" si="23"/>
        <v>-5.0207307140031503</v>
      </c>
      <c r="AR65" s="49">
        <f t="shared" si="23"/>
        <v>3.4022851185949463</v>
      </c>
      <c r="AS65" s="49">
        <f t="shared" si="23"/>
        <v>5.7717192966901649</v>
      </c>
      <c r="AT65" s="49">
        <f t="shared" si="23"/>
        <v>9.8170699206889083</v>
      </c>
      <c r="AU65" s="49">
        <f t="shared" si="23"/>
        <v>9.5321815713807609</v>
      </c>
      <c r="AV65" s="49">
        <f t="shared" si="23"/>
        <v>13.084299923908134</v>
      </c>
      <c r="AW65" s="49">
        <f t="shared" si="23"/>
        <v>14.870028984744124</v>
      </c>
      <c r="AX65" s="49">
        <f t="shared" si="23"/>
        <v>20.352161619575156</v>
      </c>
      <c r="AY65" s="49">
        <f t="shared" si="23"/>
        <v>25.265817594259872</v>
      </c>
      <c r="AZ65" s="49">
        <f t="shared" si="23"/>
        <v>16.176028081502068</v>
      </c>
      <c r="BA65" s="49">
        <f t="shared" si="23"/>
        <v>24.609025571677833</v>
      </c>
      <c r="BB65" s="49">
        <f t="shared" si="23"/>
        <v>15.052843824961457</v>
      </c>
      <c r="BC65" s="49">
        <f t="shared" si="24"/>
        <v>30.211711107848629</v>
      </c>
      <c r="BD65" s="49">
        <f t="shared" si="25"/>
        <v>33.283940931030884</v>
      </c>
      <c r="BE65" s="49">
        <f t="shared" si="25"/>
        <v>35.924071657498985</v>
      </c>
      <c r="BF65" s="49">
        <f t="shared" si="26"/>
        <v>34.012198893071343</v>
      </c>
      <c r="BG65" s="49">
        <f t="shared" si="27"/>
        <v>32.588981348187417</v>
      </c>
    </row>
    <row r="66" spans="2:59" ht="25.5">
      <c r="B66" s="98" t="s">
        <v>77</v>
      </c>
      <c r="C66" s="49" t="s">
        <v>106</v>
      </c>
      <c r="D66" s="49" t="s">
        <v>106</v>
      </c>
      <c r="E66" s="49" t="s">
        <v>106</v>
      </c>
      <c r="F66" s="49" t="s">
        <v>106</v>
      </c>
      <c r="G66" s="49" t="s">
        <v>106</v>
      </c>
      <c r="H66" s="49" t="s">
        <v>106</v>
      </c>
      <c r="I66" s="49" t="s">
        <v>106</v>
      </c>
      <c r="J66" s="49" t="s">
        <v>106</v>
      </c>
      <c r="K66" s="49" t="s">
        <v>106</v>
      </c>
      <c r="L66" s="49" t="s">
        <v>106</v>
      </c>
      <c r="M66" s="49" t="s">
        <v>106</v>
      </c>
      <c r="N66" s="50" t="s">
        <v>106</v>
      </c>
      <c r="O66" s="49">
        <f t="shared" si="18"/>
        <v>13.85037497984321</v>
      </c>
      <c r="P66" s="49">
        <f t="shared" si="18"/>
        <v>3.1260440295431806</v>
      </c>
      <c r="Q66" s="49">
        <f t="shared" si="18"/>
        <v>14.865505039520954</v>
      </c>
      <c r="R66" s="49">
        <f t="shared" si="18"/>
        <v>17.987388286668661</v>
      </c>
      <c r="S66" s="49">
        <f t="shared" si="18"/>
        <v>17.256038287283729</v>
      </c>
      <c r="T66" s="49">
        <f t="shared" si="18"/>
        <v>17.386714358615848</v>
      </c>
      <c r="U66" s="49">
        <f t="shared" si="18"/>
        <v>20.170937344461109</v>
      </c>
      <c r="V66" s="49">
        <f t="shared" si="18"/>
        <v>22.136053247074642</v>
      </c>
      <c r="W66" s="49">
        <f t="shared" si="18"/>
        <v>22.447514557425379</v>
      </c>
      <c r="X66" s="49">
        <f t="shared" si="18"/>
        <v>24.433917064530092</v>
      </c>
      <c r="Y66" s="49">
        <f t="shared" si="18"/>
        <v>23.707838525193097</v>
      </c>
      <c r="Z66" s="49">
        <f t="shared" si="18"/>
        <v>22.128375611319328</v>
      </c>
      <c r="AA66" s="49">
        <f t="shared" si="18"/>
        <v>22.466643216653196</v>
      </c>
      <c r="AB66" s="49">
        <f t="shared" si="18"/>
        <v>18.663366397111744</v>
      </c>
      <c r="AC66" s="49">
        <f t="shared" si="18"/>
        <v>16.989999354714485</v>
      </c>
      <c r="AD66" s="49">
        <f t="shared" si="18"/>
        <v>29.473988915515349</v>
      </c>
      <c r="AE66" s="49">
        <f t="shared" si="18"/>
        <v>29.369879597581217</v>
      </c>
      <c r="AF66" s="49">
        <f t="shared" si="18"/>
        <v>31.862240117650543</v>
      </c>
      <c r="AG66" s="49">
        <f t="shared" si="18"/>
        <v>33.338030592916567</v>
      </c>
      <c r="AH66" s="49">
        <f t="shared" si="18"/>
        <v>31.098934152601402</v>
      </c>
      <c r="AI66" s="49">
        <f t="shared" si="18"/>
        <v>30.142323438327651</v>
      </c>
      <c r="AJ66" s="49">
        <f t="shared" si="18"/>
        <v>28.743562536531527</v>
      </c>
      <c r="AK66" s="49">
        <f t="shared" si="23"/>
        <v>27.195430400406508</v>
      </c>
      <c r="AL66" s="49">
        <f t="shared" si="23"/>
        <v>29.31131183822427</v>
      </c>
      <c r="AM66" s="49">
        <f t="shared" si="23"/>
        <v>31.160240637360602</v>
      </c>
      <c r="AN66" s="49">
        <f t="shared" si="23"/>
        <v>35.46437759558134</v>
      </c>
      <c r="AO66" s="49">
        <f t="shared" si="23"/>
        <v>39.609786369267653</v>
      </c>
      <c r="AP66" s="49">
        <f t="shared" si="23"/>
        <v>28.725922133366737</v>
      </c>
      <c r="AQ66" s="49">
        <f t="shared" si="23"/>
        <v>28.356836844696915</v>
      </c>
      <c r="AR66" s="49">
        <f t="shared" si="23"/>
        <v>26.347389667647462</v>
      </c>
      <c r="AS66" s="49">
        <f t="shared" si="23"/>
        <v>25.415627682492541</v>
      </c>
      <c r="AT66" s="49">
        <f t="shared" si="23"/>
        <v>27.38037528311051</v>
      </c>
      <c r="AU66" s="49">
        <f t="shared" si="23"/>
        <v>26.700398916415764</v>
      </c>
      <c r="AV66" s="49">
        <f t="shared" si="23"/>
        <v>26.03332716243338</v>
      </c>
      <c r="AW66" s="49">
        <f t="shared" si="23"/>
        <v>26.359688299585727</v>
      </c>
      <c r="AX66" s="49">
        <f t="shared" si="23"/>
        <v>24.84792691824363</v>
      </c>
      <c r="AY66" s="49">
        <f t="shared" si="23"/>
        <v>22.575623746565228</v>
      </c>
      <c r="AZ66" s="49">
        <f t="shared" si="23"/>
        <v>41.808246976283641</v>
      </c>
      <c r="BA66" s="49">
        <f t="shared" si="23"/>
        <v>40.909399690108415</v>
      </c>
      <c r="BB66" s="49">
        <f t="shared" si="23"/>
        <v>39.424669954698203</v>
      </c>
      <c r="BC66" s="49">
        <f t="shared" si="24"/>
        <v>38.754072625009456</v>
      </c>
      <c r="BD66" s="49">
        <f t="shared" si="25"/>
        <v>40.111198195352614</v>
      </c>
      <c r="BE66" s="49">
        <f t="shared" si="25"/>
        <v>37.491530591241542</v>
      </c>
      <c r="BF66" s="49">
        <f t="shared" si="26"/>
        <v>37.378220139264698</v>
      </c>
      <c r="BG66" s="49">
        <f t="shared" si="27"/>
        <v>36.097616299305429</v>
      </c>
    </row>
    <row r="67" spans="2:59" ht="12.75">
      <c r="B67" s="98" t="s">
        <v>163</v>
      </c>
      <c r="C67" s="49" t="s">
        <v>106</v>
      </c>
      <c r="D67" s="49" t="s">
        <v>106</v>
      </c>
      <c r="E67" s="49" t="s">
        <v>106</v>
      </c>
      <c r="F67" s="49" t="s">
        <v>106</v>
      </c>
      <c r="G67" s="49" t="s">
        <v>106</v>
      </c>
      <c r="H67" s="49" t="s">
        <v>106</v>
      </c>
      <c r="I67" s="49" t="s">
        <v>106</v>
      </c>
      <c r="J67" s="49" t="s">
        <v>106</v>
      </c>
      <c r="K67" s="49" t="s">
        <v>106</v>
      </c>
      <c r="L67" s="49" t="s">
        <v>106</v>
      </c>
      <c r="M67" s="49" t="s">
        <v>106</v>
      </c>
      <c r="N67" s="50" t="s">
        <v>106</v>
      </c>
      <c r="O67" s="49">
        <f t="shared" si="18"/>
        <v>-16.679480277998564</v>
      </c>
      <c r="P67" s="49">
        <f t="shared" si="18"/>
        <v>-50.191294618207905</v>
      </c>
      <c r="Q67" s="49">
        <f t="shared" si="18"/>
        <v>-9.3263208770371904</v>
      </c>
      <c r="R67" s="49">
        <f t="shared" si="18"/>
        <v>-15.603489206452025</v>
      </c>
      <c r="S67" s="49">
        <f t="shared" si="18"/>
        <v>-12.1264484070946</v>
      </c>
      <c r="T67" s="49">
        <f t="shared" si="18"/>
        <v>-13.774512111167638</v>
      </c>
      <c r="U67" s="49">
        <f t="shared" si="18"/>
        <v>-16.854587521814466</v>
      </c>
      <c r="V67" s="49">
        <f t="shared" si="18"/>
        <v>-10.41199330818759</v>
      </c>
      <c r="W67" s="49">
        <f t="shared" si="18"/>
        <v>-14.024899975604114</v>
      </c>
      <c r="X67" s="49">
        <f t="shared" si="18"/>
        <v>-13.539486082399577</v>
      </c>
      <c r="Y67" s="49">
        <f t="shared" si="18"/>
        <v>-11.324621289623209</v>
      </c>
      <c r="Z67" s="49">
        <f t="shared" si="18"/>
        <v>-12.625112763077567</v>
      </c>
      <c r="AA67" s="49">
        <f t="shared" si="18"/>
        <v>7.9181359323966092</v>
      </c>
      <c r="AB67" s="49">
        <f t="shared" si="18"/>
        <v>17.559267541484289</v>
      </c>
      <c r="AC67" s="49">
        <f t="shared" si="18"/>
        <v>-43.550217582531623</v>
      </c>
      <c r="AD67" s="49">
        <f t="shared" si="18"/>
        <v>-39.451503897726667</v>
      </c>
      <c r="AE67" s="49">
        <f t="shared" si="18"/>
        <v>-34.693529583974609</v>
      </c>
      <c r="AF67" s="49">
        <f t="shared" si="18"/>
        <v>-29.056034019422327</v>
      </c>
      <c r="AG67" s="49">
        <f t="shared" si="18"/>
        <v>-24.107090395005173</v>
      </c>
      <c r="AH67" s="49">
        <f t="shared" si="18"/>
        <v>-22.927602920934248</v>
      </c>
      <c r="AI67" s="49">
        <f t="shared" si="18"/>
        <v>-19.342742759880039</v>
      </c>
      <c r="AJ67" s="49">
        <f t="shared" si="18"/>
        <v>-13.812054440655288</v>
      </c>
      <c r="AK67" s="49">
        <f t="shared" si="23"/>
        <v>-13.611513530162711</v>
      </c>
      <c r="AL67" s="49">
        <f t="shared" si="23"/>
        <v>-11.816929022270656</v>
      </c>
      <c r="AM67" s="49">
        <f t="shared" si="23"/>
        <v>-15.384474701113461</v>
      </c>
      <c r="AN67" s="49">
        <f t="shared" si="23"/>
        <v>-1.6737424286098985</v>
      </c>
      <c r="AO67" s="49">
        <f t="shared" si="23"/>
        <v>21.021186415950098</v>
      </c>
      <c r="AP67" s="49">
        <f t="shared" si="23"/>
        <v>21.485053406825344</v>
      </c>
      <c r="AQ67" s="49">
        <f t="shared" si="23"/>
        <v>23.410697461603533</v>
      </c>
      <c r="AR67" s="49">
        <f t="shared" si="23"/>
        <v>25.393196453648969</v>
      </c>
      <c r="AS67" s="49">
        <f t="shared" si="23"/>
        <v>48.902895444846621</v>
      </c>
      <c r="AT67" s="49">
        <f t="shared" si="23"/>
        <v>53.15691216828634</v>
      </c>
      <c r="AU67" s="49">
        <f t="shared" si="23"/>
        <v>47.794521937528202</v>
      </c>
      <c r="AV67" s="49">
        <f t="shared" si="23"/>
        <v>44.46220731753877</v>
      </c>
      <c r="AW67" s="49">
        <f t="shared" si="23"/>
        <v>47.726693034667818</v>
      </c>
      <c r="AX67" s="49">
        <f t="shared" si="23"/>
        <v>45.462122210301402</v>
      </c>
      <c r="AY67" s="49">
        <f>AY20/AM20*100-100</f>
        <v>49.575570933353134</v>
      </c>
      <c r="AZ67" s="49">
        <f t="shared" si="23"/>
        <v>32.97986540291609</v>
      </c>
      <c r="BA67" s="49">
        <f t="shared" si="23"/>
        <v>29.360826012467726</v>
      </c>
      <c r="BB67" s="49">
        <f t="shared" si="23"/>
        <v>35.6782935960332</v>
      </c>
      <c r="BC67" s="49">
        <f t="shared" si="24"/>
        <v>35.386988230915279</v>
      </c>
      <c r="BD67" s="49">
        <f t="shared" si="25"/>
        <v>40.900105874186892</v>
      </c>
      <c r="BE67" s="49">
        <f t="shared" si="25"/>
        <v>30.152788131132354</v>
      </c>
      <c r="BF67" s="49">
        <f t="shared" si="26"/>
        <v>35.423913572793509</v>
      </c>
      <c r="BG67" s="49">
        <f t="shared" si="27"/>
        <v>37.100675153161035</v>
      </c>
    </row>
    <row r="68" spans="2:59" ht="25.5">
      <c r="B68" s="98" t="s">
        <v>164</v>
      </c>
      <c r="C68" s="49" t="s">
        <v>106</v>
      </c>
      <c r="D68" s="49" t="s">
        <v>106</v>
      </c>
      <c r="E68" s="49" t="s">
        <v>106</v>
      </c>
      <c r="F68" s="49" t="s">
        <v>106</v>
      </c>
      <c r="G68" s="49" t="s">
        <v>106</v>
      </c>
      <c r="H68" s="49" t="s">
        <v>106</v>
      </c>
      <c r="I68" s="49" t="s">
        <v>106</v>
      </c>
      <c r="J68" s="49" t="s">
        <v>106</v>
      </c>
      <c r="K68" s="49" t="s">
        <v>106</v>
      </c>
      <c r="L68" s="49" t="s">
        <v>106</v>
      </c>
      <c r="M68" s="49" t="s">
        <v>106</v>
      </c>
      <c r="N68" s="50" t="s">
        <v>106</v>
      </c>
      <c r="O68" s="49">
        <f t="shared" si="18"/>
        <v>-43.481457212397714</v>
      </c>
      <c r="P68" s="49">
        <f t="shared" si="18"/>
        <v>-1.1541682287400761</v>
      </c>
      <c r="Q68" s="49">
        <f t="shared" si="18"/>
        <v>-17.995046778267891</v>
      </c>
      <c r="R68" s="49">
        <f t="shared" si="18"/>
        <v>14.141631740242545</v>
      </c>
      <c r="S68" s="49">
        <f t="shared" si="18"/>
        <v>47.990930286187762</v>
      </c>
      <c r="T68" s="49">
        <f t="shared" si="18"/>
        <v>41.750907949215616</v>
      </c>
      <c r="U68" s="49">
        <f t="shared" si="18"/>
        <v>37.069572660133758</v>
      </c>
      <c r="V68" s="49">
        <f t="shared" si="18"/>
        <v>37.759588142251062</v>
      </c>
      <c r="W68" s="49">
        <f t="shared" si="18"/>
        <v>36.10709100757532</v>
      </c>
      <c r="X68" s="49">
        <f t="shared" si="18"/>
        <v>41.713035042851629</v>
      </c>
      <c r="Y68" s="49">
        <f t="shared" si="18"/>
        <v>46.463097487782932</v>
      </c>
      <c r="Z68" s="49">
        <f t="shared" si="18"/>
        <v>45.201985959616678</v>
      </c>
      <c r="AA68" s="49">
        <f t="shared" si="18"/>
        <v>56.061369267088509</v>
      </c>
      <c r="AB68" s="49">
        <f t="shared" si="18"/>
        <v>25.918540954259342</v>
      </c>
      <c r="AC68" s="49">
        <f t="shared" si="18"/>
        <v>68.959057062309427</v>
      </c>
      <c r="AD68" s="49">
        <f t="shared" si="18"/>
        <v>57.683599824330543</v>
      </c>
      <c r="AE68" s="49">
        <f t="shared" si="18"/>
        <v>20.38151023055201</v>
      </c>
      <c r="AF68" s="49">
        <f t="shared" si="18"/>
        <v>10.860565178153593</v>
      </c>
      <c r="AG68" s="49">
        <f t="shared" si="18"/>
        <v>11.328756209778177</v>
      </c>
      <c r="AH68" s="49">
        <f t="shared" si="18"/>
        <v>11.636593824304668</v>
      </c>
      <c r="AI68" s="49">
        <f t="shared" si="18"/>
        <v>8.7299599653815108</v>
      </c>
      <c r="AJ68" s="49">
        <f t="shared" si="18"/>
        <v>9.6784153537269333</v>
      </c>
      <c r="AK68" s="49">
        <f t="shared" si="23"/>
        <v>-0.21831571323012611</v>
      </c>
      <c r="AL68" s="49">
        <f t="shared" si="23"/>
        <v>-0.88122110318643365</v>
      </c>
      <c r="AM68" s="49">
        <f t="shared" si="23"/>
        <v>17.731435764903281</v>
      </c>
      <c r="AN68" s="49">
        <f t="shared" si="23"/>
        <v>47.384566080527094</v>
      </c>
      <c r="AO68" s="49">
        <f t="shared" si="23"/>
        <v>8.9478044304208737</v>
      </c>
      <c r="AP68" s="49">
        <f t="shared" si="23"/>
        <v>42.112703952987857</v>
      </c>
      <c r="AQ68" s="49">
        <f t="shared" si="23"/>
        <v>31.818813417261794</v>
      </c>
      <c r="AR68" s="49">
        <f t="shared" si="23"/>
        <v>38.4662341287424</v>
      </c>
      <c r="AS68" s="49">
        <f t="shared" si="23"/>
        <v>45.221902661436587</v>
      </c>
      <c r="AT68" s="49">
        <f t="shared" si="23"/>
        <v>36.110392579377503</v>
      </c>
      <c r="AU68" s="49">
        <f t="shared" si="23"/>
        <v>32.406488024654777</v>
      </c>
      <c r="AV68" s="49">
        <f t="shared" si="23"/>
        <v>21.970489563581452</v>
      </c>
      <c r="AW68" s="49">
        <f t="shared" si="23"/>
        <v>19.698811503945279</v>
      </c>
      <c r="AX68" s="49">
        <f t="shared" si="23"/>
        <v>18.005227102165037</v>
      </c>
      <c r="AY68" s="49">
        <f t="shared" si="23"/>
        <v>-0.66376110373255415</v>
      </c>
      <c r="AZ68" s="49">
        <f t="shared" si="23"/>
        <v>10.853111713336915</v>
      </c>
      <c r="BA68" s="49">
        <f t="shared" si="23"/>
        <v>-31.887215437847956</v>
      </c>
      <c r="BB68" s="49">
        <f t="shared" si="23"/>
        <v>-39.929775292655989</v>
      </c>
      <c r="BC68" s="49">
        <f t="shared" si="24"/>
        <v>-39.225482801603441</v>
      </c>
      <c r="BD68" s="49">
        <f t="shared" si="25"/>
        <v>-32.583617696805561</v>
      </c>
      <c r="BE68" s="49">
        <f t="shared" si="25"/>
        <v>-31.024158248013123</v>
      </c>
      <c r="BF68" s="49">
        <f t="shared" si="26"/>
        <v>-23.423190021732438</v>
      </c>
      <c r="BG68" s="49">
        <f t="shared" si="27"/>
        <v>-16.408560133038321</v>
      </c>
    </row>
    <row r="69" spans="2:59" ht="13.5" customHeight="1">
      <c r="B69" s="98" t="s">
        <v>165</v>
      </c>
      <c r="C69" s="49" t="s">
        <v>106</v>
      </c>
      <c r="D69" s="49" t="s">
        <v>106</v>
      </c>
      <c r="E69" s="49" t="s">
        <v>106</v>
      </c>
      <c r="F69" s="49" t="s">
        <v>106</v>
      </c>
      <c r="G69" s="49" t="s">
        <v>106</v>
      </c>
      <c r="H69" s="49" t="s">
        <v>106</v>
      </c>
      <c r="I69" s="49" t="s">
        <v>106</v>
      </c>
      <c r="J69" s="49" t="s">
        <v>106</v>
      </c>
      <c r="K69" s="49" t="s">
        <v>106</v>
      </c>
      <c r="L69" s="49" t="s">
        <v>106</v>
      </c>
      <c r="M69" s="49" t="s">
        <v>106</v>
      </c>
      <c r="N69" s="50" t="s">
        <v>106</v>
      </c>
      <c r="O69" s="49">
        <f t="shared" si="18"/>
        <v>15.150257127240423</v>
      </c>
      <c r="P69" s="49">
        <f t="shared" si="18"/>
        <v>-99.970434465160878</v>
      </c>
      <c r="Q69" s="49">
        <f t="shared" si="18"/>
        <v>-97.276903782206986</v>
      </c>
      <c r="R69" s="49">
        <f t="shared" si="18"/>
        <v>-98.250767835458262</v>
      </c>
      <c r="S69" s="49">
        <f t="shared" si="18"/>
        <v>-98.070520619522284</v>
      </c>
      <c r="T69" s="49">
        <f t="shared" si="18"/>
        <v>-98.210562895583919</v>
      </c>
      <c r="U69" s="49">
        <f t="shared" si="18"/>
        <v>-98.587035346493494</v>
      </c>
      <c r="V69" s="49">
        <f t="shared" si="18"/>
        <v>-97.535955369346141</v>
      </c>
      <c r="W69" s="49">
        <f t="shared" si="18"/>
        <v>-96.982187839233049</v>
      </c>
      <c r="X69" s="49">
        <f t="shared" si="18"/>
        <v>-92.75713708971729</v>
      </c>
      <c r="Y69" s="49">
        <f t="shared" si="18"/>
        <v>-92.258545051236183</v>
      </c>
      <c r="Z69" s="49">
        <f t="shared" si="18"/>
        <v>-88.525637221127567</v>
      </c>
      <c r="AA69" s="49">
        <f t="shared" si="18"/>
        <v>-80.729673927750511</v>
      </c>
      <c r="AB69" s="49">
        <f t="shared" si="18"/>
        <v>-91.265479557040919</v>
      </c>
      <c r="AC69" s="49">
        <f t="shared" si="18"/>
        <v>92.739589131800528</v>
      </c>
      <c r="AD69" s="49">
        <f t="shared" si="18"/>
        <v>298.42586007744222</v>
      </c>
      <c r="AE69" s="49">
        <f t="shared" si="18"/>
        <v>527.03070843830812</v>
      </c>
      <c r="AF69" s="49">
        <f t="shared" si="18"/>
        <v>498.49840819259339</v>
      </c>
      <c r="AG69" s="49">
        <f t="shared" si="18"/>
        <v>475.48352647159538</v>
      </c>
      <c r="AH69" s="49">
        <f t="shared" si="18"/>
        <v>175.33762853680611</v>
      </c>
      <c r="AI69" s="49">
        <f t="shared" si="18"/>
        <v>142.97833295627186</v>
      </c>
      <c r="AJ69" s="49">
        <f t="shared" si="18"/>
        <v>13.994504701847859</v>
      </c>
      <c r="AK69" s="49">
        <f t="shared" si="23"/>
        <v>17.841045860946011</v>
      </c>
      <c r="AL69" s="49">
        <f t="shared" si="23"/>
        <v>-4.1447557013609639</v>
      </c>
      <c r="AM69" s="49">
        <f t="shared" si="23"/>
        <v>-41.781355475600591</v>
      </c>
      <c r="AN69" s="49">
        <f t="shared" si="23"/>
        <v>779.49130893541394</v>
      </c>
      <c r="AO69" s="49">
        <f t="shared" si="23"/>
        <v>87.414420604381888</v>
      </c>
      <c r="AP69" s="49">
        <f t="shared" si="23"/>
        <v>77.323847622082297</v>
      </c>
      <c r="AQ69" s="49">
        <f t="shared" si="23"/>
        <v>19.247065175294239</v>
      </c>
      <c r="AR69" s="49">
        <f t="shared" si="23"/>
        <v>28.827955658233918</v>
      </c>
      <c r="AS69" s="49">
        <f t="shared" si="23"/>
        <v>37.307661727009105</v>
      </c>
      <c r="AT69" s="49">
        <f t="shared" si="23"/>
        <v>52.780907772201317</v>
      </c>
      <c r="AU69" s="49">
        <f t="shared" si="23"/>
        <v>51.059877519866149</v>
      </c>
      <c r="AV69" s="49">
        <f t="shared" si="23"/>
        <v>63.452011463875095</v>
      </c>
      <c r="AW69" s="49">
        <f t="shared" si="23"/>
        <v>59.292758318266124</v>
      </c>
      <c r="AX69" s="49">
        <f t="shared" si="23"/>
        <v>41.025067310062354</v>
      </c>
      <c r="AY69" s="49">
        <f t="shared" si="23"/>
        <v>35.443595081562762</v>
      </c>
      <c r="AZ69" s="49" t="s">
        <v>106</v>
      </c>
      <c r="BA69" s="49">
        <f t="shared" si="23"/>
        <v>12.224289639068118</v>
      </c>
      <c r="BB69" s="49">
        <f t="shared" si="23"/>
        <v>13.066347241696974</v>
      </c>
      <c r="BC69" s="49">
        <f t="shared" si="24"/>
        <v>17.667020288836582</v>
      </c>
      <c r="BD69" s="49">
        <f t="shared" si="25"/>
        <v>71.187582024104188</v>
      </c>
      <c r="BE69" s="49">
        <f t="shared" si="25"/>
        <v>61.492896443258729</v>
      </c>
      <c r="BF69" s="49">
        <f t="shared" si="26"/>
        <v>60.727125783061012</v>
      </c>
      <c r="BG69" s="49">
        <f t="shared" si="27"/>
        <v>130.26444597500097</v>
      </c>
    </row>
    <row r="70" spans="2:59" ht="12.75">
      <c r="B70" s="98" t="s">
        <v>76</v>
      </c>
      <c r="C70" s="49" t="s">
        <v>106</v>
      </c>
      <c r="D70" s="49" t="s">
        <v>106</v>
      </c>
      <c r="E70" s="49" t="s">
        <v>106</v>
      </c>
      <c r="F70" s="49" t="s">
        <v>106</v>
      </c>
      <c r="G70" s="49" t="s">
        <v>106</v>
      </c>
      <c r="H70" s="49" t="s">
        <v>106</v>
      </c>
      <c r="I70" s="49" t="s">
        <v>106</v>
      </c>
      <c r="J70" s="49" t="s">
        <v>106</v>
      </c>
      <c r="K70" s="49" t="s">
        <v>106</v>
      </c>
      <c r="L70" s="49" t="s">
        <v>106</v>
      </c>
      <c r="M70" s="49" t="s">
        <v>106</v>
      </c>
      <c r="N70" s="50" t="s">
        <v>106</v>
      </c>
      <c r="O70" s="49">
        <f t="shared" si="18"/>
        <v>-17.846696964200092</v>
      </c>
      <c r="P70" s="49">
        <f t="shared" si="18"/>
        <v>-34.897702616927944</v>
      </c>
      <c r="Q70" s="49">
        <f t="shared" si="18"/>
        <v>-31.062694440430207</v>
      </c>
      <c r="R70" s="49">
        <f t="shared" si="18"/>
        <v>-20.769554124937642</v>
      </c>
      <c r="S70" s="49">
        <f t="shared" si="18"/>
        <v>-17.287214586106529</v>
      </c>
      <c r="T70" s="49">
        <f t="shared" si="18"/>
        <v>-18.329202062056567</v>
      </c>
      <c r="U70" s="49">
        <f t="shared" si="18"/>
        <v>-16.31756645202789</v>
      </c>
      <c r="V70" s="49">
        <f t="shared" si="18"/>
        <v>-11.752312332760837</v>
      </c>
      <c r="W70" s="49">
        <f t="shared" si="18"/>
        <v>-10.353134804399517</v>
      </c>
      <c r="X70" s="49">
        <f t="shared" si="18"/>
        <v>-11.412779775335622</v>
      </c>
      <c r="Y70" s="49">
        <f t="shared" si="18"/>
        <v>-12.661021814866388</v>
      </c>
      <c r="Z70" s="49">
        <f t="shared" si="18"/>
        <v>4.7273718483413774</v>
      </c>
      <c r="AA70" s="49">
        <f t="shared" si="18"/>
        <v>8.2187512889371845</v>
      </c>
      <c r="AB70" s="49">
        <f t="shared" si="18"/>
        <v>8.9627544082821657</v>
      </c>
      <c r="AC70" s="49">
        <f t="shared" si="18"/>
        <v>7.0332401446254096</v>
      </c>
      <c r="AD70" s="49">
        <f t="shared" si="18"/>
        <v>15.306242739353991</v>
      </c>
      <c r="AE70" s="49">
        <f t="shared" si="18"/>
        <v>17.334554234129257</v>
      </c>
      <c r="AF70" s="49">
        <f t="shared" si="18"/>
        <v>13.587721516511891</v>
      </c>
      <c r="AG70" s="49">
        <f t="shared" si="18"/>
        <v>16.327475059180301</v>
      </c>
      <c r="AH70" s="49">
        <f t="shared" si="18"/>
        <v>9.9339785767079292</v>
      </c>
      <c r="AI70" s="49">
        <f t="shared" si="18"/>
        <v>7.8996072337584167</v>
      </c>
      <c r="AJ70" s="49">
        <f t="shared" si="18"/>
        <v>4.8471011308070473</v>
      </c>
      <c r="AK70" s="49">
        <f t="shared" si="23"/>
        <v>4.6505454835564848</v>
      </c>
      <c r="AL70" s="49">
        <f t="shared" si="23"/>
        <v>16.312229048344633</v>
      </c>
      <c r="AM70" s="49">
        <f t="shared" si="23"/>
        <v>8.8572595120011641</v>
      </c>
      <c r="AN70" s="49">
        <f t="shared" si="23"/>
        <v>33.031098169539973</v>
      </c>
      <c r="AO70" s="49">
        <f t="shared" si="23"/>
        <v>29.392979175673219</v>
      </c>
      <c r="AP70" s="49">
        <f t="shared" si="23"/>
        <v>15.290778821293173</v>
      </c>
      <c r="AQ70" s="49">
        <f t="shared" si="23"/>
        <v>15.726145125635284</v>
      </c>
      <c r="AR70" s="49">
        <f t="shared" si="23"/>
        <v>19.670917944131588</v>
      </c>
      <c r="AS70" s="49">
        <f t="shared" si="23"/>
        <v>15.185853449197381</v>
      </c>
      <c r="AT70" s="49">
        <f t="shared" si="23"/>
        <v>16.756602732677123</v>
      </c>
      <c r="AU70" s="49">
        <f t="shared" si="23"/>
        <v>46.300377374256641</v>
      </c>
      <c r="AV70" s="49">
        <f t="shared" si="23"/>
        <v>73.938331568020288</v>
      </c>
      <c r="AW70" s="49">
        <f t="shared" si="23"/>
        <v>85.626198258029376</v>
      </c>
      <c r="AX70" s="49">
        <f t="shared" si="23"/>
        <v>39.320288052194314</v>
      </c>
      <c r="AY70" s="49">
        <f t="shared" si="23"/>
        <v>34.21505413633551</v>
      </c>
      <c r="AZ70" s="49">
        <f t="shared" si="23"/>
        <v>2.7824876068784192</v>
      </c>
      <c r="BA70" s="49">
        <f t="shared" si="23"/>
        <v>20.000263259641841</v>
      </c>
      <c r="BB70" s="49">
        <f t="shared" si="23"/>
        <v>6.2674725012735024</v>
      </c>
      <c r="BC70" s="49">
        <f t="shared" si="24"/>
        <v>9.7510819777137243</v>
      </c>
      <c r="BD70" s="49">
        <f t="shared" si="25"/>
        <v>23.023529066004556</v>
      </c>
      <c r="BE70" s="49">
        <f t="shared" si="25"/>
        <v>31.79466601785137</v>
      </c>
      <c r="BF70" s="49">
        <f t="shared" si="26"/>
        <v>49.895412758883566</v>
      </c>
      <c r="BG70" s="49">
        <f t="shared" si="27"/>
        <v>22.847363030205543</v>
      </c>
    </row>
    <row r="71" spans="2:59" ht="12.75">
      <c r="B71" s="98" t="s">
        <v>166</v>
      </c>
      <c r="C71" s="49" t="s">
        <v>106</v>
      </c>
      <c r="D71" s="49" t="s">
        <v>106</v>
      </c>
      <c r="E71" s="49" t="s">
        <v>106</v>
      </c>
      <c r="F71" s="49" t="s">
        <v>106</v>
      </c>
      <c r="G71" s="49" t="s">
        <v>106</v>
      </c>
      <c r="H71" s="49" t="s">
        <v>106</v>
      </c>
      <c r="I71" s="49" t="s">
        <v>106</v>
      </c>
      <c r="J71" s="49" t="s">
        <v>106</v>
      </c>
      <c r="K71" s="49" t="s">
        <v>106</v>
      </c>
      <c r="L71" s="49" t="s">
        <v>106</v>
      </c>
      <c r="M71" s="49" t="s">
        <v>106</v>
      </c>
      <c r="N71" s="50" t="s">
        <v>106</v>
      </c>
      <c r="O71" s="49">
        <f t="shared" si="18"/>
        <v>-4.6856146133435175</v>
      </c>
      <c r="P71" s="49">
        <f t="shared" si="18"/>
        <v>-7.3739530681433365</v>
      </c>
      <c r="Q71" s="49">
        <f t="shared" si="18"/>
        <v>-5.9629170155375988</v>
      </c>
      <c r="R71" s="49">
        <f t="shared" si="18"/>
        <v>12.790864194238694</v>
      </c>
      <c r="S71" s="49">
        <f t="shared" si="18"/>
        <v>41.329741523748254</v>
      </c>
      <c r="T71" s="49">
        <f t="shared" si="18"/>
        <v>65.714080020700948</v>
      </c>
      <c r="U71" s="49">
        <f t="shared" si="18"/>
        <v>38.952015892723779</v>
      </c>
      <c r="V71" s="49">
        <f t="shared" si="18"/>
        <v>37.156919175245861</v>
      </c>
      <c r="W71" s="49">
        <f t="shared" si="18"/>
        <v>31.301337619117419</v>
      </c>
      <c r="X71" s="49">
        <f t="shared" si="18"/>
        <v>30.89397298779906</v>
      </c>
      <c r="Y71" s="49">
        <f t="shared" si="18"/>
        <v>11.36853532880275</v>
      </c>
      <c r="Z71" s="49">
        <f t="shared" si="18"/>
        <v>38.986289059385001</v>
      </c>
      <c r="AA71" s="49">
        <f t="shared" si="18"/>
        <v>35.85086967134572</v>
      </c>
      <c r="AB71" s="49">
        <f t="shared" si="18"/>
        <v>11.990936787218402</v>
      </c>
      <c r="AC71" s="49">
        <f t="shared" si="18"/>
        <v>11.723817315971345</v>
      </c>
      <c r="AD71" s="49">
        <f t="shared" si="18"/>
        <v>10.881670946178716</v>
      </c>
      <c r="AE71" s="49">
        <f t="shared" si="18"/>
        <v>-47.578392773853771</v>
      </c>
      <c r="AF71" s="49">
        <f t="shared" si="18"/>
        <v>-52.426884049551667</v>
      </c>
      <c r="AG71" s="49">
        <f t="shared" si="18"/>
        <v>-45.801471184378983</v>
      </c>
      <c r="AH71" s="49">
        <f t="shared" si="18"/>
        <v>-39.560584675251761</v>
      </c>
      <c r="AI71" s="49">
        <f t="shared" si="18"/>
        <v>-21.616975731947036</v>
      </c>
      <c r="AJ71" s="49">
        <f t="shared" si="18"/>
        <v>-16.217567709518349</v>
      </c>
      <c r="AK71" s="49">
        <f t="shared" si="23"/>
        <v>-15.869408541889555</v>
      </c>
      <c r="AL71" s="49">
        <f t="shared" si="23"/>
        <v>-29.381635288209267</v>
      </c>
      <c r="AM71" s="49">
        <f t="shared" si="23"/>
        <v>-25.081823921130194</v>
      </c>
      <c r="AN71" s="49">
        <f t="shared" si="23"/>
        <v>17.996745611546473</v>
      </c>
      <c r="AO71" s="49">
        <f t="shared" si="23"/>
        <v>42.391050285212714</v>
      </c>
      <c r="AP71" s="49">
        <f t="shared" si="23"/>
        <v>62.416566910661544</v>
      </c>
      <c r="AQ71" s="49">
        <f t="shared" si="23"/>
        <v>80.204192275997059</v>
      </c>
      <c r="AR71" s="49">
        <f t="shared" si="23"/>
        <v>81.081467165301547</v>
      </c>
      <c r="AS71" s="49">
        <f t="shared" si="23"/>
        <v>80.983467804685546</v>
      </c>
      <c r="AT71" s="49">
        <f t="shared" si="23"/>
        <v>80.009657762471988</v>
      </c>
      <c r="AU71" s="49">
        <f t="shared" si="23"/>
        <v>53.531204453373505</v>
      </c>
      <c r="AV71" s="49">
        <f t="shared" si="23"/>
        <v>47.476281068987106</v>
      </c>
      <c r="AW71" s="49">
        <f t="shared" si="23"/>
        <v>47.583397032695473</v>
      </c>
      <c r="AX71" s="49">
        <f t="shared" si="23"/>
        <v>45.72601606504648</v>
      </c>
      <c r="AY71" s="49">
        <f t="shared" si="23"/>
        <v>59.268955600252042</v>
      </c>
      <c r="AZ71" s="49">
        <f t="shared" si="23"/>
        <v>55.462153508002046</v>
      </c>
      <c r="BA71" s="49">
        <f t="shared" si="23"/>
        <v>45.833342826413372</v>
      </c>
      <c r="BB71" s="49">
        <f t="shared" si="23"/>
        <v>21.86405780739031</v>
      </c>
      <c r="BC71" s="49">
        <f t="shared" si="24"/>
        <v>10.294061068090741</v>
      </c>
      <c r="BD71" s="49">
        <f t="shared" si="25"/>
        <v>13.762989923568767</v>
      </c>
      <c r="BE71" s="49">
        <f t="shared" si="25"/>
        <v>12.504901074459298</v>
      </c>
      <c r="BF71" s="49">
        <f t="shared" si="26"/>
        <v>9.1539474982090354</v>
      </c>
      <c r="BG71" s="49">
        <f t="shared" si="27"/>
        <v>6.7221008069042227</v>
      </c>
    </row>
    <row r="72" spans="2:59" ht="12.75">
      <c r="B72" s="98" t="s">
        <v>75</v>
      </c>
      <c r="C72" s="49" t="s">
        <v>106</v>
      </c>
      <c r="D72" s="49" t="s">
        <v>106</v>
      </c>
      <c r="E72" s="49" t="s">
        <v>106</v>
      </c>
      <c r="F72" s="49" t="s">
        <v>106</v>
      </c>
      <c r="G72" s="49" t="s">
        <v>106</v>
      </c>
      <c r="H72" s="49" t="s">
        <v>106</v>
      </c>
      <c r="I72" s="49" t="s">
        <v>106</v>
      </c>
      <c r="J72" s="49" t="s">
        <v>106</v>
      </c>
      <c r="K72" s="49" t="s">
        <v>106</v>
      </c>
      <c r="L72" s="49" t="s">
        <v>106</v>
      </c>
      <c r="M72" s="49" t="s">
        <v>106</v>
      </c>
      <c r="N72" s="50" t="s">
        <v>106</v>
      </c>
      <c r="O72" s="49">
        <f t="shared" si="18"/>
        <v>-7.3205698197606779</v>
      </c>
      <c r="P72" s="49">
        <f t="shared" si="18"/>
        <v>-16.257963396507719</v>
      </c>
      <c r="Q72" s="49">
        <f t="shared" si="18"/>
        <v>-5.4030259749840468</v>
      </c>
      <c r="R72" s="49">
        <f t="shared" si="18"/>
        <v>-4.3265621551627476</v>
      </c>
      <c r="S72" s="49">
        <f t="shared" si="18"/>
        <v>-2.5997448766465823</v>
      </c>
      <c r="T72" s="49">
        <f t="shared" si="18"/>
        <v>-3.5671707141314641</v>
      </c>
      <c r="U72" s="49">
        <f t="shared" si="18"/>
        <v>-2.7488571453146591</v>
      </c>
      <c r="V72" s="49">
        <f t="shared" si="18"/>
        <v>-1.9779519522096365</v>
      </c>
      <c r="W72" s="49">
        <f t="shared" si="18"/>
        <v>-2.3995773819290775</v>
      </c>
      <c r="X72" s="49">
        <f t="shared" si="18"/>
        <v>-1.8362141020263039</v>
      </c>
      <c r="Y72" s="49">
        <f t="shared" si="18"/>
        <v>0.70338829213514487</v>
      </c>
      <c r="Z72" s="49">
        <f t="shared" si="18"/>
        <v>2.8141623370908349</v>
      </c>
      <c r="AA72" s="49">
        <f t="shared" si="18"/>
        <v>5.2578152122088539</v>
      </c>
      <c r="AB72" s="49">
        <f t="shared" ref="O72:AJ79" si="28">AB25/P25*100-100</f>
        <v>13.174002631749332</v>
      </c>
      <c r="AC72" s="49">
        <f t="shared" si="28"/>
        <v>-18.905538280908146</v>
      </c>
      <c r="AD72" s="49">
        <f t="shared" si="28"/>
        <v>10.092635660227373</v>
      </c>
      <c r="AE72" s="49">
        <f t="shared" si="28"/>
        <v>8.8645191931446448</v>
      </c>
      <c r="AF72" s="49">
        <f t="shared" si="28"/>
        <v>8.5760519324442441</v>
      </c>
      <c r="AG72" s="49">
        <f t="shared" si="28"/>
        <v>9.1372896843190858</v>
      </c>
      <c r="AH72" s="49">
        <f t="shared" si="28"/>
        <v>10.746156683332401</v>
      </c>
      <c r="AI72" s="49">
        <f t="shared" si="28"/>
        <v>12.891934621503935</v>
      </c>
      <c r="AJ72" s="49">
        <f t="shared" si="28"/>
        <v>21.323758859457925</v>
      </c>
      <c r="AK72" s="49">
        <f t="shared" si="23"/>
        <v>18.355273735720928</v>
      </c>
      <c r="AL72" s="49">
        <f t="shared" si="23"/>
        <v>16.270571144600467</v>
      </c>
      <c r="AM72" s="49">
        <f t="shared" si="23"/>
        <v>15.374104794759049</v>
      </c>
      <c r="AN72" s="49">
        <f t="shared" si="23"/>
        <v>24.913324780658414</v>
      </c>
      <c r="AO72" s="49">
        <f t="shared" si="23"/>
        <v>39.602135108064175</v>
      </c>
      <c r="AP72" s="49">
        <f t="shared" si="23"/>
        <v>27.920558954576592</v>
      </c>
      <c r="AQ72" s="49">
        <f t="shared" si="23"/>
        <v>26.657711128308634</v>
      </c>
      <c r="AR72" s="49">
        <f t="shared" si="23"/>
        <v>25.837839172791547</v>
      </c>
      <c r="AS72" s="49">
        <f t="shared" si="23"/>
        <v>26.690196895699287</v>
      </c>
      <c r="AT72" s="49">
        <f t="shared" si="23"/>
        <v>24.473975129825959</v>
      </c>
      <c r="AU72" s="49">
        <f t="shared" si="23"/>
        <v>22.379260974914274</v>
      </c>
      <c r="AV72" s="49">
        <f t="shared" si="23"/>
        <v>14.208743337759898</v>
      </c>
      <c r="AW72" s="49">
        <f t="shared" si="23"/>
        <v>15.226828459279091</v>
      </c>
      <c r="AX72" s="49">
        <f t="shared" si="23"/>
        <v>16.167007726005906</v>
      </c>
      <c r="AY72" s="49">
        <f t="shared" si="23"/>
        <v>18.580209825635151</v>
      </c>
      <c r="AZ72" s="49">
        <f t="shared" si="23"/>
        <v>14.087501570481493</v>
      </c>
      <c r="BA72" s="49">
        <f t="shared" si="23"/>
        <v>34.403169261062772</v>
      </c>
      <c r="BB72" s="49">
        <f t="shared" si="23"/>
        <v>6.7669489762473916</v>
      </c>
      <c r="BC72" s="49">
        <f t="shared" si="24"/>
        <v>8.6523458408585014</v>
      </c>
      <c r="BD72" s="49">
        <f t="shared" si="25"/>
        <v>9.1596165288890319</v>
      </c>
      <c r="BE72" s="49">
        <f t="shared" si="25"/>
        <v>9.4722071297596244</v>
      </c>
      <c r="BF72" s="49">
        <f t="shared" si="26"/>
        <v>9.8117654200201514</v>
      </c>
      <c r="BG72" s="49">
        <f t="shared" si="27"/>
        <v>10.317574358422334</v>
      </c>
    </row>
    <row r="73" spans="2:59" ht="25.5">
      <c r="B73" s="98" t="s">
        <v>74</v>
      </c>
      <c r="C73" s="49" t="s">
        <v>106</v>
      </c>
      <c r="D73" s="49" t="s">
        <v>106</v>
      </c>
      <c r="E73" s="49" t="s">
        <v>106</v>
      </c>
      <c r="F73" s="49" t="s">
        <v>106</v>
      </c>
      <c r="G73" s="49" t="s">
        <v>106</v>
      </c>
      <c r="H73" s="49" t="s">
        <v>106</v>
      </c>
      <c r="I73" s="49" t="s">
        <v>106</v>
      </c>
      <c r="J73" s="49" t="s">
        <v>106</v>
      </c>
      <c r="K73" s="49" t="s">
        <v>106</v>
      </c>
      <c r="L73" s="49" t="s">
        <v>106</v>
      </c>
      <c r="M73" s="49" t="s">
        <v>106</v>
      </c>
      <c r="N73" s="50" t="s">
        <v>106</v>
      </c>
      <c r="O73" s="49">
        <f t="shared" si="28"/>
        <v>-9.022340458991934</v>
      </c>
      <c r="P73" s="49">
        <f t="shared" si="28"/>
        <v>-15.700698731319889</v>
      </c>
      <c r="Q73" s="49">
        <f t="shared" si="28"/>
        <v>-7.1360197217964867</v>
      </c>
      <c r="R73" s="49">
        <f t="shared" si="28"/>
        <v>-2.391101159317671</v>
      </c>
      <c r="S73" s="49">
        <f t="shared" si="28"/>
        <v>-2.0890147807296415</v>
      </c>
      <c r="T73" s="49">
        <f t="shared" si="28"/>
        <v>-1.3591271410799237</v>
      </c>
      <c r="U73" s="49">
        <f t="shared" si="28"/>
        <v>-0.97013322082858622</v>
      </c>
      <c r="V73" s="49">
        <f t="shared" si="28"/>
        <v>-0.61424158538258666</v>
      </c>
      <c r="W73" s="49">
        <f t="shared" si="28"/>
        <v>-0.10890304308558996</v>
      </c>
      <c r="X73" s="49">
        <f t="shared" si="28"/>
        <v>0.43745450652620832</v>
      </c>
      <c r="Y73" s="49">
        <f t="shared" si="28"/>
        <v>4.7194605714672662</v>
      </c>
      <c r="Z73" s="49">
        <f t="shared" si="28"/>
        <v>11.780543662891759</v>
      </c>
      <c r="AA73" s="49">
        <f t="shared" si="28"/>
        <v>28.727900928367006</v>
      </c>
      <c r="AB73" s="49">
        <f t="shared" si="28"/>
        <v>-94.198616906396211</v>
      </c>
      <c r="AC73" s="49">
        <f t="shared" si="28"/>
        <v>-0.68157364689379563</v>
      </c>
      <c r="AD73" s="49">
        <f t="shared" si="28"/>
        <v>26.909248679063964</v>
      </c>
      <c r="AE73" s="49">
        <f t="shared" si="28"/>
        <v>39.864342226045636</v>
      </c>
      <c r="AF73" s="49">
        <f t="shared" si="28"/>
        <v>48.698040024919123</v>
      </c>
      <c r="AG73" s="49">
        <f t="shared" si="28"/>
        <v>51.826605448162155</v>
      </c>
      <c r="AH73" s="49">
        <f t="shared" si="28"/>
        <v>55.829524407256429</v>
      </c>
      <c r="AI73" s="49">
        <f t="shared" si="28"/>
        <v>60.179657137511924</v>
      </c>
      <c r="AJ73" s="49">
        <f t="shared" si="28"/>
        <v>63.935991626104254</v>
      </c>
      <c r="AK73" s="49">
        <f t="shared" si="23"/>
        <v>59.658447735663572</v>
      </c>
      <c r="AL73" s="49">
        <f t="shared" si="23"/>
        <v>58.460784346547683</v>
      </c>
      <c r="AM73" s="49">
        <f t="shared" si="23"/>
        <v>46.53819227957041</v>
      </c>
      <c r="AN73" s="49">
        <f t="shared" si="23"/>
        <v>10.966180562362553</v>
      </c>
      <c r="AO73" s="49">
        <f t="shared" si="23"/>
        <v>18.370083156092591</v>
      </c>
      <c r="AP73" s="49">
        <f t="shared" si="23"/>
        <v>3.3608656094110216</v>
      </c>
      <c r="AQ73" s="49">
        <f t="shared" si="23"/>
        <v>-5.8242019389731325</v>
      </c>
      <c r="AR73" s="49">
        <f t="shared" si="23"/>
        <v>-8.8728291456494048</v>
      </c>
      <c r="AS73" s="49">
        <f t="shared" si="23"/>
        <v>-10.829395049817109</v>
      </c>
      <c r="AT73" s="49">
        <f t="shared" si="23"/>
        <v>-13.274810972113656</v>
      </c>
      <c r="AU73" s="49">
        <f t="shared" si="23"/>
        <v>-13.412231463806862</v>
      </c>
      <c r="AV73" s="49">
        <f t="shared" si="23"/>
        <v>-14.900354969496021</v>
      </c>
      <c r="AW73" s="49">
        <f t="shared" si="23"/>
        <v>-10.429843104046398</v>
      </c>
      <c r="AX73" s="49">
        <f t="shared" si="23"/>
        <v>-6.0739664224605576</v>
      </c>
      <c r="AY73" s="49">
        <f t="shared" si="23"/>
        <v>-4.9240082338104116</v>
      </c>
      <c r="AZ73" s="49">
        <f t="shared" si="23"/>
        <v>16.609794533717519</v>
      </c>
      <c r="BA73" s="49">
        <f t="shared" si="23"/>
        <v>-16.46136794460709</v>
      </c>
      <c r="BB73" s="49">
        <f t="shared" si="23"/>
        <v>36.792133859606992</v>
      </c>
      <c r="BC73" s="49">
        <f t="shared" si="24"/>
        <v>34.69151454738585</v>
      </c>
      <c r="BD73" s="49">
        <f t="shared" si="25"/>
        <v>33.231473287256932</v>
      </c>
      <c r="BE73" s="49">
        <f t="shared" si="25"/>
        <v>30.928333832515108</v>
      </c>
      <c r="BF73" s="49">
        <f t="shared" si="26"/>
        <v>30.516414325200429</v>
      </c>
      <c r="BG73" s="49">
        <f t="shared" si="27"/>
        <v>29.191345133693545</v>
      </c>
    </row>
    <row r="74" spans="2:59" ht="12.75">
      <c r="B74" s="98" t="s">
        <v>167</v>
      </c>
      <c r="C74" s="49" t="s">
        <v>106</v>
      </c>
      <c r="D74" s="49" t="s">
        <v>106</v>
      </c>
      <c r="E74" s="49" t="s">
        <v>106</v>
      </c>
      <c r="F74" s="49" t="s">
        <v>106</v>
      </c>
      <c r="G74" s="49" t="s">
        <v>106</v>
      </c>
      <c r="H74" s="49" t="s">
        <v>106</v>
      </c>
      <c r="I74" s="49" t="s">
        <v>106</v>
      </c>
      <c r="J74" s="49" t="s">
        <v>106</v>
      </c>
      <c r="K74" s="49" t="s">
        <v>106</v>
      </c>
      <c r="L74" s="49" t="s">
        <v>106</v>
      </c>
      <c r="M74" s="49" t="s">
        <v>106</v>
      </c>
      <c r="N74" s="50" t="s">
        <v>106</v>
      </c>
      <c r="O74" s="49">
        <f t="shared" si="28"/>
        <v>12.734420025067067</v>
      </c>
      <c r="P74" s="49">
        <f t="shared" si="28"/>
        <v>48.805121026172372</v>
      </c>
      <c r="Q74" s="49">
        <f t="shared" si="28"/>
        <v>25.075198692416876</v>
      </c>
      <c r="R74" s="49">
        <f t="shared" si="28"/>
        <v>11.226122206389306</v>
      </c>
      <c r="S74" s="49">
        <f t="shared" si="28"/>
        <v>13.789405424050599</v>
      </c>
      <c r="T74" s="49">
        <f t="shared" si="28"/>
        <v>17.130069551784118</v>
      </c>
      <c r="U74" s="49">
        <f t="shared" si="28"/>
        <v>24.383216749341699</v>
      </c>
      <c r="V74" s="49">
        <f t="shared" si="28"/>
        <v>24.351087017533501</v>
      </c>
      <c r="W74" s="49">
        <f t="shared" si="28"/>
        <v>23.335659661818696</v>
      </c>
      <c r="X74" s="49">
        <f t="shared" si="28"/>
        <v>26.016046784373771</v>
      </c>
      <c r="Y74" s="49">
        <f t="shared" si="28"/>
        <v>23.578940953841126</v>
      </c>
      <c r="Z74" s="49">
        <f t="shared" si="28"/>
        <v>26.269476213146078</v>
      </c>
      <c r="AA74" s="49">
        <f t="shared" si="28"/>
        <v>33.214969595365517</v>
      </c>
      <c r="AB74" s="49">
        <f t="shared" si="28"/>
        <v>4.2626653498543732</v>
      </c>
      <c r="AC74" s="49">
        <f t="shared" si="28"/>
        <v>15.656717996920861</v>
      </c>
      <c r="AD74" s="49">
        <f t="shared" si="28"/>
        <v>26.505134727123675</v>
      </c>
      <c r="AE74" s="49">
        <f t="shared" si="28"/>
        <v>27.779682246118782</v>
      </c>
      <c r="AF74" s="49">
        <f t="shared" si="28"/>
        <v>25.379796084378327</v>
      </c>
      <c r="AG74" s="49">
        <f t="shared" si="28"/>
        <v>20.274706771742586</v>
      </c>
      <c r="AH74" s="49">
        <f t="shared" si="28"/>
        <v>19.057315966563039</v>
      </c>
      <c r="AI74" s="49">
        <f t="shared" si="28"/>
        <v>19.301138339301133</v>
      </c>
      <c r="AJ74" s="49">
        <f t="shared" si="28"/>
        <v>17.000374816969639</v>
      </c>
      <c r="AK74" s="49">
        <f t="shared" si="23"/>
        <v>14.382645890130206</v>
      </c>
      <c r="AL74" s="49">
        <f t="shared" si="23"/>
        <v>14.931189932332842</v>
      </c>
      <c r="AM74" s="49">
        <f t="shared" si="23"/>
        <v>12.309044852829558</v>
      </c>
      <c r="AN74" s="49">
        <f t="shared" si="23"/>
        <v>102.56375365803194</v>
      </c>
      <c r="AO74" s="49">
        <f t="shared" si="23"/>
        <v>103.41669340787908</v>
      </c>
      <c r="AP74" s="49">
        <f t="shared" si="23"/>
        <v>70.353685855522514</v>
      </c>
      <c r="AQ74" s="49">
        <f t="shared" si="23"/>
        <v>53.704213392297675</v>
      </c>
      <c r="AR74" s="49">
        <f t="shared" si="23"/>
        <v>47.119245028859439</v>
      </c>
      <c r="AS74" s="49">
        <f t="shared" si="23"/>
        <v>46.315788506402868</v>
      </c>
      <c r="AT74" s="49">
        <f t="shared" si="23"/>
        <v>41.064619688831897</v>
      </c>
      <c r="AU74" s="49">
        <f t="shared" si="23"/>
        <v>45.589392508922543</v>
      </c>
      <c r="AV74" s="49">
        <f t="shared" si="23"/>
        <v>46.052301564894236</v>
      </c>
      <c r="AW74" s="49">
        <f t="shared" si="23"/>
        <v>45.097129925187119</v>
      </c>
      <c r="AX74" s="49">
        <f t="shared" si="23"/>
        <v>40.103723032802776</v>
      </c>
      <c r="AY74" s="49">
        <f t="shared" si="23"/>
        <v>39.513582606878799</v>
      </c>
      <c r="AZ74" s="49">
        <f t="shared" si="23"/>
        <v>1.2011806621324439</v>
      </c>
      <c r="BA74" s="49">
        <f t="shared" si="23"/>
        <v>-6.5480601225083177</v>
      </c>
      <c r="BB74" s="49">
        <f t="shared" si="23"/>
        <v>10.3717697630141</v>
      </c>
      <c r="BC74" s="49">
        <f t="shared" si="24"/>
        <v>22.644096094901215</v>
      </c>
      <c r="BD74" s="49">
        <f t="shared" si="25"/>
        <v>25.232418880793645</v>
      </c>
      <c r="BE74" s="49">
        <f t="shared" si="25"/>
        <v>24.135383950088809</v>
      </c>
      <c r="BF74" s="49">
        <f t="shared" si="26"/>
        <v>23.021499963429633</v>
      </c>
      <c r="BG74" s="49">
        <f t="shared" si="27"/>
        <v>16.660303769680482</v>
      </c>
    </row>
    <row r="75" spans="2:59" ht="8.25" customHeight="1">
      <c r="B75" s="98"/>
      <c r="C75" s="49"/>
      <c r="D75" s="49" t="s">
        <v>106</v>
      </c>
      <c r="E75" s="49" t="s">
        <v>106</v>
      </c>
      <c r="F75" s="49" t="s">
        <v>106</v>
      </c>
      <c r="G75" s="49" t="s">
        <v>106</v>
      </c>
      <c r="H75" s="49" t="s">
        <v>106</v>
      </c>
      <c r="I75" s="49" t="s">
        <v>106</v>
      </c>
      <c r="J75" s="49" t="s">
        <v>106</v>
      </c>
      <c r="K75" s="49" t="s">
        <v>106</v>
      </c>
      <c r="L75" s="49" t="s">
        <v>106</v>
      </c>
      <c r="M75" s="49" t="s">
        <v>106</v>
      </c>
      <c r="N75" s="50" t="s">
        <v>106</v>
      </c>
      <c r="O75" s="52"/>
      <c r="P75" s="52"/>
      <c r="Q75" s="52"/>
      <c r="R75" s="52"/>
      <c r="S75" s="52"/>
      <c r="T75" s="52"/>
      <c r="U75" s="53"/>
      <c r="V75" s="53"/>
      <c r="W75" s="53"/>
      <c r="X75" s="53"/>
      <c r="Y75" s="53"/>
      <c r="Z75" s="53"/>
      <c r="AA75" s="52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</row>
    <row r="76" spans="2:59" ht="12.75">
      <c r="B76" s="97" t="s">
        <v>73</v>
      </c>
      <c r="C76" s="49"/>
      <c r="D76" s="49" t="s">
        <v>106</v>
      </c>
      <c r="E76" s="49" t="s">
        <v>106</v>
      </c>
      <c r="F76" s="49" t="s">
        <v>106</v>
      </c>
      <c r="G76" s="49" t="s">
        <v>106</v>
      </c>
      <c r="H76" s="49" t="s">
        <v>106</v>
      </c>
      <c r="I76" s="49" t="s">
        <v>106</v>
      </c>
      <c r="J76" s="49" t="s">
        <v>106</v>
      </c>
      <c r="K76" s="49" t="s">
        <v>106</v>
      </c>
      <c r="L76" s="49" t="s">
        <v>106</v>
      </c>
      <c r="M76" s="49" t="s">
        <v>106</v>
      </c>
      <c r="N76" s="50" t="s">
        <v>106</v>
      </c>
      <c r="O76" s="52"/>
      <c r="P76" s="52"/>
      <c r="Q76" s="52"/>
      <c r="R76" s="52"/>
      <c r="S76" s="52"/>
      <c r="T76" s="52"/>
      <c r="U76" s="53"/>
      <c r="V76" s="53"/>
      <c r="W76" s="53"/>
      <c r="X76" s="53"/>
      <c r="Y76" s="53"/>
      <c r="Z76" s="53"/>
      <c r="AA76" s="52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</row>
    <row r="77" spans="2:59" ht="12.75">
      <c r="B77" s="98" t="s">
        <v>72</v>
      </c>
      <c r="C77" s="49" t="s">
        <v>106</v>
      </c>
      <c r="D77" s="49" t="s">
        <v>106</v>
      </c>
      <c r="E77" s="49" t="s">
        <v>106</v>
      </c>
      <c r="F77" s="49" t="s">
        <v>106</v>
      </c>
      <c r="G77" s="49" t="s">
        <v>106</v>
      </c>
      <c r="H77" s="49" t="s">
        <v>106</v>
      </c>
      <c r="I77" s="49" t="s">
        <v>106</v>
      </c>
      <c r="J77" s="49" t="s">
        <v>106</v>
      </c>
      <c r="K77" s="49" t="s">
        <v>106</v>
      </c>
      <c r="L77" s="49" t="s">
        <v>106</v>
      </c>
      <c r="M77" s="49" t="s">
        <v>106</v>
      </c>
      <c r="N77" s="50" t="s">
        <v>106</v>
      </c>
      <c r="O77" s="49">
        <f t="shared" si="28"/>
        <v>9.6486469839956186</v>
      </c>
      <c r="P77" s="49">
        <f t="shared" si="28"/>
        <v>16.920539034883888</v>
      </c>
      <c r="Q77" s="49">
        <f t="shared" si="28"/>
        <v>20.197151399713519</v>
      </c>
      <c r="R77" s="49">
        <f t="shared" si="28"/>
        <v>17.22804704394332</v>
      </c>
      <c r="S77" s="49">
        <f t="shared" si="28"/>
        <v>20.203658138687629</v>
      </c>
      <c r="T77" s="49">
        <f t="shared" si="28"/>
        <v>22.330468800094152</v>
      </c>
      <c r="U77" s="49">
        <f t="shared" si="28"/>
        <v>24.021663383767816</v>
      </c>
      <c r="V77" s="49">
        <f t="shared" si="28"/>
        <v>25.137909113801697</v>
      </c>
      <c r="W77" s="49">
        <f t="shared" si="28"/>
        <v>24.266422080438858</v>
      </c>
      <c r="X77" s="49">
        <f t="shared" si="28"/>
        <v>24.525592724226158</v>
      </c>
      <c r="Y77" s="49">
        <f t="shared" si="28"/>
        <v>23.184174114116331</v>
      </c>
      <c r="Z77" s="49">
        <f t="shared" si="28"/>
        <v>26.441615415595663</v>
      </c>
      <c r="AA77" s="49">
        <f t="shared" si="28"/>
        <v>32.309693215754947</v>
      </c>
      <c r="AB77" s="49">
        <f t="shared" si="28"/>
        <v>-13.512076704152136</v>
      </c>
      <c r="AC77" s="49">
        <f t="shared" si="28"/>
        <v>5.1530694004878512</v>
      </c>
      <c r="AD77" s="49">
        <f t="shared" si="28"/>
        <v>28.558083094435062</v>
      </c>
      <c r="AE77" s="49">
        <f t="shared" si="28"/>
        <v>26.33004741723073</v>
      </c>
      <c r="AF77" s="49">
        <f t="shared" si="28"/>
        <v>23.407192710338578</v>
      </c>
      <c r="AG77" s="49">
        <f t="shared" si="28"/>
        <v>22.046778283885217</v>
      </c>
      <c r="AH77" s="49">
        <f t="shared" si="28"/>
        <v>20.524285007130189</v>
      </c>
      <c r="AI77" s="49">
        <f t="shared" si="28"/>
        <v>21.854138713056173</v>
      </c>
      <c r="AJ77" s="49">
        <f t="shared" si="28"/>
        <v>25.280832926207552</v>
      </c>
      <c r="AK77" s="49">
        <f t="shared" ref="AJ77:BB79" si="29">AK30/Y30*100-100</f>
        <v>23.519411184717171</v>
      </c>
      <c r="AL77" s="49">
        <f t="shared" si="29"/>
        <v>21.858094533173528</v>
      </c>
      <c r="AM77" s="49">
        <f t="shared" si="29"/>
        <v>17.664286707735769</v>
      </c>
      <c r="AN77" s="49">
        <f t="shared" si="29"/>
        <v>57.931486080672641</v>
      </c>
      <c r="AO77" s="49">
        <f t="shared" si="29"/>
        <v>52.175197027539298</v>
      </c>
      <c r="AP77" s="49">
        <f t="shared" si="29"/>
        <v>32.241455695922355</v>
      </c>
      <c r="AQ77" s="49">
        <f t="shared" si="29"/>
        <v>24.350970582007903</v>
      </c>
      <c r="AR77" s="49">
        <f t="shared" si="29"/>
        <v>22.431882608616306</v>
      </c>
      <c r="AS77" s="49">
        <f t="shared" si="29"/>
        <v>21.874728357346001</v>
      </c>
      <c r="AT77" s="49">
        <f t="shared" si="29"/>
        <v>20.061801235641695</v>
      </c>
      <c r="AU77" s="49">
        <f t="shared" si="29"/>
        <v>21.001160831293461</v>
      </c>
      <c r="AV77" s="49">
        <f t="shared" si="29"/>
        <v>21.311042809454975</v>
      </c>
      <c r="AW77" s="49">
        <f t="shared" si="29"/>
        <v>23.021563176084257</v>
      </c>
      <c r="AX77" s="49">
        <f t="shared" si="29"/>
        <v>21.843633065898359</v>
      </c>
      <c r="AY77" s="49">
        <f t="shared" si="29"/>
        <v>21.321591399487531</v>
      </c>
      <c r="AZ77" s="49">
        <f t="shared" si="29"/>
        <v>9.2502318119778124</v>
      </c>
      <c r="BA77" s="49">
        <f t="shared" si="29"/>
        <v>2.1084303201648709</v>
      </c>
      <c r="BB77" s="49">
        <f t="shared" si="29"/>
        <v>15.525920933885786</v>
      </c>
      <c r="BC77" s="49">
        <f t="shared" ref="BC77:BC79" si="30">BC30/AQ30*100-100</f>
        <v>21.056931836123255</v>
      </c>
      <c r="BD77" s="49">
        <f t="shared" ref="BD77:BE79" si="31">BD30/AR30*100-100</f>
        <v>25.103998990071659</v>
      </c>
      <c r="BE77" s="49">
        <f t="shared" si="31"/>
        <v>23.27955229983003</v>
      </c>
      <c r="BF77" s="49">
        <f t="shared" ref="BF77:BG79" si="32">BF30/AT30*100-100</f>
        <v>22.816733653948319</v>
      </c>
      <c r="BG77" s="49">
        <f t="shared" si="32"/>
        <v>19.501169945901253</v>
      </c>
    </row>
    <row r="78" spans="2:59" ht="25.5">
      <c r="B78" s="99" t="s">
        <v>71</v>
      </c>
      <c r="C78" s="49" t="s">
        <v>106</v>
      </c>
      <c r="D78" s="49" t="s">
        <v>106</v>
      </c>
      <c r="E78" s="49" t="s">
        <v>106</v>
      </c>
      <c r="F78" s="49" t="s">
        <v>106</v>
      </c>
      <c r="G78" s="49" t="s">
        <v>106</v>
      </c>
      <c r="H78" s="49" t="s">
        <v>106</v>
      </c>
      <c r="I78" s="49" t="s">
        <v>106</v>
      </c>
      <c r="J78" s="49" t="s">
        <v>106</v>
      </c>
      <c r="K78" s="49" t="s">
        <v>106</v>
      </c>
      <c r="L78" s="49" t="s">
        <v>106</v>
      </c>
      <c r="M78" s="49" t="s">
        <v>106</v>
      </c>
      <c r="N78" s="50" t="s">
        <v>106</v>
      </c>
      <c r="O78" s="49">
        <f t="shared" si="28"/>
        <v>48.268967189033191</v>
      </c>
      <c r="P78" s="49">
        <f t="shared" si="28"/>
        <v>90.615864397722277</v>
      </c>
      <c r="Q78" s="49">
        <f t="shared" si="28"/>
        <v>106.80359543482547</v>
      </c>
      <c r="R78" s="49">
        <f t="shared" si="28"/>
        <v>97.629732682124541</v>
      </c>
      <c r="S78" s="49">
        <f t="shared" si="28"/>
        <v>100.75432893405099</v>
      </c>
      <c r="T78" s="49">
        <f t="shared" si="28"/>
        <v>94.93646430721472</v>
      </c>
      <c r="U78" s="49">
        <f t="shared" si="28"/>
        <v>90.403630978390538</v>
      </c>
      <c r="V78" s="49">
        <f t="shared" si="28"/>
        <v>90.238667838606489</v>
      </c>
      <c r="W78" s="49">
        <f t="shared" si="28"/>
        <v>91.178410365779513</v>
      </c>
      <c r="X78" s="49">
        <f t="shared" si="28"/>
        <v>86.353281166907948</v>
      </c>
      <c r="Y78" s="49">
        <f t="shared" si="28"/>
        <v>74.126052302218284</v>
      </c>
      <c r="Z78" s="49">
        <f t="shared" si="28"/>
        <v>77.521606663499796</v>
      </c>
      <c r="AA78" s="49">
        <f t="shared" si="28"/>
        <v>70.151567825884257</v>
      </c>
      <c r="AB78" s="49">
        <f t="shared" si="28"/>
        <v>-26.037046082252857</v>
      </c>
      <c r="AC78" s="49">
        <f t="shared" si="28"/>
        <v>-15.013108578456766</v>
      </c>
      <c r="AD78" s="49">
        <f t="shared" si="28"/>
        <v>56.891945850413776</v>
      </c>
      <c r="AE78" s="49">
        <f t="shared" si="28"/>
        <v>30.961494034763263</v>
      </c>
      <c r="AF78" s="49">
        <f t="shared" si="28"/>
        <v>17.999072634291323</v>
      </c>
      <c r="AG78" s="49">
        <f t="shared" si="28"/>
        <v>11.747190913963237</v>
      </c>
      <c r="AH78" s="49">
        <f t="shared" si="28"/>
        <v>4.6909069723360801</v>
      </c>
      <c r="AI78" s="49">
        <f t="shared" si="28"/>
        <v>5.2393218647975885</v>
      </c>
      <c r="AJ78" s="49">
        <f t="shared" si="29"/>
        <v>24.505795028374862</v>
      </c>
      <c r="AK78" s="49">
        <f t="shared" si="29"/>
        <v>23.024178957407756</v>
      </c>
      <c r="AL78" s="49">
        <f t="shared" si="29"/>
        <v>15.366910059287903</v>
      </c>
      <c r="AM78" s="49">
        <f t="shared" si="29"/>
        <v>12.171764890406791</v>
      </c>
      <c r="AN78" s="49">
        <f t="shared" si="29"/>
        <v>26.20515070381073</v>
      </c>
      <c r="AO78" s="49">
        <f t="shared" si="29"/>
        <v>16.012369009955336</v>
      </c>
      <c r="AP78" s="49">
        <f t="shared" si="29"/>
        <v>12.65929418563212</v>
      </c>
      <c r="AQ78" s="49">
        <f t="shared" si="29"/>
        <v>12.546996370131325</v>
      </c>
      <c r="AR78" s="49">
        <f t="shared" si="29"/>
        <v>14.182368834730227</v>
      </c>
      <c r="AS78" s="49">
        <f t="shared" si="29"/>
        <v>11.815312547592228</v>
      </c>
      <c r="AT78" s="49">
        <f t="shared" si="29"/>
        <v>11.206048288806556</v>
      </c>
      <c r="AU78" s="49">
        <f t="shared" si="29"/>
        <v>12.423159885517094</v>
      </c>
      <c r="AV78" s="49">
        <f t="shared" si="29"/>
        <v>14.972799740311089</v>
      </c>
      <c r="AW78" s="49">
        <f t="shared" si="29"/>
        <v>21.006229378383765</v>
      </c>
      <c r="AX78" s="49">
        <f t="shared" si="29"/>
        <v>16.783248214389815</v>
      </c>
      <c r="AY78" s="49">
        <f t="shared" si="29"/>
        <v>14.486030867343615</v>
      </c>
      <c r="AZ78" s="49">
        <f t="shared" si="29"/>
        <v>2.0015792500662144</v>
      </c>
      <c r="BA78" s="49">
        <f t="shared" si="29"/>
        <v>-3.1699667851235347</v>
      </c>
      <c r="BB78" s="49">
        <f t="shared" si="29"/>
        <v>-3.6408993461592445</v>
      </c>
      <c r="BC78" s="49">
        <f t="shared" si="30"/>
        <v>-7.2982352059634223</v>
      </c>
      <c r="BD78" s="49">
        <f t="shared" si="31"/>
        <v>9.7603236051022861</v>
      </c>
      <c r="BE78" s="49">
        <f t="shared" si="31"/>
        <v>5.190408753695408</v>
      </c>
      <c r="BF78" s="49">
        <f t="shared" si="32"/>
        <v>2.9918194000211571</v>
      </c>
      <c r="BG78" s="49">
        <f t="shared" si="32"/>
        <v>-0.5388318356336157</v>
      </c>
    </row>
    <row r="79" spans="2:59" ht="12.75">
      <c r="B79" s="98" t="s">
        <v>70</v>
      </c>
      <c r="C79" s="49" t="s">
        <v>106</v>
      </c>
      <c r="D79" s="49" t="s">
        <v>106</v>
      </c>
      <c r="E79" s="49" t="s">
        <v>106</v>
      </c>
      <c r="F79" s="49" t="s">
        <v>106</v>
      </c>
      <c r="G79" s="49" t="s">
        <v>106</v>
      </c>
      <c r="H79" s="49" t="s">
        <v>106</v>
      </c>
      <c r="I79" s="49" t="s">
        <v>106</v>
      </c>
      <c r="J79" s="49" t="s">
        <v>106</v>
      </c>
      <c r="K79" s="49" t="s">
        <v>106</v>
      </c>
      <c r="L79" s="49" t="s">
        <v>106</v>
      </c>
      <c r="M79" s="49" t="s">
        <v>106</v>
      </c>
      <c r="N79" s="50" t="s">
        <v>106</v>
      </c>
      <c r="O79" s="49">
        <f t="shared" si="28"/>
        <v>-58.532187334401357</v>
      </c>
      <c r="P79" s="49">
        <f t="shared" si="28"/>
        <v>193.49105151711814</v>
      </c>
      <c r="Q79" s="49">
        <f t="shared" si="28"/>
        <v>47.532162547514019</v>
      </c>
      <c r="R79" s="49">
        <f t="shared" si="28"/>
        <v>12.528470880248349</v>
      </c>
      <c r="S79" s="49">
        <f t="shared" si="28"/>
        <v>50.304224352848792</v>
      </c>
      <c r="T79" s="49">
        <f t="shared" si="28"/>
        <v>43.582898223206485</v>
      </c>
      <c r="U79" s="49">
        <f t="shared" si="28"/>
        <v>63.292066913490828</v>
      </c>
      <c r="V79" s="49">
        <f t="shared" si="28"/>
        <v>61.710303400546024</v>
      </c>
      <c r="W79" s="49">
        <f t="shared" si="28"/>
        <v>58.053893683599114</v>
      </c>
      <c r="X79" s="49">
        <f t="shared" si="28"/>
        <v>53.917081333723758</v>
      </c>
      <c r="Y79" s="49">
        <f t="shared" si="28"/>
        <v>71.697322627133872</v>
      </c>
      <c r="Z79" s="49">
        <f t="shared" si="28"/>
        <v>64.840762496421604</v>
      </c>
      <c r="AA79" s="49">
        <f t="shared" si="28"/>
        <v>136.25543938212778</v>
      </c>
      <c r="AB79" s="49">
        <f t="shared" si="28"/>
        <v>-86.134545540976916</v>
      </c>
      <c r="AC79" s="49">
        <f t="shared" si="28"/>
        <v>-21.602530062915832</v>
      </c>
      <c r="AD79" s="49">
        <f t="shared" si="28"/>
        <v>64.867269013006592</v>
      </c>
      <c r="AE79" s="49">
        <f t="shared" si="28"/>
        <v>26.442992155409911</v>
      </c>
      <c r="AF79" s="49">
        <f t="shared" si="28"/>
        <v>47.461076596146057</v>
      </c>
      <c r="AG79" s="49">
        <f t="shared" si="28"/>
        <v>42.763621055628818</v>
      </c>
      <c r="AH79" s="49">
        <f t="shared" si="28"/>
        <v>55.021125830324934</v>
      </c>
      <c r="AI79" s="49">
        <f t="shared" si="28"/>
        <v>57.988738326278366</v>
      </c>
      <c r="AJ79" s="49">
        <f t="shared" si="29"/>
        <v>69.103360012833889</v>
      </c>
      <c r="AK79" s="49">
        <f t="shared" si="29"/>
        <v>43.655036783256804</v>
      </c>
      <c r="AL79" s="49">
        <f t="shared" si="29"/>
        <v>45.740336661484946</v>
      </c>
      <c r="AM79" s="49">
        <f t="shared" si="29"/>
        <v>52.357322767843328</v>
      </c>
      <c r="AN79" s="49">
        <f t="shared" si="29"/>
        <v>57.881856976098931</v>
      </c>
      <c r="AO79" s="49">
        <f t="shared" si="29"/>
        <v>-53.495365810025483</v>
      </c>
      <c r="AP79" s="49">
        <f t="shared" si="29"/>
        <v>-21.262907634851004</v>
      </c>
      <c r="AQ79" s="49">
        <f t="shared" si="29"/>
        <v>-6.1415134873121531</v>
      </c>
      <c r="AR79" s="49">
        <f t="shared" si="29"/>
        <v>-0.57169305628207212</v>
      </c>
      <c r="AS79" s="49">
        <f t="shared" si="29"/>
        <v>19.434903188833204</v>
      </c>
      <c r="AT79" s="49">
        <f t="shared" si="29"/>
        <v>25.01370125980138</v>
      </c>
      <c r="AU79" s="49">
        <f t="shared" si="29"/>
        <v>37.26201797642824</v>
      </c>
      <c r="AV79" s="49">
        <f t="shared" si="29"/>
        <v>21.339231981602708</v>
      </c>
      <c r="AW79" s="49">
        <f t="shared" si="29"/>
        <v>41.141759058040691</v>
      </c>
      <c r="AX79" s="49">
        <f t="shared" si="29"/>
        <v>36.402845009292946</v>
      </c>
      <c r="AY79" s="49">
        <f t="shared" si="29"/>
        <v>53.389070699929022</v>
      </c>
      <c r="AZ79" s="49">
        <f t="shared" si="29"/>
        <v>61.550815638426684</v>
      </c>
      <c r="BA79" s="49">
        <f t="shared" si="29"/>
        <v>179.93994265509372</v>
      </c>
      <c r="BB79" s="49">
        <f t="shared" si="29"/>
        <v>107.25306274010444</v>
      </c>
      <c r="BC79" s="49">
        <f t="shared" si="30"/>
        <v>163.28091133018881</v>
      </c>
      <c r="BD79" s="49">
        <f t="shared" si="31"/>
        <v>186.05974989979524</v>
      </c>
      <c r="BE79" s="49">
        <f t="shared" si="31"/>
        <v>186.99122346582146</v>
      </c>
      <c r="BF79" s="49">
        <f t="shared" si="32"/>
        <v>163.97002285090241</v>
      </c>
      <c r="BG79" s="49">
        <f t="shared" si="32"/>
        <v>121.12297865378881</v>
      </c>
    </row>
    <row r="80" spans="2:59" ht="12.75">
      <c r="B80" s="63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3"/>
      <c r="V80" s="53"/>
      <c r="W80" s="53"/>
      <c r="X80" s="53"/>
      <c r="Y80" s="53"/>
      <c r="Z80" s="53"/>
      <c r="AA80" s="52"/>
      <c r="AB80" s="53"/>
      <c r="AC80" s="53"/>
      <c r="AD80" s="53"/>
      <c r="AE80" s="53"/>
      <c r="AF80" s="53"/>
      <c r="AG80" s="53"/>
      <c r="AH80" s="53"/>
      <c r="AI80" s="53"/>
      <c r="AK80" s="19"/>
      <c r="AN80" s="53"/>
      <c r="AO80" s="53"/>
      <c r="AP80" s="53"/>
      <c r="AQ80" s="53"/>
      <c r="AR80" s="53"/>
      <c r="AS80" s="18"/>
      <c r="AT80" s="18"/>
      <c r="AU80" s="18"/>
      <c r="AV80" s="18"/>
      <c r="AW80" s="18"/>
      <c r="AX80" s="18"/>
      <c r="AY80" s="18"/>
      <c r="AZ80" s="18"/>
      <c r="BA80" s="18"/>
    </row>
    <row r="81" spans="2:36" s="18" customFormat="1" ht="12.75">
      <c r="B81" s="63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20"/>
      <c r="AI81" s="20"/>
      <c r="AJ81" s="19"/>
    </row>
    <row r="82" spans="2:36">
      <c r="AG82" s="18"/>
    </row>
    <row r="83" spans="2:36">
      <c r="AG83" s="18"/>
    </row>
    <row r="84" spans="2:36">
      <c r="AG84" s="18"/>
    </row>
    <row r="85" spans="2:36">
      <c r="AG85" s="18"/>
    </row>
    <row r="86" spans="2:36">
      <c r="AG86" s="18"/>
    </row>
    <row r="87" spans="2:36">
      <c r="AG87" s="18"/>
    </row>
    <row r="88" spans="2:36">
      <c r="AG88" s="18"/>
    </row>
    <row r="89" spans="2:36">
      <c r="AG89" s="18"/>
    </row>
    <row r="90" spans="2:36">
      <c r="AG90" s="18"/>
    </row>
    <row r="91" spans="2:36">
      <c r="AG91" s="18"/>
    </row>
    <row r="92" spans="2:36">
      <c r="AG92" s="18"/>
    </row>
    <row r="93" spans="2:36">
      <c r="AG93" s="18"/>
    </row>
    <row r="94" spans="2:36">
      <c r="AG94" s="18"/>
    </row>
    <row r="95" spans="2:36">
      <c r="AG95" s="18"/>
    </row>
    <row r="96" spans="2:36">
      <c r="AG96" s="18"/>
    </row>
    <row r="97" spans="33:33">
      <c r="AG97" s="18"/>
    </row>
    <row r="98" spans="33:33">
      <c r="AG98" s="18"/>
    </row>
    <row r="99" spans="33:33">
      <c r="AG99" s="18"/>
    </row>
    <row r="100" spans="33:33">
      <c r="AG100" s="18"/>
    </row>
    <row r="101" spans="33:33">
      <c r="AG101" s="18"/>
    </row>
    <row r="102" spans="33:33">
      <c r="AG102" s="18"/>
    </row>
    <row r="103" spans="33:33">
      <c r="AG103" s="18"/>
    </row>
    <row r="104" spans="33:33">
      <c r="AG104" s="18"/>
    </row>
    <row r="105" spans="33:33">
      <c r="AG105" s="18"/>
    </row>
    <row r="106" spans="33:33">
      <c r="AG106" s="18"/>
    </row>
    <row r="107" spans="33:33">
      <c r="AG107" s="18"/>
    </row>
    <row r="108" spans="33:33">
      <c r="AG108" s="18"/>
    </row>
    <row r="109" spans="33:33">
      <c r="AG109" s="18"/>
    </row>
    <row r="110" spans="33:33">
      <c r="AG110" s="18"/>
    </row>
    <row r="111" spans="33:33">
      <c r="AG111" s="18"/>
    </row>
    <row r="112" spans="33:33">
      <c r="AG112" s="18"/>
    </row>
    <row r="113" spans="33:33">
      <c r="AG113" s="18"/>
    </row>
    <row r="114" spans="33:33">
      <c r="AG114" s="18"/>
    </row>
    <row r="115" spans="33:33">
      <c r="AG115" s="18"/>
    </row>
    <row r="116" spans="33:33">
      <c r="AG116" s="18"/>
    </row>
    <row r="117" spans="33:33">
      <c r="AG117" s="18"/>
    </row>
    <row r="118" spans="33:33">
      <c r="AG118" s="18"/>
    </row>
    <row r="119" spans="33:33">
      <c r="AG119" s="18"/>
    </row>
    <row r="120" spans="33:33">
      <c r="AG120" s="18"/>
    </row>
    <row r="121" spans="33:33">
      <c r="AG121" s="18"/>
    </row>
    <row r="122" spans="33:33">
      <c r="AG122" s="18"/>
    </row>
    <row r="123" spans="33:33">
      <c r="AG123" s="18"/>
    </row>
    <row r="124" spans="33:33">
      <c r="AG124" s="18"/>
    </row>
    <row r="125" spans="33:33">
      <c r="AG125" s="18"/>
    </row>
    <row r="126" spans="33:33">
      <c r="AG126" s="18"/>
    </row>
    <row r="127" spans="33:33">
      <c r="AG127" s="18"/>
    </row>
    <row r="128" spans="33:33">
      <c r="AG128" s="18"/>
    </row>
    <row r="129" spans="33:33">
      <c r="AG129" s="18"/>
    </row>
    <row r="130" spans="33:33">
      <c r="AG130" s="18"/>
    </row>
    <row r="131" spans="33:33">
      <c r="AG131" s="18"/>
    </row>
    <row r="132" spans="33:33">
      <c r="AG132" s="18"/>
    </row>
    <row r="133" spans="33:33">
      <c r="AG133" s="18"/>
    </row>
    <row r="134" spans="33:33">
      <c r="AG134" s="18"/>
    </row>
    <row r="135" spans="33:33">
      <c r="AG135" s="18"/>
    </row>
    <row r="136" spans="33:33">
      <c r="AG136" s="18"/>
    </row>
    <row r="137" spans="33:33">
      <c r="AG137" s="18"/>
    </row>
    <row r="138" spans="33:33">
      <c r="AG138" s="18"/>
    </row>
    <row r="139" spans="33:33">
      <c r="AG139" s="18"/>
    </row>
    <row r="140" spans="33:33">
      <c r="AG140" s="18"/>
    </row>
    <row r="141" spans="33:33">
      <c r="AG141" s="18"/>
    </row>
    <row r="142" spans="33:33">
      <c r="AG142" s="18"/>
    </row>
    <row r="143" spans="33:33">
      <c r="AG143" s="18"/>
    </row>
    <row r="144" spans="33:33">
      <c r="AG144" s="18"/>
    </row>
    <row r="145" spans="33:33">
      <c r="AG145" s="18"/>
    </row>
    <row r="146" spans="33:33">
      <c r="AG146" s="18"/>
    </row>
    <row r="147" spans="33:33">
      <c r="AG147" s="18"/>
    </row>
    <row r="148" spans="33:33">
      <c r="AG148" s="18"/>
    </row>
    <row r="149" spans="33:33">
      <c r="AG149" s="18"/>
    </row>
    <row r="150" spans="33:33">
      <c r="AG150" s="18"/>
    </row>
    <row r="151" spans="33:33">
      <c r="AG151" s="18"/>
    </row>
    <row r="152" spans="33:33">
      <c r="AG152" s="18"/>
    </row>
    <row r="153" spans="33:33">
      <c r="AG153" s="18"/>
    </row>
    <row r="154" spans="33:33">
      <c r="AG154" s="18"/>
    </row>
    <row r="155" spans="33:33">
      <c r="AG155" s="18"/>
    </row>
    <row r="156" spans="33:33">
      <c r="AG156" s="18"/>
    </row>
    <row r="157" spans="33:33">
      <c r="AG157" s="18"/>
    </row>
    <row r="158" spans="33:33">
      <c r="AG158" s="18"/>
    </row>
    <row r="159" spans="33:33">
      <c r="AG159" s="18"/>
    </row>
    <row r="160" spans="33:33">
      <c r="AG160" s="18"/>
    </row>
    <row r="161" spans="33:33">
      <c r="AG161" s="18"/>
    </row>
    <row r="162" spans="33:33">
      <c r="AG162" s="18"/>
    </row>
    <row r="163" spans="33:33">
      <c r="AG163" s="18"/>
    </row>
    <row r="164" spans="33:33">
      <c r="AG164" s="18"/>
    </row>
    <row r="165" spans="33:33">
      <c r="AG165" s="18"/>
    </row>
    <row r="166" spans="33:33">
      <c r="AG166" s="18"/>
    </row>
    <row r="167" spans="33:33">
      <c r="AG167" s="18"/>
    </row>
    <row r="168" spans="33:33">
      <c r="AG168" s="18"/>
    </row>
    <row r="169" spans="33:33">
      <c r="AG169" s="18"/>
    </row>
    <row r="170" spans="33:33">
      <c r="AG170" s="18"/>
    </row>
    <row r="171" spans="33:33">
      <c r="AG171" s="18"/>
    </row>
    <row r="172" spans="33:33">
      <c r="AG172" s="18"/>
    </row>
    <row r="173" spans="33:33">
      <c r="AG173" s="18"/>
    </row>
    <row r="174" spans="33:33">
      <c r="AG174" s="18"/>
    </row>
    <row r="175" spans="33:33">
      <c r="AG175" s="18"/>
    </row>
    <row r="176" spans="33:33">
      <c r="AG176" s="18"/>
    </row>
    <row r="177" spans="33:33">
      <c r="AG177" s="18"/>
    </row>
    <row r="178" spans="33:33">
      <c r="AG178" s="18"/>
    </row>
    <row r="179" spans="33:33">
      <c r="AG179" s="18"/>
    </row>
    <row r="180" spans="33:33">
      <c r="AG180" s="18"/>
    </row>
    <row r="181" spans="33:33">
      <c r="AG181" s="18"/>
    </row>
    <row r="182" spans="33:33">
      <c r="AG182" s="18"/>
    </row>
    <row r="183" spans="33:33">
      <c r="AG183" s="18"/>
    </row>
    <row r="184" spans="33:33">
      <c r="AG184" s="18"/>
    </row>
    <row r="185" spans="33:33">
      <c r="AG185" s="18"/>
    </row>
    <row r="186" spans="33:33">
      <c r="AG186" s="18"/>
    </row>
    <row r="187" spans="33:33">
      <c r="AG187" s="18"/>
    </row>
    <row r="188" spans="33:33">
      <c r="AG188" s="18"/>
    </row>
    <row r="189" spans="33:33">
      <c r="AG189" s="18"/>
    </row>
    <row r="190" spans="33:33">
      <c r="AG190" s="18"/>
    </row>
    <row r="191" spans="33:33">
      <c r="AG191" s="18"/>
    </row>
    <row r="192" spans="33:33">
      <c r="AG192" s="18"/>
    </row>
    <row r="193" spans="33:33">
      <c r="AG193" s="18"/>
    </row>
    <row r="194" spans="33:33">
      <c r="AG194" s="18"/>
    </row>
    <row r="195" spans="33:33">
      <c r="AG195" s="18"/>
    </row>
    <row r="196" spans="33:33">
      <c r="AG196" s="18"/>
    </row>
    <row r="197" spans="33:33">
      <c r="AG197" s="18"/>
    </row>
    <row r="198" spans="33:33">
      <c r="AG198" s="18"/>
    </row>
    <row r="199" spans="33:33">
      <c r="AG199" s="18"/>
    </row>
    <row r="200" spans="33:33">
      <c r="AG200" s="18"/>
    </row>
    <row r="201" spans="33:33">
      <c r="AG201" s="18"/>
    </row>
    <row r="202" spans="33:33">
      <c r="AG202" s="18"/>
    </row>
    <row r="203" spans="33:33">
      <c r="AG203" s="18"/>
    </row>
    <row r="204" spans="33:33">
      <c r="AG204" s="18"/>
    </row>
    <row r="205" spans="33:33">
      <c r="AG205" s="18"/>
    </row>
    <row r="206" spans="33:33">
      <c r="AG206" s="18"/>
    </row>
    <row r="207" spans="33:33">
      <c r="AG207" s="18"/>
    </row>
    <row r="208" spans="33:33">
      <c r="AG208" s="18"/>
    </row>
    <row r="209" spans="33:33">
      <c r="AG209" s="18"/>
    </row>
    <row r="210" spans="33:33">
      <c r="AG210" s="18"/>
    </row>
    <row r="211" spans="33:33">
      <c r="AG211" s="18"/>
    </row>
    <row r="212" spans="33:33">
      <c r="AG212" s="18"/>
    </row>
    <row r="213" spans="33:33">
      <c r="AG213" s="18"/>
    </row>
    <row r="214" spans="33:33">
      <c r="AG214" s="18"/>
    </row>
    <row r="215" spans="33:33">
      <c r="AG215" s="18"/>
    </row>
    <row r="216" spans="33:33">
      <c r="AG216" s="18"/>
    </row>
    <row r="217" spans="33:33">
      <c r="AG217" s="18"/>
    </row>
    <row r="218" spans="33:33">
      <c r="AG218" s="18"/>
    </row>
    <row r="219" spans="33:33">
      <c r="AG219" s="18"/>
    </row>
    <row r="220" spans="33:33">
      <c r="AG220" s="18"/>
    </row>
    <row r="221" spans="33:33">
      <c r="AG221" s="18"/>
    </row>
    <row r="222" spans="33:33">
      <c r="AG222" s="18"/>
    </row>
    <row r="223" spans="33:33">
      <c r="AG223" s="18"/>
    </row>
    <row r="224" spans="33:33">
      <c r="AG224" s="18"/>
    </row>
    <row r="225" spans="33:33">
      <c r="AG225" s="18"/>
    </row>
    <row r="226" spans="33:33">
      <c r="AG226" s="18"/>
    </row>
    <row r="227" spans="33:33">
      <c r="AG227" s="18"/>
    </row>
    <row r="228" spans="33:33">
      <c r="AG228" s="18"/>
    </row>
    <row r="229" spans="33:33">
      <c r="AG229" s="18"/>
    </row>
    <row r="230" spans="33:33">
      <c r="AG230" s="18"/>
    </row>
    <row r="231" spans="33:33">
      <c r="AG231" s="18"/>
    </row>
    <row r="232" spans="33:33">
      <c r="AG232" s="18"/>
    </row>
    <row r="233" spans="33:33">
      <c r="AG233" s="18"/>
    </row>
    <row r="234" spans="33:33">
      <c r="AG234" s="18"/>
    </row>
    <row r="235" spans="33:33">
      <c r="AG235" s="18"/>
    </row>
    <row r="236" spans="33:33">
      <c r="AG236" s="18"/>
    </row>
    <row r="237" spans="33:33">
      <c r="AG237" s="18"/>
    </row>
    <row r="238" spans="33:33">
      <c r="AG238" s="18"/>
    </row>
    <row r="239" spans="33:33">
      <c r="AG239" s="18"/>
    </row>
    <row r="240" spans="33:33">
      <c r="AG240" s="18"/>
    </row>
    <row r="241" spans="33:33">
      <c r="AG241" s="18"/>
    </row>
    <row r="242" spans="33:33">
      <c r="AG242" s="18"/>
    </row>
    <row r="243" spans="33:33">
      <c r="AG243" s="18"/>
    </row>
    <row r="244" spans="33:33">
      <c r="AG244" s="18"/>
    </row>
    <row r="245" spans="33:33">
      <c r="AG245" s="18"/>
    </row>
    <row r="246" spans="33:33">
      <c r="AG246" s="18"/>
    </row>
    <row r="247" spans="33:33">
      <c r="AG247" s="18"/>
    </row>
    <row r="248" spans="33:33">
      <c r="AG248" s="18"/>
    </row>
    <row r="249" spans="33:33">
      <c r="AG249" s="18"/>
    </row>
    <row r="250" spans="33:33">
      <c r="AG250" s="18"/>
    </row>
    <row r="251" spans="33:33">
      <c r="AG251" s="18"/>
    </row>
    <row r="252" spans="33:33">
      <c r="AG252" s="18"/>
    </row>
    <row r="253" spans="33:33">
      <c r="AG253" s="18"/>
    </row>
    <row r="254" spans="33:33">
      <c r="AG254" s="18"/>
    </row>
    <row r="255" spans="33:33">
      <c r="AG255" s="18"/>
    </row>
    <row r="256" spans="33:33">
      <c r="AG256" s="18"/>
    </row>
    <row r="257" spans="33:33">
      <c r="AG257" s="18"/>
    </row>
    <row r="258" spans="33:33">
      <c r="AG258" s="18"/>
    </row>
    <row r="259" spans="33:33">
      <c r="AG259" s="18"/>
    </row>
    <row r="260" spans="33:33">
      <c r="AG260" s="18"/>
    </row>
    <row r="261" spans="33:33">
      <c r="AG261" s="18"/>
    </row>
    <row r="262" spans="33:33">
      <c r="AG262" s="18"/>
    </row>
    <row r="263" spans="33:33">
      <c r="AG263" s="18"/>
    </row>
    <row r="264" spans="33:33">
      <c r="AG264" s="18"/>
    </row>
    <row r="265" spans="33:33">
      <c r="AG265" s="18"/>
    </row>
    <row r="266" spans="33:33">
      <c r="AG266" s="18"/>
    </row>
    <row r="267" spans="33:33">
      <c r="AG267" s="18"/>
    </row>
    <row r="268" spans="33:33">
      <c r="AG268" s="18"/>
    </row>
    <row r="269" spans="33:33">
      <c r="AG269" s="18"/>
    </row>
    <row r="270" spans="33:33">
      <c r="AG270" s="18"/>
    </row>
    <row r="271" spans="33:33">
      <c r="AG271" s="18"/>
    </row>
    <row r="272" spans="33:33">
      <c r="AG272" s="18"/>
    </row>
    <row r="273" spans="33:33">
      <c r="AG273" s="18"/>
    </row>
    <row r="274" spans="33:33">
      <c r="AG274" s="18"/>
    </row>
    <row r="275" spans="33:33">
      <c r="AG275" s="18"/>
    </row>
    <row r="276" spans="33:33">
      <c r="AG276" s="18"/>
    </row>
    <row r="277" spans="33:33">
      <c r="AG277" s="18"/>
    </row>
    <row r="278" spans="33:33">
      <c r="AG278" s="18"/>
    </row>
    <row r="279" spans="33:33">
      <c r="AG279" s="18"/>
    </row>
    <row r="280" spans="33:33">
      <c r="AG280" s="18"/>
    </row>
    <row r="281" spans="33:33">
      <c r="AG281" s="18"/>
    </row>
    <row r="282" spans="33:33">
      <c r="AG282" s="18"/>
    </row>
    <row r="283" spans="33:33">
      <c r="AG283" s="18"/>
    </row>
    <row r="284" spans="33:33">
      <c r="AG284" s="18"/>
    </row>
    <row r="285" spans="33:33">
      <c r="AG285" s="18"/>
    </row>
    <row r="286" spans="33:33">
      <c r="AG286" s="18"/>
    </row>
    <row r="287" spans="33:33">
      <c r="AG287" s="18"/>
    </row>
    <row r="288" spans="33:33">
      <c r="AG288" s="18"/>
    </row>
    <row r="289" spans="33:33">
      <c r="AG289" s="18"/>
    </row>
    <row r="290" spans="33:33">
      <c r="AG290" s="18"/>
    </row>
    <row r="291" spans="33:33">
      <c r="AG291" s="18"/>
    </row>
    <row r="292" spans="33:33">
      <c r="AG292" s="18"/>
    </row>
    <row r="293" spans="33:33">
      <c r="AG293" s="18"/>
    </row>
    <row r="294" spans="33:33">
      <c r="AG294" s="18"/>
    </row>
    <row r="295" spans="33:33">
      <c r="AG295" s="18"/>
    </row>
    <row r="296" spans="33:33">
      <c r="AG296" s="18"/>
    </row>
    <row r="297" spans="33:33">
      <c r="AG297" s="18"/>
    </row>
    <row r="298" spans="33:33">
      <c r="AG298" s="18"/>
    </row>
    <row r="299" spans="33:33">
      <c r="AG299" s="18"/>
    </row>
    <row r="300" spans="33:33">
      <c r="AG300" s="18"/>
    </row>
    <row r="301" spans="33:33">
      <c r="AG301" s="18"/>
    </row>
    <row r="302" spans="33:33">
      <c r="AG302" s="18"/>
    </row>
    <row r="303" spans="33:33">
      <c r="AG303" s="18"/>
    </row>
    <row r="304" spans="33:33">
      <c r="AG304" s="18"/>
    </row>
    <row r="305" spans="33:33">
      <c r="AG305" s="18"/>
    </row>
    <row r="306" spans="33:33">
      <c r="AG306" s="18"/>
    </row>
    <row r="307" spans="33:33">
      <c r="AG307" s="18"/>
    </row>
    <row r="308" spans="33:33">
      <c r="AG308" s="18"/>
    </row>
    <row r="309" spans="33:33">
      <c r="AG309" s="18"/>
    </row>
    <row r="310" spans="33:33">
      <c r="AG310" s="18"/>
    </row>
    <row r="311" spans="33:33">
      <c r="AG311" s="18"/>
    </row>
    <row r="312" spans="33:33">
      <c r="AG312" s="18"/>
    </row>
    <row r="313" spans="33:33">
      <c r="AG313" s="18"/>
    </row>
    <row r="314" spans="33:33">
      <c r="AG314" s="18"/>
    </row>
    <row r="315" spans="33:33">
      <c r="AG315" s="18"/>
    </row>
    <row r="316" spans="33:33">
      <c r="AG316" s="18"/>
    </row>
    <row r="317" spans="33:33">
      <c r="AG317" s="18"/>
    </row>
    <row r="318" spans="33:33">
      <c r="AG318" s="18"/>
    </row>
    <row r="319" spans="33:33">
      <c r="AG319" s="18"/>
    </row>
    <row r="320" spans="33:33">
      <c r="AG320" s="18"/>
    </row>
    <row r="321" spans="33:33">
      <c r="AG321" s="18"/>
    </row>
    <row r="322" spans="33:33">
      <c r="AG322" s="18"/>
    </row>
    <row r="323" spans="33:33">
      <c r="AG323" s="18"/>
    </row>
    <row r="324" spans="33:33">
      <c r="AG324" s="18"/>
    </row>
    <row r="325" spans="33:33">
      <c r="AG325" s="18"/>
    </row>
    <row r="326" spans="33:33">
      <c r="AG326" s="18"/>
    </row>
    <row r="327" spans="33:33">
      <c r="AG327" s="18"/>
    </row>
    <row r="328" spans="33:33">
      <c r="AG328" s="18"/>
    </row>
    <row r="329" spans="33:33">
      <c r="AG329" s="18"/>
    </row>
    <row r="330" spans="33:33">
      <c r="AG330" s="18"/>
    </row>
    <row r="331" spans="33:33">
      <c r="AG331" s="18"/>
    </row>
    <row r="332" spans="33:33">
      <c r="AG332" s="18"/>
    </row>
    <row r="333" spans="33:33">
      <c r="AG333" s="18"/>
    </row>
    <row r="334" spans="33:33">
      <c r="AG334" s="18"/>
    </row>
    <row r="335" spans="33:33">
      <c r="AG335" s="18"/>
    </row>
    <row r="336" spans="33:33">
      <c r="AG336" s="18"/>
    </row>
    <row r="337" spans="33:33">
      <c r="AG337" s="18"/>
    </row>
    <row r="338" spans="33:33">
      <c r="AG338" s="18"/>
    </row>
    <row r="339" spans="33:33">
      <c r="AG339" s="18"/>
    </row>
    <row r="340" spans="33:33">
      <c r="AG340" s="18"/>
    </row>
    <row r="341" spans="33:33">
      <c r="AG341" s="18"/>
    </row>
    <row r="342" spans="33:33">
      <c r="AG342" s="18"/>
    </row>
    <row r="343" spans="33:33">
      <c r="AG343" s="18"/>
    </row>
    <row r="344" spans="33:33">
      <c r="AG344" s="18"/>
    </row>
    <row r="345" spans="33:33">
      <c r="AG345" s="18"/>
    </row>
    <row r="346" spans="33:33">
      <c r="AG346" s="18"/>
    </row>
    <row r="347" spans="33:33">
      <c r="AG347" s="18"/>
    </row>
    <row r="348" spans="33:33">
      <c r="AG348" s="18"/>
    </row>
    <row r="349" spans="33:33">
      <c r="AG349" s="18"/>
    </row>
    <row r="350" spans="33:33">
      <c r="AG350" s="18"/>
    </row>
    <row r="351" spans="33:33">
      <c r="AG351" s="18"/>
    </row>
    <row r="352" spans="33:33">
      <c r="AG352" s="18"/>
    </row>
    <row r="353" spans="33:33">
      <c r="AG353" s="18"/>
    </row>
    <row r="354" spans="33:33">
      <c r="AG354" s="18"/>
    </row>
    <row r="355" spans="33:33">
      <c r="AG355" s="18"/>
    </row>
    <row r="356" spans="33:33">
      <c r="AG356" s="18"/>
    </row>
    <row r="357" spans="33:33">
      <c r="AG357" s="18"/>
    </row>
    <row r="358" spans="33:33">
      <c r="AG358" s="18"/>
    </row>
    <row r="359" spans="33:33">
      <c r="AG359" s="18"/>
    </row>
    <row r="360" spans="33:33">
      <c r="AG360" s="18"/>
    </row>
    <row r="361" spans="33:33">
      <c r="AG361" s="18"/>
    </row>
    <row r="362" spans="33:33">
      <c r="AG362" s="18"/>
    </row>
    <row r="363" spans="33:33">
      <c r="AG363" s="18"/>
    </row>
    <row r="364" spans="33:33">
      <c r="AG364" s="18"/>
    </row>
    <row r="365" spans="33:33">
      <c r="AG365" s="18"/>
    </row>
    <row r="366" spans="33:33">
      <c r="AG366" s="18"/>
    </row>
    <row r="367" spans="33:33">
      <c r="AG367" s="18"/>
    </row>
    <row r="368" spans="33:33">
      <c r="AG368" s="18"/>
    </row>
    <row r="369" spans="33:33">
      <c r="AG369" s="18"/>
    </row>
    <row r="370" spans="33:33">
      <c r="AG370" s="18"/>
    </row>
    <row r="371" spans="33:33">
      <c r="AG371" s="18"/>
    </row>
    <row r="372" spans="33:33">
      <c r="AG372" s="18"/>
    </row>
    <row r="373" spans="33:33">
      <c r="AG373" s="18"/>
    </row>
    <row r="374" spans="33:33">
      <c r="AG374" s="18"/>
    </row>
    <row r="375" spans="33:33">
      <c r="AG375" s="18"/>
    </row>
    <row r="376" spans="33:33">
      <c r="AG376" s="18"/>
    </row>
    <row r="377" spans="33:33">
      <c r="AG377" s="18"/>
    </row>
    <row r="378" spans="33:33">
      <c r="AG378" s="18"/>
    </row>
    <row r="379" spans="33:33">
      <c r="AG379" s="18"/>
    </row>
    <row r="380" spans="33:33">
      <c r="AG380" s="18"/>
    </row>
    <row r="381" spans="33:33">
      <c r="AG381" s="18"/>
    </row>
    <row r="382" spans="33:33">
      <c r="AG382" s="18"/>
    </row>
    <row r="383" spans="33:33">
      <c r="AG383" s="18"/>
    </row>
    <row r="384" spans="33:33">
      <c r="AG384" s="18"/>
    </row>
    <row r="385" spans="33:33">
      <c r="AG385" s="18"/>
    </row>
    <row r="386" spans="33:33">
      <c r="AG386" s="18"/>
    </row>
    <row r="387" spans="33:33">
      <c r="AG387" s="18"/>
    </row>
    <row r="388" spans="33:33">
      <c r="AG388" s="18"/>
    </row>
    <row r="389" spans="33:33">
      <c r="AG389" s="18"/>
    </row>
    <row r="390" spans="33:33">
      <c r="AG390" s="18"/>
    </row>
    <row r="391" spans="33:33">
      <c r="AG391" s="18"/>
    </row>
    <row r="392" spans="33:33">
      <c r="AG392" s="18"/>
    </row>
    <row r="393" spans="33:33">
      <c r="AG393" s="18"/>
    </row>
    <row r="394" spans="33:33">
      <c r="AG394" s="18"/>
    </row>
    <row r="395" spans="33:33">
      <c r="AG395" s="18"/>
    </row>
    <row r="396" spans="33:33">
      <c r="AG396" s="18"/>
    </row>
    <row r="397" spans="33:33">
      <c r="AG397" s="18"/>
    </row>
    <row r="398" spans="33:33">
      <c r="AG398" s="18"/>
    </row>
    <row r="399" spans="33:33">
      <c r="AG399" s="18"/>
    </row>
    <row r="400" spans="33:33">
      <c r="AG400" s="18"/>
    </row>
    <row r="401" spans="33:33">
      <c r="AG401" s="18"/>
    </row>
    <row r="402" spans="33:33">
      <c r="AG402" s="18"/>
    </row>
    <row r="403" spans="33:33">
      <c r="AG403" s="18"/>
    </row>
    <row r="404" spans="33:33">
      <c r="AG404" s="18"/>
    </row>
    <row r="405" spans="33:33">
      <c r="AG405" s="18"/>
    </row>
    <row r="406" spans="33:33">
      <c r="AG406" s="18"/>
    </row>
    <row r="407" spans="33:33">
      <c r="AG407" s="18"/>
    </row>
    <row r="408" spans="33:33">
      <c r="AG408" s="18"/>
    </row>
    <row r="409" spans="33:33">
      <c r="AG409" s="18"/>
    </row>
    <row r="410" spans="33:33">
      <c r="AG410" s="18"/>
    </row>
    <row r="411" spans="33:33">
      <c r="AG411" s="18"/>
    </row>
    <row r="412" spans="33:33">
      <c r="AG412" s="18"/>
    </row>
    <row r="413" spans="33:33">
      <c r="AG413" s="18"/>
    </row>
    <row r="414" spans="33:33">
      <c r="AG414" s="18"/>
    </row>
    <row r="415" spans="33:33">
      <c r="AG415" s="18"/>
    </row>
    <row r="416" spans="33:33">
      <c r="AG416" s="18"/>
    </row>
    <row r="417" spans="33:33">
      <c r="AG417" s="18"/>
    </row>
    <row r="418" spans="33:33">
      <c r="AG418" s="18"/>
    </row>
    <row r="419" spans="33:33">
      <c r="AG419" s="18"/>
    </row>
    <row r="420" spans="33:33">
      <c r="AG420" s="18"/>
    </row>
    <row r="421" spans="33:33">
      <c r="AG421" s="18"/>
    </row>
    <row r="422" spans="33:33">
      <c r="AG422" s="18"/>
    </row>
    <row r="423" spans="33:33">
      <c r="AG423" s="18"/>
    </row>
    <row r="424" spans="33:33">
      <c r="AG424" s="18"/>
    </row>
    <row r="425" spans="33:33">
      <c r="AG425" s="18"/>
    </row>
    <row r="426" spans="33:33">
      <c r="AG426" s="18"/>
    </row>
    <row r="427" spans="33:33">
      <c r="AG427" s="18"/>
    </row>
    <row r="428" spans="33:33">
      <c r="AG428" s="18"/>
    </row>
    <row r="429" spans="33:33">
      <c r="AG429" s="18"/>
    </row>
    <row r="430" spans="33:33">
      <c r="AG430" s="18"/>
    </row>
    <row r="431" spans="33:33">
      <c r="AG431" s="18"/>
    </row>
    <row r="432" spans="33:33">
      <c r="AG432" s="18"/>
    </row>
    <row r="433" spans="33:33">
      <c r="AG433" s="18"/>
    </row>
    <row r="434" spans="33:33">
      <c r="AG434" s="18"/>
    </row>
    <row r="435" spans="33:33">
      <c r="AG435" s="18"/>
    </row>
    <row r="436" spans="33:33">
      <c r="AG436" s="18"/>
    </row>
    <row r="437" spans="33:33">
      <c r="AG437" s="18"/>
    </row>
    <row r="438" spans="33:33">
      <c r="AG438" s="18"/>
    </row>
    <row r="439" spans="33:33">
      <c r="AG439" s="18"/>
    </row>
    <row r="440" spans="33:33">
      <c r="AG440" s="18"/>
    </row>
    <row r="441" spans="33:33">
      <c r="AG441" s="18"/>
    </row>
    <row r="442" spans="33:33">
      <c r="AG442" s="18"/>
    </row>
    <row r="443" spans="33:33">
      <c r="AG443" s="18"/>
    </row>
    <row r="444" spans="33:33">
      <c r="AG444" s="18"/>
    </row>
    <row r="445" spans="33:33">
      <c r="AG445" s="18"/>
    </row>
    <row r="446" spans="33:33">
      <c r="AG446" s="18"/>
    </row>
    <row r="447" spans="33:33">
      <c r="AG447" s="18"/>
    </row>
    <row r="448" spans="33:33">
      <c r="AG448" s="18"/>
    </row>
    <row r="449" spans="33:33">
      <c r="AG449" s="18"/>
    </row>
    <row r="450" spans="33:33">
      <c r="AG450" s="18"/>
    </row>
    <row r="451" spans="33:33">
      <c r="AG451" s="18"/>
    </row>
    <row r="452" spans="33:33">
      <c r="AG452" s="18"/>
    </row>
    <row r="453" spans="33:33">
      <c r="AG453" s="18"/>
    </row>
    <row r="454" spans="33:33">
      <c r="AG454" s="18"/>
    </row>
    <row r="455" spans="33:33">
      <c r="AG455" s="18"/>
    </row>
    <row r="456" spans="33:33">
      <c r="AG456" s="18"/>
    </row>
    <row r="457" spans="33:33">
      <c r="AG457" s="18"/>
    </row>
    <row r="458" spans="33:33">
      <c r="AG458" s="18"/>
    </row>
    <row r="459" spans="33:33">
      <c r="AG459" s="18"/>
    </row>
    <row r="460" spans="33:33">
      <c r="AG460" s="18"/>
    </row>
    <row r="461" spans="33:33">
      <c r="AG461" s="18"/>
    </row>
    <row r="462" spans="33:33">
      <c r="AG462" s="18"/>
    </row>
    <row r="463" spans="33:33">
      <c r="AG463" s="18"/>
    </row>
    <row r="464" spans="33:33">
      <c r="AG464" s="18"/>
    </row>
    <row r="465" spans="33:33">
      <c r="AG465" s="18"/>
    </row>
    <row r="466" spans="33:33">
      <c r="AG466" s="18"/>
    </row>
    <row r="467" spans="33:33">
      <c r="AG467" s="18"/>
    </row>
    <row r="468" spans="33:33">
      <c r="AG468" s="18"/>
    </row>
    <row r="469" spans="33:33">
      <c r="AG469" s="18"/>
    </row>
    <row r="470" spans="33:33">
      <c r="AG470" s="18"/>
    </row>
    <row r="471" spans="33:33">
      <c r="AG471" s="18"/>
    </row>
    <row r="472" spans="33:33">
      <c r="AG472" s="18"/>
    </row>
    <row r="473" spans="33:33">
      <c r="AG473" s="18"/>
    </row>
    <row r="474" spans="33:33">
      <c r="AG474" s="18"/>
    </row>
    <row r="475" spans="33:33">
      <c r="AG475" s="18"/>
    </row>
    <row r="476" spans="33:33">
      <c r="AG476" s="18"/>
    </row>
    <row r="477" spans="33:33">
      <c r="AG477" s="18"/>
    </row>
    <row r="478" spans="33:33">
      <c r="AG478" s="18"/>
    </row>
    <row r="479" spans="33:33">
      <c r="AG479" s="18"/>
    </row>
    <row r="480" spans="33:33">
      <c r="AG480" s="18"/>
    </row>
    <row r="481" spans="33:33">
      <c r="AG481" s="18"/>
    </row>
    <row r="482" spans="33:33">
      <c r="AG482" s="18"/>
    </row>
    <row r="483" spans="33:33">
      <c r="AG483" s="18"/>
    </row>
    <row r="484" spans="33:33">
      <c r="AG484" s="18"/>
    </row>
    <row r="485" spans="33:33">
      <c r="AG485" s="18"/>
    </row>
    <row r="486" spans="33:33">
      <c r="AG486" s="18"/>
    </row>
    <row r="487" spans="33:33">
      <c r="AG487" s="18"/>
    </row>
    <row r="488" spans="33:33">
      <c r="AG488" s="18"/>
    </row>
    <row r="489" spans="33:33">
      <c r="AG489" s="18"/>
    </row>
    <row r="490" spans="33:33">
      <c r="AG490" s="18"/>
    </row>
    <row r="491" spans="33:33">
      <c r="AG491" s="18"/>
    </row>
    <row r="492" spans="33:33">
      <c r="AG492" s="18"/>
    </row>
    <row r="493" spans="33:33">
      <c r="AG493" s="18"/>
    </row>
    <row r="494" spans="33:33">
      <c r="AG494" s="18"/>
    </row>
    <row r="495" spans="33:33">
      <c r="AG495" s="18"/>
    </row>
    <row r="496" spans="33:33">
      <c r="AG496" s="18"/>
    </row>
    <row r="497" spans="33:33">
      <c r="AG497" s="18"/>
    </row>
    <row r="498" spans="33:33">
      <c r="AG498" s="18"/>
    </row>
    <row r="499" spans="33:33">
      <c r="AG499" s="18"/>
    </row>
    <row r="500" spans="33:33">
      <c r="AG500" s="18"/>
    </row>
    <row r="501" spans="33:33">
      <c r="AG501" s="18"/>
    </row>
    <row r="502" spans="33:33">
      <c r="AG502" s="18"/>
    </row>
    <row r="503" spans="33:33">
      <c r="AG503" s="18"/>
    </row>
    <row r="504" spans="33:33">
      <c r="AG504" s="18"/>
    </row>
    <row r="505" spans="33:33">
      <c r="AG505" s="18"/>
    </row>
    <row r="506" spans="33:33">
      <c r="AG506" s="18"/>
    </row>
    <row r="507" spans="33:33">
      <c r="AG507" s="18"/>
    </row>
    <row r="508" spans="33:33">
      <c r="AG508" s="18"/>
    </row>
    <row r="509" spans="33:33">
      <c r="AG509" s="18"/>
    </row>
    <row r="510" spans="33:33">
      <c r="AG510" s="18"/>
    </row>
    <row r="511" spans="33:33">
      <c r="AG511" s="18"/>
    </row>
    <row r="512" spans="33:33">
      <c r="AG512" s="18"/>
    </row>
    <row r="513" spans="33:33">
      <c r="AG513" s="18"/>
    </row>
    <row r="514" spans="33:33">
      <c r="AG514" s="18"/>
    </row>
    <row r="515" spans="33:33">
      <c r="AG515" s="18"/>
    </row>
    <row r="516" spans="33:33">
      <c r="AG516" s="18"/>
    </row>
    <row r="517" spans="33:33">
      <c r="AG517" s="18"/>
    </row>
    <row r="518" spans="33:33">
      <c r="AG518" s="18"/>
    </row>
    <row r="519" spans="33:33">
      <c r="AG519" s="18"/>
    </row>
    <row r="520" spans="33:33">
      <c r="AG520" s="18"/>
    </row>
    <row r="521" spans="33:33">
      <c r="AG521" s="18"/>
    </row>
    <row r="522" spans="33:33">
      <c r="AG522" s="18"/>
    </row>
    <row r="523" spans="33:33">
      <c r="AG523" s="18"/>
    </row>
    <row r="524" spans="33:33">
      <c r="AG524" s="18"/>
    </row>
    <row r="525" spans="33:33">
      <c r="AG525" s="18"/>
    </row>
    <row r="526" spans="33:33">
      <c r="AG526" s="18"/>
    </row>
    <row r="527" spans="33:33">
      <c r="AG527" s="18"/>
    </row>
    <row r="528" spans="33:33">
      <c r="AG528" s="18"/>
    </row>
    <row r="529" spans="33:33">
      <c r="AG529" s="18"/>
    </row>
    <row r="530" spans="33:33">
      <c r="AG530" s="18"/>
    </row>
    <row r="531" spans="33:33">
      <c r="AG531" s="18"/>
    </row>
    <row r="532" spans="33:33">
      <c r="AG532" s="18"/>
    </row>
    <row r="533" spans="33:33">
      <c r="AG533" s="18"/>
    </row>
    <row r="534" spans="33:33">
      <c r="AG534" s="18"/>
    </row>
    <row r="535" spans="33:33">
      <c r="AG535" s="18"/>
    </row>
    <row r="536" spans="33:33">
      <c r="AG536" s="18"/>
    </row>
    <row r="537" spans="33:33">
      <c r="AG537" s="18"/>
    </row>
    <row r="538" spans="33:33">
      <c r="AG538" s="18"/>
    </row>
    <row r="539" spans="33:33">
      <c r="AG539" s="18"/>
    </row>
    <row r="540" spans="33:33">
      <c r="AG540" s="18"/>
    </row>
    <row r="541" spans="33:33">
      <c r="AG541" s="18"/>
    </row>
    <row r="542" spans="33:33">
      <c r="AG542" s="18"/>
    </row>
    <row r="543" spans="33:33">
      <c r="AG543" s="18"/>
    </row>
    <row r="544" spans="33:33">
      <c r="AG544" s="18"/>
    </row>
    <row r="545" spans="33:33">
      <c r="AG545" s="18"/>
    </row>
    <row r="546" spans="33:33">
      <c r="AG546" s="18"/>
    </row>
    <row r="547" spans="33:33">
      <c r="AG547" s="18"/>
    </row>
    <row r="548" spans="33:33">
      <c r="AG548" s="18"/>
    </row>
    <row r="549" spans="33:33">
      <c r="AG549" s="18"/>
    </row>
    <row r="550" spans="33:33">
      <c r="AG550" s="18"/>
    </row>
    <row r="551" spans="33:33">
      <c r="AG551" s="18"/>
    </row>
    <row r="552" spans="33:33">
      <c r="AG552" s="18"/>
    </row>
    <row r="553" spans="33:33">
      <c r="AG553" s="18"/>
    </row>
    <row r="554" spans="33:33">
      <c r="AG554" s="18"/>
    </row>
    <row r="555" spans="33:33">
      <c r="AG555" s="18"/>
    </row>
    <row r="556" spans="33:33">
      <c r="AG556" s="18"/>
    </row>
    <row r="557" spans="33:33">
      <c r="AG557" s="18"/>
    </row>
    <row r="558" spans="33:33">
      <c r="AG558" s="18"/>
    </row>
    <row r="559" spans="33:33">
      <c r="AG559" s="18"/>
    </row>
    <row r="560" spans="33:33">
      <c r="AG560" s="18"/>
    </row>
    <row r="561" spans="33:33">
      <c r="AG561" s="18"/>
    </row>
    <row r="562" spans="33:33">
      <c r="AG562" s="18"/>
    </row>
    <row r="563" spans="33:33">
      <c r="AG563" s="18"/>
    </row>
    <row r="564" spans="33:33">
      <c r="AG564" s="18"/>
    </row>
    <row r="565" spans="33:33">
      <c r="AG565" s="18"/>
    </row>
    <row r="566" spans="33:33">
      <c r="AG566" s="18"/>
    </row>
    <row r="567" spans="33:33">
      <c r="AG567" s="18"/>
    </row>
    <row r="568" spans="33:33">
      <c r="AG568" s="18"/>
    </row>
    <row r="569" spans="33:33">
      <c r="AG569" s="18"/>
    </row>
    <row r="570" spans="33:33">
      <c r="AG570" s="18"/>
    </row>
    <row r="571" spans="33:33">
      <c r="AG571" s="18"/>
    </row>
    <row r="572" spans="33:33">
      <c r="AG572" s="18"/>
    </row>
    <row r="573" spans="33:33">
      <c r="AG573" s="18"/>
    </row>
    <row r="574" spans="33:33">
      <c r="AG574" s="18"/>
    </row>
    <row r="575" spans="33:33">
      <c r="AG575" s="18"/>
    </row>
    <row r="576" spans="33:33">
      <c r="AG576" s="18"/>
    </row>
    <row r="577" spans="33:33">
      <c r="AG577" s="18"/>
    </row>
    <row r="578" spans="33:33">
      <c r="AG578" s="18"/>
    </row>
    <row r="579" spans="33:33">
      <c r="AG579" s="18"/>
    </row>
    <row r="580" spans="33:33">
      <c r="AG580" s="18"/>
    </row>
    <row r="581" spans="33:33">
      <c r="AG581" s="18"/>
    </row>
    <row r="582" spans="33:33">
      <c r="AG582" s="18"/>
    </row>
    <row r="583" spans="33:33">
      <c r="AG583" s="18"/>
    </row>
    <row r="584" spans="33:33">
      <c r="AG584" s="18"/>
    </row>
    <row r="585" spans="33:33">
      <c r="AG585" s="18"/>
    </row>
    <row r="586" spans="33:33">
      <c r="AG586" s="18"/>
    </row>
    <row r="587" spans="33:33">
      <c r="AG587" s="18"/>
    </row>
    <row r="588" spans="33:33">
      <c r="AG588" s="18"/>
    </row>
    <row r="589" spans="33:33">
      <c r="AG589" s="18"/>
    </row>
    <row r="590" spans="33:33">
      <c r="AG590" s="18"/>
    </row>
    <row r="591" spans="33:33">
      <c r="AG591" s="18"/>
    </row>
    <row r="592" spans="33:33">
      <c r="AG592" s="18"/>
    </row>
    <row r="593" spans="33:33">
      <c r="AG593" s="18"/>
    </row>
    <row r="594" spans="33:33">
      <c r="AG594" s="18"/>
    </row>
    <row r="595" spans="33:33">
      <c r="AG595" s="18"/>
    </row>
    <row r="596" spans="33:33">
      <c r="AG596" s="18"/>
    </row>
    <row r="597" spans="33:33">
      <c r="AG597" s="18"/>
    </row>
    <row r="598" spans="33:33">
      <c r="AG598" s="18"/>
    </row>
    <row r="599" spans="33:33">
      <c r="AG599" s="18"/>
    </row>
    <row r="600" spans="33:33">
      <c r="AG600" s="18"/>
    </row>
    <row r="601" spans="33:33">
      <c r="AG601" s="18"/>
    </row>
    <row r="602" spans="33:33">
      <c r="AG602" s="18"/>
    </row>
    <row r="603" spans="33:33">
      <c r="AG603" s="18"/>
    </row>
    <row r="604" spans="33:33">
      <c r="AG604" s="18"/>
    </row>
    <row r="605" spans="33:33">
      <c r="AG605" s="18"/>
    </row>
    <row r="606" spans="33:33">
      <c r="AG606" s="18"/>
    </row>
    <row r="607" spans="33:33">
      <c r="AG607" s="18"/>
    </row>
    <row r="608" spans="33:33">
      <c r="AG608" s="18"/>
    </row>
    <row r="609" spans="33:33">
      <c r="AG609" s="18"/>
    </row>
    <row r="610" spans="33:33">
      <c r="AG610" s="18"/>
    </row>
    <row r="611" spans="33:33">
      <c r="AG611" s="18"/>
    </row>
    <row r="612" spans="33:33">
      <c r="AG612" s="18"/>
    </row>
    <row r="613" spans="33:33">
      <c r="AG613" s="18"/>
    </row>
    <row r="614" spans="33:33">
      <c r="AG614" s="18"/>
    </row>
    <row r="615" spans="33:33">
      <c r="AG615" s="18"/>
    </row>
    <row r="616" spans="33:33">
      <c r="AG616" s="18"/>
    </row>
    <row r="617" spans="33:33">
      <c r="AG617" s="18"/>
    </row>
    <row r="618" spans="33:33">
      <c r="AG618" s="18"/>
    </row>
    <row r="619" spans="33:33">
      <c r="AG619" s="18"/>
    </row>
    <row r="620" spans="33:33">
      <c r="AG620" s="18"/>
    </row>
    <row r="621" spans="33:33">
      <c r="AG621" s="18"/>
    </row>
    <row r="622" spans="33:33">
      <c r="AG622" s="18"/>
    </row>
    <row r="623" spans="33:33">
      <c r="AG623" s="18"/>
    </row>
    <row r="624" spans="33:33">
      <c r="AG624" s="18"/>
    </row>
    <row r="625" spans="33:33">
      <c r="AG625" s="18"/>
    </row>
    <row r="626" spans="33:33">
      <c r="AG626" s="18"/>
    </row>
    <row r="627" spans="33:33">
      <c r="AG627" s="18"/>
    </row>
    <row r="628" spans="33:33">
      <c r="AG628" s="18"/>
    </row>
    <row r="629" spans="33:33">
      <c r="AG629" s="18"/>
    </row>
    <row r="630" spans="33:33">
      <c r="AG630" s="18"/>
    </row>
    <row r="631" spans="33:33">
      <c r="AG631" s="18"/>
    </row>
    <row r="632" spans="33:33">
      <c r="AG632" s="18"/>
    </row>
    <row r="633" spans="33:33">
      <c r="AG633" s="18"/>
    </row>
    <row r="634" spans="33:33">
      <c r="AG634" s="18"/>
    </row>
    <row r="635" spans="33:33">
      <c r="AG635" s="18"/>
    </row>
    <row r="636" spans="33:33">
      <c r="AG636" s="18"/>
    </row>
    <row r="637" spans="33:33">
      <c r="AG637" s="18"/>
    </row>
    <row r="638" spans="33:33">
      <c r="AG638" s="18"/>
    </row>
    <row r="639" spans="33:33">
      <c r="AG639" s="18"/>
    </row>
    <row r="640" spans="33:33">
      <c r="AG640" s="18"/>
    </row>
    <row r="641" spans="33:33">
      <c r="AG641" s="18"/>
    </row>
    <row r="642" spans="33:33">
      <c r="AG642" s="18"/>
    </row>
    <row r="643" spans="33:33">
      <c r="AG643" s="18"/>
    </row>
    <row r="644" spans="33:33">
      <c r="AG644" s="18"/>
    </row>
    <row r="645" spans="33:33">
      <c r="AG645" s="18"/>
    </row>
    <row r="646" spans="33:33">
      <c r="AG646" s="18"/>
    </row>
    <row r="647" spans="33:33">
      <c r="AG647" s="18"/>
    </row>
    <row r="648" spans="33:33">
      <c r="AG648" s="18"/>
    </row>
    <row r="649" spans="33:33">
      <c r="AG649" s="18"/>
    </row>
    <row r="650" spans="33:33">
      <c r="AG650" s="18"/>
    </row>
    <row r="651" spans="33:33">
      <c r="AG651" s="18"/>
    </row>
    <row r="652" spans="33:33">
      <c r="AG652" s="18"/>
    </row>
    <row r="653" spans="33:33">
      <c r="AG653" s="18"/>
    </row>
    <row r="654" spans="33:33">
      <c r="AG654" s="18"/>
    </row>
    <row r="655" spans="33:33">
      <c r="AG655" s="18"/>
    </row>
    <row r="656" spans="33:33">
      <c r="AG656" s="18"/>
    </row>
    <row r="657" spans="33:33">
      <c r="AG657" s="18"/>
    </row>
    <row r="658" spans="33:33">
      <c r="AG658" s="18"/>
    </row>
    <row r="659" spans="33:33">
      <c r="AG659" s="18"/>
    </row>
    <row r="660" spans="33:33">
      <c r="AG660" s="18"/>
    </row>
    <row r="661" spans="33:33">
      <c r="AG661" s="18"/>
    </row>
    <row r="662" spans="33:33">
      <c r="AG662" s="18"/>
    </row>
    <row r="663" spans="33:33">
      <c r="AG663" s="18"/>
    </row>
    <row r="664" spans="33:33">
      <c r="AG664" s="18"/>
    </row>
    <row r="665" spans="33:33">
      <c r="AG665" s="18"/>
    </row>
    <row r="666" spans="33:33">
      <c r="AG666" s="18"/>
    </row>
    <row r="667" spans="33:33">
      <c r="AG667" s="18"/>
    </row>
    <row r="668" spans="33:33">
      <c r="AG668" s="18"/>
    </row>
    <row r="669" spans="33:33">
      <c r="AG669" s="18"/>
    </row>
    <row r="670" spans="33:33">
      <c r="AG670" s="18"/>
    </row>
    <row r="671" spans="33:33">
      <c r="AG671" s="18"/>
    </row>
    <row r="672" spans="33:33">
      <c r="AG672" s="18"/>
    </row>
    <row r="673" spans="33:33">
      <c r="AG673" s="18"/>
    </row>
    <row r="674" spans="33:33">
      <c r="AG674" s="18"/>
    </row>
    <row r="675" spans="33:33">
      <c r="AG675" s="18"/>
    </row>
    <row r="676" spans="33:33">
      <c r="AG676" s="18"/>
    </row>
    <row r="677" spans="33:33">
      <c r="AG677" s="18"/>
    </row>
    <row r="678" spans="33:33">
      <c r="AG678" s="18"/>
    </row>
    <row r="679" spans="33:33">
      <c r="AG679" s="18"/>
    </row>
    <row r="680" spans="33:33">
      <c r="AG680" s="18"/>
    </row>
    <row r="681" spans="33:33">
      <c r="AG681" s="18"/>
    </row>
    <row r="682" spans="33:33">
      <c r="AG682" s="18"/>
    </row>
    <row r="683" spans="33:33">
      <c r="AG683" s="18"/>
    </row>
    <row r="684" spans="33:33">
      <c r="AG684" s="18"/>
    </row>
    <row r="685" spans="33:33">
      <c r="AG685" s="18"/>
    </row>
    <row r="686" spans="33:33">
      <c r="AG686" s="18"/>
    </row>
    <row r="687" spans="33:33">
      <c r="AG687" s="18"/>
    </row>
    <row r="688" spans="33:33">
      <c r="AG688" s="18"/>
    </row>
    <row r="689" spans="33:33">
      <c r="AG689" s="18"/>
    </row>
    <row r="690" spans="33:33">
      <c r="AG690" s="18"/>
    </row>
    <row r="691" spans="33:33">
      <c r="AG691" s="18"/>
    </row>
    <row r="692" spans="33:33">
      <c r="AG692" s="18"/>
    </row>
    <row r="693" spans="33:33">
      <c r="AG693" s="18"/>
    </row>
    <row r="694" spans="33:33">
      <c r="AG694" s="18"/>
    </row>
    <row r="695" spans="33:33">
      <c r="AG695" s="18"/>
    </row>
    <row r="696" spans="33:33">
      <c r="AG696" s="18"/>
    </row>
    <row r="697" spans="33:33">
      <c r="AG697" s="18"/>
    </row>
    <row r="698" spans="33:33">
      <c r="AG698" s="18"/>
    </row>
    <row r="699" spans="33:33">
      <c r="AG699" s="18"/>
    </row>
    <row r="700" spans="33:33">
      <c r="AG700" s="18"/>
    </row>
    <row r="701" spans="33:33">
      <c r="AG701" s="18"/>
    </row>
    <row r="702" spans="33:33">
      <c r="AG702" s="18"/>
    </row>
    <row r="703" spans="33:33">
      <c r="AG703" s="18"/>
    </row>
    <row r="704" spans="33:33">
      <c r="AG704" s="18"/>
    </row>
    <row r="705" spans="33:33">
      <c r="AG705" s="18"/>
    </row>
    <row r="706" spans="33:33">
      <c r="AG706" s="18"/>
    </row>
    <row r="707" spans="33:33">
      <c r="AG707" s="18"/>
    </row>
    <row r="708" spans="33:33">
      <c r="AG708" s="18"/>
    </row>
    <row r="709" spans="33:33">
      <c r="AG709" s="18"/>
    </row>
    <row r="710" spans="33:33">
      <c r="AG710" s="18"/>
    </row>
    <row r="711" spans="33:33">
      <c r="AG711" s="18"/>
    </row>
    <row r="712" spans="33:33">
      <c r="AG712" s="18"/>
    </row>
    <row r="713" spans="33:33">
      <c r="AG713" s="18"/>
    </row>
    <row r="714" spans="33:33">
      <c r="AG714" s="18"/>
    </row>
    <row r="715" spans="33:33">
      <c r="AG715" s="18"/>
    </row>
    <row r="716" spans="33:33">
      <c r="AG716" s="18"/>
    </row>
    <row r="717" spans="33:33">
      <c r="AG717" s="18"/>
    </row>
    <row r="718" spans="33:33">
      <c r="AG718" s="18"/>
    </row>
    <row r="719" spans="33:33">
      <c r="AG719" s="18"/>
    </row>
    <row r="720" spans="33:33">
      <c r="AG720" s="18"/>
    </row>
    <row r="721" spans="33:33">
      <c r="AG721" s="18"/>
    </row>
    <row r="722" spans="33:33">
      <c r="AG722" s="18"/>
    </row>
    <row r="723" spans="33:33">
      <c r="AG723" s="18"/>
    </row>
    <row r="724" spans="33:33">
      <c r="AG724" s="18"/>
    </row>
    <row r="725" spans="33:33">
      <c r="AG725" s="18"/>
    </row>
    <row r="726" spans="33:33">
      <c r="AG726" s="18"/>
    </row>
    <row r="727" spans="33:33">
      <c r="AG727" s="18"/>
    </row>
    <row r="728" spans="33:33">
      <c r="AG728" s="18"/>
    </row>
    <row r="729" spans="33:33">
      <c r="AG729" s="18"/>
    </row>
    <row r="730" spans="33:33">
      <c r="AG730" s="18"/>
    </row>
    <row r="731" spans="33:33">
      <c r="AG731" s="18"/>
    </row>
  </sheetData>
  <mergeCells count="16">
    <mergeCell ref="B49:B51"/>
    <mergeCell ref="C49:C51"/>
    <mergeCell ref="B2:B4"/>
    <mergeCell ref="C2:C4"/>
    <mergeCell ref="AB49:AJ50"/>
    <mergeCell ref="D2:O4"/>
    <mergeCell ref="P2:AA4"/>
    <mergeCell ref="D49:O51"/>
    <mergeCell ref="P49:AA51"/>
    <mergeCell ref="AM49:AM51"/>
    <mergeCell ref="AN2:AY3"/>
    <mergeCell ref="AN49:AY50"/>
    <mergeCell ref="AM2:AM4"/>
    <mergeCell ref="AM37:BF37"/>
    <mergeCell ref="AZ2:BG3"/>
    <mergeCell ref="AZ49:BG50"/>
  </mergeCells>
  <pageMargins left="0.51181102362204722" right="0.39370078740157483" top="0.78740157480314965" bottom="0.98425196850393704" header="0.51181102362204722" footer="0.51181102362204722"/>
  <pageSetup paperSize="9" scale="56" fitToWidth="0" orientation="portrait" r:id="rId1"/>
  <headerFooter>
    <oddHeader>&amp;L&amp;"-,звичайний"&amp;12&amp;K8CBA97&amp;G&amp;R&amp;"Arial,звичайний"&amp;K00-023Макроекономічний та монетарний огляд&amp;K7CBE87
&amp;KF79D91Вересень  2018 року</oddHeader>
    <oddFooter>&amp;C&amp;"Arial,обычный"&amp;12&amp;K8CBA97
&amp;10&amp;KA8A8A8Департамент монетарної політики та економічного аналізу</oddFooter>
  </headerFooter>
  <rowBreaks count="1" manualBreakCount="1">
    <brk id="47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72"/>
  <sheetViews>
    <sheetView showGridLines="0" zoomScale="80" zoomScaleNormal="80" zoomScalePageLayoutView="80" workbookViewId="0">
      <pane xSplit="12" ySplit="3" topLeftCell="AF28" activePane="bottomRight" state="frozen"/>
      <selection pane="topRight" activeCell="M1" sqref="M1"/>
      <selection pane="bottomLeft" activeCell="A4" sqref="A4"/>
      <selection pane="bottomRight" activeCell="AG47" sqref="AG47:AG68"/>
    </sheetView>
  </sheetViews>
  <sheetFormatPr defaultColWidth="9.42578125" defaultRowHeight="12.75" outlineLevelCol="1"/>
  <cols>
    <col min="1" max="1" width="63.42578125" style="13" customWidth="1"/>
    <col min="2" max="12" width="11.5703125" style="13" hidden="1" customWidth="1" outlineLevel="1"/>
    <col min="13" max="13" width="11.5703125" style="13" customWidth="1" collapsed="1"/>
    <col min="14" max="24" width="11.5703125" style="13" hidden="1" customWidth="1" outlineLevel="1"/>
    <col min="25" max="25" width="11.5703125" style="13" customWidth="1" collapsed="1"/>
    <col min="26" max="33" width="11.5703125" style="13" customWidth="1"/>
    <col min="34" max="34" width="18.42578125" style="13" customWidth="1"/>
    <col min="35" max="35" width="13.42578125" style="13" customWidth="1"/>
    <col min="36" max="36" width="13.5703125" style="13" customWidth="1"/>
    <col min="37" max="16384" width="9.42578125" style="13"/>
  </cols>
  <sheetData>
    <row r="1" spans="1:37" ht="15.75">
      <c r="A1" s="216" t="s">
        <v>195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7"/>
      <c r="AJ1" s="217"/>
    </row>
    <row r="2" spans="1:37" ht="27.75" customHeight="1">
      <c r="A2" s="218" t="s">
        <v>40</v>
      </c>
      <c r="B2" s="215" t="s">
        <v>131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 t="s">
        <v>180</v>
      </c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 t="s">
        <v>191</v>
      </c>
      <c r="AA2" s="215"/>
      <c r="AB2" s="215"/>
      <c r="AC2" s="144"/>
      <c r="AD2" s="148"/>
      <c r="AE2" s="155"/>
      <c r="AF2" s="185"/>
      <c r="AG2" s="187"/>
      <c r="AH2" s="143" t="s">
        <v>41</v>
      </c>
      <c r="AI2" s="215" t="s">
        <v>63</v>
      </c>
      <c r="AJ2" s="215"/>
    </row>
    <row r="3" spans="1:37" ht="69.75" customHeight="1">
      <c r="A3" s="218"/>
      <c r="B3" s="134" t="s">
        <v>61</v>
      </c>
      <c r="C3" s="134" t="s">
        <v>60</v>
      </c>
      <c r="D3" s="134" t="s">
        <v>89</v>
      </c>
      <c r="E3" s="134" t="s">
        <v>92</v>
      </c>
      <c r="F3" s="134" t="s">
        <v>93</v>
      </c>
      <c r="G3" s="134" t="s">
        <v>95</v>
      </c>
      <c r="H3" s="134" t="s">
        <v>97</v>
      </c>
      <c r="I3" s="134" t="s">
        <v>98</v>
      </c>
      <c r="J3" s="134" t="s">
        <v>100</v>
      </c>
      <c r="K3" s="134" t="s">
        <v>101</v>
      </c>
      <c r="L3" s="134" t="s">
        <v>104</v>
      </c>
      <c r="M3" s="134" t="s">
        <v>107</v>
      </c>
      <c r="N3" s="134" t="s">
        <v>61</v>
      </c>
      <c r="O3" s="134" t="s">
        <v>60</v>
      </c>
      <c r="P3" s="134" t="s">
        <v>89</v>
      </c>
      <c r="Q3" s="134" t="s">
        <v>92</v>
      </c>
      <c r="R3" s="134" t="s">
        <v>93</v>
      </c>
      <c r="S3" s="134" t="s">
        <v>95</v>
      </c>
      <c r="T3" s="134" t="s">
        <v>97</v>
      </c>
      <c r="U3" s="134" t="s">
        <v>98</v>
      </c>
      <c r="V3" s="134" t="s">
        <v>100</v>
      </c>
      <c r="W3" s="134" t="s">
        <v>101</v>
      </c>
      <c r="X3" s="134" t="s">
        <v>104</v>
      </c>
      <c r="Y3" s="134" t="s">
        <v>107</v>
      </c>
      <c r="Z3" s="134" t="s">
        <v>61</v>
      </c>
      <c r="AA3" s="134" t="s">
        <v>60</v>
      </c>
      <c r="AB3" s="134" t="s">
        <v>89</v>
      </c>
      <c r="AC3" s="134" t="s">
        <v>92</v>
      </c>
      <c r="AD3" s="134" t="s">
        <v>93</v>
      </c>
      <c r="AE3" s="134" t="s">
        <v>95</v>
      </c>
      <c r="AF3" s="134" t="s">
        <v>97</v>
      </c>
      <c r="AG3" s="134" t="s">
        <v>98</v>
      </c>
      <c r="AH3" s="135" t="s">
        <v>43</v>
      </c>
      <c r="AI3" s="135" t="s">
        <v>42</v>
      </c>
      <c r="AJ3" s="135" t="s">
        <v>43</v>
      </c>
    </row>
    <row r="4" spans="1:37">
      <c r="A4" s="105" t="s">
        <v>44</v>
      </c>
      <c r="B4" s="10">
        <v>335079.49607619003</v>
      </c>
      <c r="C4" s="10">
        <v>328509.50259743998</v>
      </c>
      <c r="D4" s="10">
        <v>327219.86727566004</v>
      </c>
      <c r="E4" s="10">
        <v>335870.64175814</v>
      </c>
      <c r="F4" s="10">
        <v>337402.07489443</v>
      </c>
      <c r="G4" s="10">
        <v>352649.13827149</v>
      </c>
      <c r="H4" s="10">
        <v>354665.72085873003</v>
      </c>
      <c r="I4" s="10">
        <v>357645.81755007</v>
      </c>
      <c r="J4" s="10">
        <v>355191.68210861</v>
      </c>
      <c r="K4" s="10">
        <v>354644.36462829</v>
      </c>
      <c r="L4" s="10">
        <v>357587.99810616998</v>
      </c>
      <c r="M4" s="10">
        <v>381575.48956979002</v>
      </c>
      <c r="N4" s="10">
        <v>362001.74882241001</v>
      </c>
      <c r="O4" s="10">
        <v>361483.24657110998</v>
      </c>
      <c r="P4" s="10">
        <v>356913.89151763998</v>
      </c>
      <c r="Q4" s="10">
        <v>368357.41002104001</v>
      </c>
      <c r="R4" s="10">
        <v>368253.56024013</v>
      </c>
      <c r="S4" s="10">
        <v>381757.06465185003</v>
      </c>
      <c r="T4" s="10">
        <v>379553.69964166998</v>
      </c>
      <c r="U4" s="10">
        <v>379008.81421069999</v>
      </c>
      <c r="V4" s="10">
        <v>373400.46175205993</v>
      </c>
      <c r="W4" s="10">
        <v>376616.83332073002</v>
      </c>
      <c r="X4" s="10">
        <v>378746.33388997999</v>
      </c>
      <c r="Y4" s="10">
        <v>399056.72668438999</v>
      </c>
      <c r="Z4" s="10">
        <v>392326.73603814002</v>
      </c>
      <c r="AA4" s="10">
        <v>404825.53671766003</v>
      </c>
      <c r="AB4" s="10">
        <v>393232.21817462001</v>
      </c>
      <c r="AC4" s="10">
        <v>412240.65928629</v>
      </c>
      <c r="AD4" s="10">
        <v>407232.89777816</v>
      </c>
      <c r="AE4" s="10">
        <v>419954.33327614999</v>
      </c>
      <c r="AF4" s="10">
        <v>420598.58</v>
      </c>
      <c r="AG4" s="10">
        <v>421886.19940893003</v>
      </c>
      <c r="AH4" s="119">
        <v>42877.38519823004</v>
      </c>
      <c r="AI4" s="128">
        <v>0.30613974230013774</v>
      </c>
      <c r="AJ4" s="128">
        <v>11.313031146128827</v>
      </c>
    </row>
    <row r="5" spans="1:37">
      <c r="A5" s="106" t="s">
        <v>45</v>
      </c>
      <c r="B5" s="10">
        <v>995015.36995302013</v>
      </c>
      <c r="C5" s="10">
        <v>1015507.69195701</v>
      </c>
      <c r="D5" s="10">
        <v>1007106.9228277199</v>
      </c>
      <c r="E5" s="10">
        <v>1016038.87796925</v>
      </c>
      <c r="F5" s="10">
        <v>1020550.364743</v>
      </c>
      <c r="G5" s="10">
        <v>1036028.43057818</v>
      </c>
      <c r="H5" s="10">
        <v>1044276.08091553</v>
      </c>
      <c r="I5" s="10">
        <v>1047331.05153445</v>
      </c>
      <c r="J5" s="10">
        <v>1054106.04053728</v>
      </c>
      <c r="K5" s="10">
        <v>1054828.9725595701</v>
      </c>
      <c r="L5" s="10">
        <v>1045091.78016199</v>
      </c>
      <c r="M5" s="10">
        <v>1102700.1996206299</v>
      </c>
      <c r="N5" s="10">
        <v>1066005.0584700999</v>
      </c>
      <c r="O5" s="10">
        <v>1059983.61299174</v>
      </c>
      <c r="P5" s="10">
        <v>1074914.1006961099</v>
      </c>
      <c r="Q5" s="10">
        <v>1089356.17940535</v>
      </c>
      <c r="R5" s="10">
        <v>1088773.7185665299</v>
      </c>
      <c r="S5" s="10">
        <v>1103479.9226112301</v>
      </c>
      <c r="T5" s="10">
        <v>1115020.4151421101</v>
      </c>
      <c r="U5" s="10">
        <v>1104620.8040950201</v>
      </c>
      <c r="V5" s="10">
        <v>1124115.9890964499</v>
      </c>
      <c r="W5" s="10">
        <v>1125509.3791133501</v>
      </c>
      <c r="X5" s="10">
        <v>1129784.32112618</v>
      </c>
      <c r="Y5" s="10">
        <v>1208859.3129348899</v>
      </c>
      <c r="Z5" s="10">
        <v>1176466.1264603899</v>
      </c>
      <c r="AA5" s="10">
        <v>1170352.768872</v>
      </c>
      <c r="AB5" s="10">
        <v>1168816.5968092</v>
      </c>
      <c r="AC5" s="10">
        <v>1191431.0505490201</v>
      </c>
      <c r="AD5" s="10">
        <v>1197855.9243332699</v>
      </c>
      <c r="AE5" s="10">
        <v>1212807.62855518</v>
      </c>
      <c r="AF5" s="10">
        <v>1229792.26</v>
      </c>
      <c r="AG5" s="10">
        <v>1233422.0238312499</v>
      </c>
      <c r="AH5" s="119">
        <v>128801.21973622986</v>
      </c>
      <c r="AI5" s="128">
        <v>0.29515260010255506</v>
      </c>
      <c r="AJ5" s="128">
        <v>11.660220345184658</v>
      </c>
      <c r="AK5" s="30"/>
    </row>
    <row r="6" spans="1:37">
      <c r="A6" s="107" t="s">
        <v>146</v>
      </c>
      <c r="B6" s="11">
        <v>271791.76245266001</v>
      </c>
      <c r="C6" s="11">
        <v>269287.59192969999</v>
      </c>
      <c r="D6" s="11">
        <v>269636.84576032002</v>
      </c>
      <c r="E6" s="11">
        <v>279080.96805198002</v>
      </c>
      <c r="F6" s="11">
        <v>281531.13252182998</v>
      </c>
      <c r="G6" s="11">
        <v>287103.14512985997</v>
      </c>
      <c r="H6" s="11">
        <v>292883.87817077001</v>
      </c>
      <c r="I6" s="11">
        <v>289252.98518090998</v>
      </c>
      <c r="J6" s="11">
        <v>292746.07821087999</v>
      </c>
      <c r="K6" s="11">
        <v>293080.16869108001</v>
      </c>
      <c r="L6" s="11">
        <v>289438.43717518001</v>
      </c>
      <c r="M6" s="11">
        <v>314392.12998730002</v>
      </c>
      <c r="N6" s="11">
        <v>294753.20917647</v>
      </c>
      <c r="O6" s="11">
        <v>291614.99052465998</v>
      </c>
      <c r="P6" s="11">
        <v>290782.52272234001</v>
      </c>
      <c r="Q6" s="11">
        <v>298437.15469468001</v>
      </c>
      <c r="R6" s="11">
        <v>300937.92105778999</v>
      </c>
      <c r="S6" s="11">
        <v>307780.16465455003</v>
      </c>
      <c r="T6" s="11">
        <v>311340.27327270003</v>
      </c>
      <c r="U6" s="11">
        <v>308840.38557078002</v>
      </c>
      <c r="V6" s="11">
        <v>306435.40241693996</v>
      </c>
      <c r="W6" s="11">
        <v>308309.49738063</v>
      </c>
      <c r="X6" s="11">
        <v>310143.27751297998</v>
      </c>
      <c r="Y6" s="11">
        <v>332546.01526178</v>
      </c>
      <c r="Z6" s="11">
        <v>321308.04162889998</v>
      </c>
      <c r="AA6" s="11">
        <v>321228.41446032003</v>
      </c>
      <c r="AB6" s="11">
        <v>323440.87287144997</v>
      </c>
      <c r="AC6" s="11">
        <v>330243.97788234003</v>
      </c>
      <c r="AD6" s="11">
        <v>332886.41081277002</v>
      </c>
      <c r="AE6" s="11">
        <v>343860.25733157003</v>
      </c>
      <c r="AF6" s="11">
        <v>346363.67</v>
      </c>
      <c r="AG6" s="11">
        <v>343836.80065384001</v>
      </c>
      <c r="AH6" s="120">
        <v>34996.415083059983</v>
      </c>
      <c r="AI6" s="129">
        <v>-0.72954226006439749</v>
      </c>
      <c r="AJ6" s="129">
        <v>11.331554005925003</v>
      </c>
    </row>
    <row r="7" spans="1:37">
      <c r="A7" s="105" t="s">
        <v>46</v>
      </c>
      <c r="B7" s="10">
        <v>43162.474600210007</v>
      </c>
      <c r="C7" s="10">
        <v>39409.56494728996</v>
      </c>
      <c r="D7" s="10">
        <v>39411.043085509998</v>
      </c>
      <c r="E7" s="10">
        <v>34982.757728009994</v>
      </c>
      <c r="F7" s="10">
        <v>37009.874754780001</v>
      </c>
      <c r="G7" s="10">
        <v>45215.671106870002</v>
      </c>
      <c r="H7" s="10">
        <v>41488.741698729995</v>
      </c>
      <c r="I7" s="10">
        <v>47086.43165549</v>
      </c>
      <c r="J7" s="10">
        <v>42653.030204549999</v>
      </c>
      <c r="K7" s="10">
        <v>41020.529941020002</v>
      </c>
      <c r="L7" s="10">
        <v>46963.78238225</v>
      </c>
      <c r="M7" s="10">
        <v>40503.128629750005</v>
      </c>
      <c r="N7" s="10">
        <v>45347.82883762</v>
      </c>
      <c r="O7" s="10">
        <v>48724.637299920003</v>
      </c>
      <c r="P7" s="10">
        <v>45400.110164770005</v>
      </c>
      <c r="Q7" s="10">
        <v>46779.839157629998</v>
      </c>
      <c r="R7" s="10">
        <v>45316.350496500003</v>
      </c>
      <c r="S7" s="10">
        <v>50726.878437899999</v>
      </c>
      <c r="T7" s="10">
        <v>44819.649335549999</v>
      </c>
      <c r="U7" s="10">
        <v>45297.886404240002</v>
      </c>
      <c r="V7" s="10">
        <v>43381.915343780005</v>
      </c>
      <c r="W7" s="10">
        <v>43667.309231970001</v>
      </c>
      <c r="X7" s="10">
        <v>43215.692647809999</v>
      </c>
      <c r="Y7" s="10">
        <v>37488.352796579995</v>
      </c>
      <c r="Z7" s="10">
        <v>45820.484481419997</v>
      </c>
      <c r="AA7" s="10">
        <v>56173.225446109995</v>
      </c>
      <c r="AB7" s="10">
        <v>43806.057876840001</v>
      </c>
      <c r="AC7" s="10">
        <v>50870.802469339993</v>
      </c>
      <c r="AD7" s="10">
        <v>46431.366595910004</v>
      </c>
      <c r="AE7" s="10">
        <v>46354.194058929999</v>
      </c>
      <c r="AF7" s="10">
        <v>45350.293398689995</v>
      </c>
      <c r="AG7" s="10">
        <v>49198.204376829999</v>
      </c>
      <c r="AH7" s="119">
        <v>3900.3179725899972</v>
      </c>
      <c r="AI7" s="128">
        <v>8.4848645725656091</v>
      </c>
      <c r="AJ7" s="128">
        <v>8.6103751900991945</v>
      </c>
    </row>
    <row r="8" spans="1:37">
      <c r="A8" s="106" t="s">
        <v>182</v>
      </c>
      <c r="B8" s="10">
        <v>729959.49635012995</v>
      </c>
      <c r="C8" s="10">
        <v>755281.54465698008</v>
      </c>
      <c r="D8" s="10">
        <v>749796.95632118999</v>
      </c>
      <c r="E8" s="10">
        <v>750268.15351849003</v>
      </c>
      <c r="F8" s="10">
        <v>752918.36750663002</v>
      </c>
      <c r="G8" s="10">
        <v>763812.22064335993</v>
      </c>
      <c r="H8" s="10">
        <v>766952.35082259006</v>
      </c>
      <c r="I8" s="10">
        <v>774880.1194943001</v>
      </c>
      <c r="J8" s="10">
        <v>779105.60098448</v>
      </c>
      <c r="K8" s="10">
        <v>779233.02659893001</v>
      </c>
      <c r="L8" s="10">
        <v>772673.91934618005</v>
      </c>
      <c r="M8" s="10">
        <v>793474.63175403012</v>
      </c>
      <c r="N8" s="10">
        <v>780075.12555436988</v>
      </c>
      <c r="O8" s="10">
        <v>782723.9737338</v>
      </c>
      <c r="P8" s="10">
        <v>802599.04952600005</v>
      </c>
      <c r="Q8" s="10">
        <v>840246.02525963995</v>
      </c>
      <c r="R8" s="10">
        <v>835700.89168232994</v>
      </c>
      <c r="S8" s="10">
        <v>843362.98642735998</v>
      </c>
      <c r="T8" s="10">
        <v>848905.16807480995</v>
      </c>
      <c r="U8" s="10">
        <v>840579.21797936992</v>
      </c>
      <c r="V8" s="10">
        <v>861952.89175111009</v>
      </c>
      <c r="W8" s="10">
        <v>859441.48921416001</v>
      </c>
      <c r="X8" s="10">
        <v>857823.98754697992</v>
      </c>
      <c r="Y8" s="10">
        <v>898843.89384391007</v>
      </c>
      <c r="Z8" s="10">
        <v>884869.23571386945</v>
      </c>
      <c r="AA8" s="10">
        <v>885039.80895913986</v>
      </c>
      <c r="AB8" s="10">
        <v>884008.49925845012</v>
      </c>
      <c r="AC8" s="10">
        <v>898512.81382943993</v>
      </c>
      <c r="AD8" s="10">
        <v>901948.34404755</v>
      </c>
      <c r="AE8" s="10">
        <v>904341.19359619007</v>
      </c>
      <c r="AF8" s="10">
        <v>918834.46489595005</v>
      </c>
      <c r="AG8" s="10">
        <v>927830.66098571988</v>
      </c>
      <c r="AH8" s="119">
        <v>87251.44300634996</v>
      </c>
      <c r="AI8" s="128">
        <v>0.9790877936635356</v>
      </c>
      <c r="AJ8" s="128">
        <v>10.379919124825587</v>
      </c>
    </row>
    <row r="9" spans="1:37">
      <c r="A9" s="33" t="s">
        <v>47</v>
      </c>
      <c r="B9" s="11">
        <v>387884.47359703999</v>
      </c>
      <c r="C9" s="11">
        <v>389170.06481721002</v>
      </c>
      <c r="D9" s="11">
        <v>387711.39153766003</v>
      </c>
      <c r="E9" s="11">
        <v>396864.26928499009</v>
      </c>
      <c r="F9" s="11">
        <v>405561.56294515013</v>
      </c>
      <c r="G9" s="11">
        <v>413827.8477617199</v>
      </c>
      <c r="H9" s="11">
        <v>417268.76230301999</v>
      </c>
      <c r="I9" s="11">
        <v>409290.45596109011</v>
      </c>
      <c r="J9" s="11">
        <v>413446.41650100995</v>
      </c>
      <c r="K9" s="11">
        <v>422477.00927760999</v>
      </c>
      <c r="L9" s="11">
        <v>422006.76667951001</v>
      </c>
      <c r="M9" s="11">
        <v>426418.33665691997</v>
      </c>
      <c r="N9" s="11">
        <v>420042.51947798999</v>
      </c>
      <c r="O9" s="11">
        <v>424864.82689961995</v>
      </c>
      <c r="P9" s="11">
        <v>442584.63553891005</v>
      </c>
      <c r="Q9" s="11">
        <v>453089.81272171997</v>
      </c>
      <c r="R9" s="11">
        <v>453757.68580225005</v>
      </c>
      <c r="S9" s="11">
        <v>463602.35509351996</v>
      </c>
      <c r="T9" s="11">
        <v>466404.76488582994</v>
      </c>
      <c r="U9" s="11">
        <v>460334.45398320002</v>
      </c>
      <c r="V9" s="11">
        <v>464815.53210509999</v>
      </c>
      <c r="W9" s="11">
        <v>466351.39452880999</v>
      </c>
      <c r="X9" s="11">
        <v>467920.22674752999</v>
      </c>
      <c r="Y9" s="11">
        <v>490971.41488684935</v>
      </c>
      <c r="Z9" s="11">
        <v>483773.82372980978</v>
      </c>
      <c r="AA9" s="11">
        <v>497845.82145071065</v>
      </c>
      <c r="AB9" s="11">
        <v>502977.25827267999</v>
      </c>
      <c r="AC9" s="11">
        <v>519560.92601229995</v>
      </c>
      <c r="AD9" s="11">
        <v>525717.73156361002</v>
      </c>
      <c r="AE9" s="11">
        <v>525223.94982143992</v>
      </c>
      <c r="AF9" s="11">
        <v>532645.41496732004</v>
      </c>
      <c r="AG9" s="11">
        <v>512553.68085892999</v>
      </c>
      <c r="AH9" s="120">
        <v>52219.226875729975</v>
      </c>
      <c r="AI9" s="129">
        <v>-3.7720655324936514</v>
      </c>
      <c r="AJ9" s="129">
        <v>11.343758092379442</v>
      </c>
    </row>
    <row r="10" spans="1:37">
      <c r="A10" s="33" t="s">
        <v>48</v>
      </c>
      <c r="B10" s="11">
        <v>342075.0227530899</v>
      </c>
      <c r="C10" s="11">
        <v>366111.47983977001</v>
      </c>
      <c r="D10" s="11">
        <v>362085.56478352996</v>
      </c>
      <c r="E10" s="11">
        <v>353403.88423349988</v>
      </c>
      <c r="F10" s="11">
        <v>347356.80456147995</v>
      </c>
      <c r="G10" s="11">
        <v>349984.3728816401</v>
      </c>
      <c r="H10" s="11">
        <v>349683.58851956989</v>
      </c>
      <c r="I10" s="11">
        <v>365589.66353321</v>
      </c>
      <c r="J10" s="11">
        <v>365659.18448347005</v>
      </c>
      <c r="K10" s="11">
        <v>356756.01732132002</v>
      </c>
      <c r="L10" s="11">
        <v>350667.15266667004</v>
      </c>
      <c r="M10" s="11">
        <v>367056.29509711004</v>
      </c>
      <c r="N10" s="11">
        <v>360032.60607638006</v>
      </c>
      <c r="O10" s="11">
        <v>357859.14683417999</v>
      </c>
      <c r="P10" s="11">
        <v>360014.41398709</v>
      </c>
      <c r="Q10" s="11">
        <v>387156.21253791993</v>
      </c>
      <c r="R10" s="11">
        <v>381943.20588008</v>
      </c>
      <c r="S10" s="11">
        <v>379760.63133383996</v>
      </c>
      <c r="T10" s="11">
        <v>382500.40318898001</v>
      </c>
      <c r="U10" s="11">
        <v>380244.76399617002</v>
      </c>
      <c r="V10" s="11">
        <v>397137.35964600998</v>
      </c>
      <c r="W10" s="11">
        <v>393090.09468534996</v>
      </c>
      <c r="X10" s="11">
        <v>389903.76079944998</v>
      </c>
      <c r="Y10" s="11">
        <v>407872.47895705997</v>
      </c>
      <c r="Z10" s="11">
        <v>401095.41198406002</v>
      </c>
      <c r="AA10" s="11">
        <v>387193.9875084298</v>
      </c>
      <c r="AB10" s="11">
        <v>381031.24098576995</v>
      </c>
      <c r="AC10" s="11">
        <v>378951.88781714003</v>
      </c>
      <c r="AD10" s="11">
        <v>376230.61248394003</v>
      </c>
      <c r="AE10" s="11">
        <v>379117.24377474998</v>
      </c>
      <c r="AF10" s="11">
        <v>386189.04992863</v>
      </c>
      <c r="AG10" s="11">
        <v>415276.98012678995</v>
      </c>
      <c r="AH10" s="120">
        <v>35032.216130619927</v>
      </c>
      <c r="AI10" s="129">
        <v>7.5320442678360688</v>
      </c>
      <c r="AJ10" s="129">
        <v>9.2130699611613345</v>
      </c>
    </row>
    <row r="11" spans="1:37">
      <c r="A11" s="33" t="s">
        <v>49</v>
      </c>
      <c r="B11" s="11">
        <v>13600.435927711082</v>
      </c>
      <c r="C11" s="11">
        <v>13532.424622111037</v>
      </c>
      <c r="D11" s="11">
        <v>13810.542047188012</v>
      </c>
      <c r="E11" s="11">
        <v>14031.46492575316</v>
      </c>
      <c r="F11" s="11">
        <v>13802.621670358287</v>
      </c>
      <c r="G11" s="11">
        <v>14081.379801935347</v>
      </c>
      <c r="H11" s="11">
        <v>14101.165895706394</v>
      </c>
      <c r="I11" s="11">
        <v>14251.76317083603</v>
      </c>
      <c r="J11" s="11">
        <v>14111.642945055048</v>
      </c>
      <c r="K11" s="11">
        <v>13992.653865757744</v>
      </c>
      <c r="L11" s="11">
        <v>13698.270616565471</v>
      </c>
      <c r="M11" s="11">
        <v>13499.253870440942</v>
      </c>
      <c r="N11" s="11">
        <v>13276.010477525087</v>
      </c>
      <c r="O11" s="11">
        <v>13227.747672633126</v>
      </c>
      <c r="P11" s="11">
        <v>13345.701361818321</v>
      </c>
      <c r="Q11" s="11">
        <v>14581.356904946781</v>
      </c>
      <c r="R11" s="11">
        <v>14493.470323321513</v>
      </c>
      <c r="S11" s="11">
        <v>14550.776605942743</v>
      </c>
      <c r="T11" s="11">
        <v>14759.471729119488</v>
      </c>
      <c r="U11" s="11">
        <v>14865.191052340229</v>
      </c>
      <c r="V11" s="11">
        <v>14974.395839251956</v>
      </c>
      <c r="W11" s="11">
        <v>14651.473428406309</v>
      </c>
      <c r="X11" s="11">
        <v>14433.433447093776</v>
      </c>
      <c r="Y11" s="11">
        <v>14531.9855461675</v>
      </c>
      <c r="Z11" s="11">
        <v>14320.340066947552</v>
      </c>
      <c r="AA11" s="11">
        <v>14368.09148773581</v>
      </c>
      <c r="AB11" s="11">
        <v>14354.977356814719</v>
      </c>
      <c r="AC11" s="11">
        <v>14447.243949549158</v>
      </c>
      <c r="AD11" s="11">
        <v>14395.211463408241</v>
      </c>
      <c r="AE11" s="11">
        <v>14476.107634367563</v>
      </c>
      <c r="AF11" s="11">
        <v>14434.160381921443</v>
      </c>
      <c r="AG11" s="11">
        <v>14684.768304503021</v>
      </c>
      <c r="AH11" s="120">
        <v>-180.42274783720859</v>
      </c>
      <c r="AI11" s="129">
        <v>1.7362140640716506</v>
      </c>
      <c r="AJ11" s="129">
        <v>-1.2137263974740797</v>
      </c>
    </row>
    <row r="12" spans="1:37">
      <c r="A12" s="107" t="s">
        <v>134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20"/>
      <c r="AI12" s="129"/>
      <c r="AJ12" s="129"/>
    </row>
    <row r="13" spans="1:37">
      <c r="A13" s="33" t="s">
        <v>135</v>
      </c>
      <c r="B13" s="11">
        <v>273812.59953176999</v>
      </c>
      <c r="C13" s="11">
        <v>281817.83501232002</v>
      </c>
      <c r="D13" s="11">
        <v>278618.69514153001</v>
      </c>
      <c r="E13" s="11">
        <v>285303.53397802997</v>
      </c>
      <c r="F13" s="11">
        <v>287919.16953125002</v>
      </c>
      <c r="G13" s="11">
        <v>294641.05493541999</v>
      </c>
      <c r="H13" s="11">
        <v>298831.06096154999</v>
      </c>
      <c r="I13" s="11">
        <v>298323.10698776005</v>
      </c>
      <c r="J13" s="11">
        <v>294808.31771665998</v>
      </c>
      <c r="K13" s="11">
        <v>298179.176989</v>
      </c>
      <c r="L13" s="11">
        <v>290753.50515749003</v>
      </c>
      <c r="M13" s="11">
        <v>310559.13924366003</v>
      </c>
      <c r="N13" s="11">
        <v>299689.34646373999</v>
      </c>
      <c r="O13" s="11">
        <v>298194.61718082998</v>
      </c>
      <c r="P13" s="11">
        <v>309396.51081344998</v>
      </c>
      <c r="Q13" s="11">
        <v>311000.20236977999</v>
      </c>
      <c r="R13" s="11">
        <v>309854.52749687003</v>
      </c>
      <c r="S13" s="11">
        <v>309865.69533066999</v>
      </c>
      <c r="T13" s="11">
        <v>319918.53517287999</v>
      </c>
      <c r="U13" s="11">
        <v>313279.85760888003</v>
      </c>
      <c r="V13" s="11">
        <v>321927.22870363999</v>
      </c>
      <c r="W13" s="11">
        <v>319108.89074076002</v>
      </c>
      <c r="X13" s="11">
        <v>312359.92577929999</v>
      </c>
      <c r="Y13" s="11">
        <v>343758.21693202003</v>
      </c>
      <c r="Z13" s="11">
        <v>325294.15974700975</v>
      </c>
      <c r="AA13" s="11">
        <v>322905.19426613988</v>
      </c>
      <c r="AB13" s="11">
        <v>318168.49965250003</v>
      </c>
      <c r="AC13" s="11">
        <v>327876.88866378</v>
      </c>
      <c r="AD13" s="11">
        <v>336405.70479176001</v>
      </c>
      <c r="AE13" s="11">
        <v>322893.50158133998</v>
      </c>
      <c r="AF13" s="11">
        <v>337402.192026</v>
      </c>
      <c r="AG13" s="11">
        <v>330374.20814862999</v>
      </c>
      <c r="AH13" s="120">
        <v>17094.350539749954</v>
      </c>
      <c r="AI13" s="129">
        <v>-2.0829692407061895</v>
      </c>
      <c r="AJ13" s="129">
        <v>5.4565750476979868</v>
      </c>
    </row>
    <row r="14" spans="1:37">
      <c r="A14" s="33" t="s">
        <v>47</v>
      </c>
      <c r="B14" s="11">
        <v>171818.41022808995</v>
      </c>
      <c r="C14" s="11">
        <v>171815.98721479037</v>
      </c>
      <c r="D14" s="11">
        <v>164140.24281934986</v>
      </c>
      <c r="E14" s="11">
        <v>169423.63493245977</v>
      </c>
      <c r="F14" s="11">
        <v>177069.57458431981</v>
      </c>
      <c r="G14" s="11">
        <v>178050.29702171023</v>
      </c>
      <c r="H14" s="11">
        <v>182240.72983966995</v>
      </c>
      <c r="I14" s="11">
        <v>176534.42863415022</v>
      </c>
      <c r="J14" s="11">
        <v>174089.79604551967</v>
      </c>
      <c r="K14" s="11">
        <v>182456.18724197999</v>
      </c>
      <c r="L14" s="11">
        <v>180194.03664106998</v>
      </c>
      <c r="M14" s="11">
        <v>193453.23654668999</v>
      </c>
      <c r="N14" s="11">
        <v>186394.67402969001</v>
      </c>
      <c r="O14" s="11">
        <v>184287.67224168999</v>
      </c>
      <c r="P14" s="11">
        <v>192277.74400183</v>
      </c>
      <c r="Q14" s="11">
        <v>193387.50571512</v>
      </c>
      <c r="R14" s="11">
        <v>193133.31996808003</v>
      </c>
      <c r="S14" s="11">
        <v>192903.71310826999</v>
      </c>
      <c r="T14" s="11">
        <v>196687.98254957999</v>
      </c>
      <c r="U14" s="11">
        <v>188963.76543077</v>
      </c>
      <c r="V14" s="11">
        <v>189588.18454823</v>
      </c>
      <c r="W14" s="11">
        <v>191613.98821387</v>
      </c>
      <c r="X14" s="11">
        <v>186912.89521032001</v>
      </c>
      <c r="Y14" s="11">
        <v>211173.27041606995</v>
      </c>
      <c r="Z14" s="11">
        <v>200123.33808935015</v>
      </c>
      <c r="AA14" s="11">
        <v>201531.00210822988</v>
      </c>
      <c r="AB14" s="11">
        <v>200012.44290552998</v>
      </c>
      <c r="AC14" s="11">
        <v>208815.8196127</v>
      </c>
      <c r="AD14" s="11">
        <v>215598.97909685</v>
      </c>
      <c r="AE14" s="11">
        <v>200476.02081123</v>
      </c>
      <c r="AF14" s="11">
        <v>215705.01243889998</v>
      </c>
      <c r="AG14" s="11">
        <v>198507.18698607001</v>
      </c>
      <c r="AH14" s="120">
        <v>9543.4215553000104</v>
      </c>
      <c r="AI14" s="129">
        <v>-7.9728446077262038</v>
      </c>
      <c r="AJ14" s="129">
        <v>5.0503976429260966</v>
      </c>
    </row>
    <row r="15" spans="1:37">
      <c r="A15" s="33" t="s">
        <v>48</v>
      </c>
      <c r="B15" s="11">
        <v>101994.18930367994</v>
      </c>
      <c r="C15" s="11">
        <v>110001.84779753003</v>
      </c>
      <c r="D15" s="11">
        <v>114478.45232218002</v>
      </c>
      <c r="E15" s="11">
        <v>115879.89904556994</v>
      </c>
      <c r="F15" s="11">
        <v>110849.59494693004</v>
      </c>
      <c r="G15" s="11">
        <v>116590.75791371003</v>
      </c>
      <c r="H15" s="11">
        <v>116590.33112187992</v>
      </c>
      <c r="I15" s="11">
        <v>121788.67835361011</v>
      </c>
      <c r="J15" s="11">
        <v>120718.52167114001</v>
      </c>
      <c r="K15" s="11">
        <v>115722.98974702001</v>
      </c>
      <c r="L15" s="11">
        <v>110559.46851641999</v>
      </c>
      <c r="M15" s="11">
        <v>117105.90269697001</v>
      </c>
      <c r="N15" s="11">
        <v>113294.67243405001</v>
      </c>
      <c r="O15" s="11">
        <v>113906.94493914</v>
      </c>
      <c r="P15" s="11">
        <v>117118.76681162001</v>
      </c>
      <c r="Q15" s="11">
        <v>117612.69665465999</v>
      </c>
      <c r="R15" s="11">
        <v>116721.20752878999</v>
      </c>
      <c r="S15" s="11">
        <v>116961.98222239999</v>
      </c>
      <c r="T15" s="11">
        <v>123230.5526233</v>
      </c>
      <c r="U15" s="11">
        <v>124316.09217811</v>
      </c>
      <c r="V15" s="11">
        <v>132339.04415541</v>
      </c>
      <c r="W15" s="11">
        <v>127494.90252689</v>
      </c>
      <c r="X15" s="11">
        <v>125447.03056898</v>
      </c>
      <c r="Y15" s="11">
        <v>132584.94651594994</v>
      </c>
      <c r="Z15" s="11">
        <v>125170.82165766002</v>
      </c>
      <c r="AA15" s="11">
        <v>121374.19215791002</v>
      </c>
      <c r="AB15" s="11">
        <v>118156.05674696999</v>
      </c>
      <c r="AC15" s="11">
        <v>119061.06905108001</v>
      </c>
      <c r="AD15" s="11">
        <v>120806.72569491001</v>
      </c>
      <c r="AE15" s="11">
        <v>122417.48077010999</v>
      </c>
      <c r="AF15" s="11">
        <v>121697.17958709999</v>
      </c>
      <c r="AG15" s="11">
        <v>131867.02116256001</v>
      </c>
      <c r="AH15" s="120">
        <v>7550.9289844500017</v>
      </c>
      <c r="AI15" s="129">
        <v>8.356678116916715</v>
      </c>
      <c r="AJ15" s="129">
        <v>6.0739755024085351</v>
      </c>
    </row>
    <row r="16" spans="1:37">
      <c r="A16" s="107" t="s">
        <v>49</v>
      </c>
      <c r="B16" s="11">
        <v>4055.1497313640216</v>
      </c>
      <c r="C16" s="11">
        <v>4065.9520271380011</v>
      </c>
      <c r="D16" s="11">
        <v>4366.3974293967494</v>
      </c>
      <c r="E16" s="11">
        <v>4600.8683311002587</v>
      </c>
      <c r="F16" s="11">
        <v>4404.7359984684908</v>
      </c>
      <c r="G16" s="11">
        <v>4690.9487131120286</v>
      </c>
      <c r="H16" s="11">
        <v>4701.5635133044279</v>
      </c>
      <c r="I16" s="11">
        <v>4747.681824508436</v>
      </c>
      <c r="J16" s="11">
        <v>4658.8100257468795</v>
      </c>
      <c r="K16" s="11">
        <v>4538.8771631628879</v>
      </c>
      <c r="L16" s="11">
        <v>4318.8348479310471</v>
      </c>
      <c r="M16" s="11">
        <v>4306.8116017879984</v>
      </c>
      <c r="N16" s="11">
        <v>4177.6806680757381</v>
      </c>
      <c r="O16" s="11">
        <v>4210.4060749734817</v>
      </c>
      <c r="P16" s="11">
        <v>4341.5819617388133</v>
      </c>
      <c r="Q16" s="11">
        <v>4429.6143286267597</v>
      </c>
      <c r="R16" s="11">
        <v>4429.1803895889079</v>
      </c>
      <c r="S16" s="11">
        <v>4481.4747350951538</v>
      </c>
      <c r="T16" s="11">
        <v>4755.0743540229778</v>
      </c>
      <c r="U16" s="11">
        <v>4859.9813490832385</v>
      </c>
      <c r="V16" s="11">
        <v>4989.9541910077314</v>
      </c>
      <c r="W16" s="11">
        <v>4752.0611734702134</v>
      </c>
      <c r="X16" s="11">
        <v>4643.7904654739241</v>
      </c>
      <c r="Y16" s="11">
        <v>4723.8355756089568</v>
      </c>
      <c r="Z16" s="11">
        <v>4468.9833865967303</v>
      </c>
      <c r="AA16" s="11">
        <v>4503.9839290813097</v>
      </c>
      <c r="AB16" s="11">
        <v>4451.4132615089502</v>
      </c>
      <c r="AC16" s="11">
        <v>4539.1100157418705</v>
      </c>
      <c r="AD16" s="11">
        <v>4622.2670481244186</v>
      </c>
      <c r="AE16" s="11">
        <v>4674.355115878433</v>
      </c>
      <c r="AF16" s="11">
        <v>4548.5406914368159</v>
      </c>
      <c r="AG16" s="11">
        <v>4663.0002274288563</v>
      </c>
      <c r="AH16" s="120">
        <v>-196.98112165438215</v>
      </c>
      <c r="AI16" s="129">
        <v>2.5164012758536858</v>
      </c>
      <c r="AJ16" s="129">
        <v>-4.053125053484818</v>
      </c>
    </row>
    <row r="17" spans="1:36">
      <c r="A17" s="33" t="s">
        <v>136</v>
      </c>
      <c r="B17" s="11">
        <v>414018.13332984998</v>
      </c>
      <c r="C17" s="11">
        <v>429165.72573353001</v>
      </c>
      <c r="D17" s="11">
        <v>423704.56580997002</v>
      </c>
      <c r="E17" s="11">
        <v>419349.85728502</v>
      </c>
      <c r="F17" s="11">
        <v>419030.51304659998</v>
      </c>
      <c r="G17" s="11">
        <v>422448.56800772989</v>
      </c>
      <c r="H17" s="11">
        <v>421588.51156814012</v>
      </c>
      <c r="I17" s="11">
        <v>426983.33925784001</v>
      </c>
      <c r="J17" s="11">
        <v>433591.32958043</v>
      </c>
      <c r="K17" s="11">
        <v>430337.29319960001</v>
      </c>
      <c r="L17" s="11">
        <v>430962.07875067001</v>
      </c>
      <c r="M17" s="11">
        <v>444676.45596152003</v>
      </c>
      <c r="N17" s="11">
        <v>437688.87861632998</v>
      </c>
      <c r="O17" s="11">
        <v>436924.30568922003</v>
      </c>
      <c r="P17" s="11">
        <v>440537.72966690001</v>
      </c>
      <c r="Q17" s="11">
        <v>446486.03038548998</v>
      </c>
      <c r="R17" s="11">
        <v>444550.57151836</v>
      </c>
      <c r="S17" s="11">
        <v>451556.91485345998</v>
      </c>
      <c r="T17" s="11">
        <v>448291.10114391003</v>
      </c>
      <c r="U17" s="11">
        <v>447014.71888101997</v>
      </c>
      <c r="V17" s="11">
        <v>459403.03176354</v>
      </c>
      <c r="W17" s="11">
        <v>462075.16289083997</v>
      </c>
      <c r="X17" s="11">
        <v>469975.08612801001</v>
      </c>
      <c r="Y17" s="11">
        <v>495313.10327557003</v>
      </c>
      <c r="Z17" s="11">
        <v>491669.55481504981</v>
      </c>
      <c r="AA17" s="11">
        <v>488534.56093012</v>
      </c>
      <c r="AB17" s="11">
        <v>489355.78866953001</v>
      </c>
      <c r="AC17" s="11">
        <v>496049.17026992998</v>
      </c>
      <c r="AD17" s="11">
        <v>490544.04171952</v>
      </c>
      <c r="AE17" s="11">
        <v>507439.59050937003</v>
      </c>
      <c r="AF17" s="11">
        <v>506464.88343381003</v>
      </c>
      <c r="AG17" s="11">
        <v>520037.70390149002</v>
      </c>
      <c r="AH17" s="120">
        <v>73022.985020470049</v>
      </c>
      <c r="AI17" s="129">
        <v>2.6799134375629086</v>
      </c>
      <c r="AJ17" s="129">
        <v>16.335700355295522</v>
      </c>
    </row>
    <row r="18" spans="1:36">
      <c r="A18" s="33" t="s">
        <v>47</v>
      </c>
      <c r="B18" s="11">
        <v>190883.90399076999</v>
      </c>
      <c r="C18" s="11">
        <v>190389.27050881</v>
      </c>
      <c r="D18" s="11">
        <v>193164.98697924986</v>
      </c>
      <c r="E18" s="11">
        <v>197228.63912055042</v>
      </c>
      <c r="F18" s="11">
        <v>197478.24299736012</v>
      </c>
      <c r="G18" s="11">
        <v>203725.62582557992</v>
      </c>
      <c r="H18" s="11">
        <v>203347.93978099996</v>
      </c>
      <c r="I18" s="11">
        <v>199671.95999696015</v>
      </c>
      <c r="J18" s="11">
        <v>204190.05772626004</v>
      </c>
      <c r="K18" s="11">
        <v>204240.1892393</v>
      </c>
      <c r="L18" s="11">
        <v>205573.25148456011</v>
      </c>
      <c r="M18" s="11">
        <v>209601.25877750001</v>
      </c>
      <c r="N18" s="11">
        <v>206074.61423476</v>
      </c>
      <c r="O18" s="11">
        <v>208393.03055172</v>
      </c>
      <c r="P18" s="11">
        <v>213409.56192884</v>
      </c>
      <c r="Q18" s="11">
        <v>221875.76207110999</v>
      </c>
      <c r="R18" s="11">
        <v>221509.48962840001</v>
      </c>
      <c r="S18" s="11">
        <v>229741.01091064999</v>
      </c>
      <c r="T18" s="11">
        <v>227757.94818286999</v>
      </c>
      <c r="U18" s="11">
        <v>227808.51810262958</v>
      </c>
      <c r="V18" s="11">
        <v>231829.2933429</v>
      </c>
      <c r="W18" s="11">
        <v>231902.94083213</v>
      </c>
      <c r="X18" s="11">
        <v>236990.82191729001</v>
      </c>
      <c r="Y18" s="11">
        <v>252438.65892826999</v>
      </c>
      <c r="Z18" s="11">
        <v>248278.83133478989</v>
      </c>
      <c r="AA18" s="11">
        <v>253821.75401233998</v>
      </c>
      <c r="AB18" s="11">
        <v>257274.86812013999</v>
      </c>
      <c r="AC18" s="11">
        <v>266118.33009960997</v>
      </c>
      <c r="AD18" s="11">
        <v>264537.68166245002</v>
      </c>
      <c r="AE18" s="11">
        <v>280173.40766172</v>
      </c>
      <c r="AF18" s="11">
        <v>272592.71089987003</v>
      </c>
      <c r="AG18" s="11">
        <v>269339.87824562</v>
      </c>
      <c r="AH18" s="120">
        <v>41531.360142990423</v>
      </c>
      <c r="AI18" s="129">
        <v>-1.1932940699375005</v>
      </c>
      <c r="AJ18" s="129">
        <v>18.230819676496999</v>
      </c>
    </row>
    <row r="19" spans="1:36">
      <c r="A19" s="33" t="s">
        <v>48</v>
      </c>
      <c r="B19" s="11">
        <v>223134.22933907999</v>
      </c>
      <c r="C19" s="11">
        <v>238776.45522471989</v>
      </c>
      <c r="D19" s="11">
        <v>230539.57883072004</v>
      </c>
      <c r="E19" s="11">
        <v>222121.21816447005</v>
      </c>
      <c r="F19" s="11">
        <v>221552.27004924</v>
      </c>
      <c r="G19" s="11">
        <v>218722.94218215015</v>
      </c>
      <c r="H19" s="11">
        <v>218240.57178713992</v>
      </c>
      <c r="I19" s="11">
        <v>227311.37926087991</v>
      </c>
      <c r="J19" s="11">
        <v>229401.27185416975</v>
      </c>
      <c r="K19" s="11">
        <v>226097.1039603001</v>
      </c>
      <c r="L19" s="11">
        <v>225388.82726610999</v>
      </c>
      <c r="M19" s="11">
        <v>235075.19718402001</v>
      </c>
      <c r="N19" s="11">
        <v>231614.26438157001</v>
      </c>
      <c r="O19" s="11">
        <v>228531.27513749999</v>
      </c>
      <c r="P19" s="11">
        <v>227128.16773806</v>
      </c>
      <c r="Q19" s="11">
        <v>224610.26831437999</v>
      </c>
      <c r="R19" s="11">
        <v>223041.08188996001</v>
      </c>
      <c r="S19" s="11">
        <v>221815.90394280999</v>
      </c>
      <c r="T19" s="11">
        <v>220533.15296104</v>
      </c>
      <c r="U19" s="11">
        <v>219206.20077838999</v>
      </c>
      <c r="V19" s="11">
        <v>227573.73842064</v>
      </c>
      <c r="W19" s="11">
        <v>230172.22205871</v>
      </c>
      <c r="X19" s="11">
        <v>232984.26421071999</v>
      </c>
      <c r="Y19" s="11">
        <v>242874.44434729998</v>
      </c>
      <c r="Z19" s="11">
        <v>243390.72348026</v>
      </c>
      <c r="AA19" s="11">
        <v>234712.80691777999</v>
      </c>
      <c r="AB19" s="11">
        <v>232080.92054938999</v>
      </c>
      <c r="AC19" s="11">
        <v>229930.84017032001</v>
      </c>
      <c r="AD19" s="11">
        <v>226006.36005707001</v>
      </c>
      <c r="AE19" s="11">
        <v>227266.18284764999</v>
      </c>
      <c r="AF19" s="11">
        <v>233872.17253394</v>
      </c>
      <c r="AG19" s="11">
        <v>250697.82565586999</v>
      </c>
      <c r="AH19" s="120">
        <v>31491.624877480004</v>
      </c>
      <c r="AI19" s="129">
        <v>7.1943801349381165</v>
      </c>
      <c r="AJ19" s="129">
        <v>14.366210794062795</v>
      </c>
    </row>
    <row r="20" spans="1:36">
      <c r="A20" s="33" t="s">
        <v>49</v>
      </c>
      <c r="B20" s="11">
        <v>8871.512351241774</v>
      </c>
      <c r="C20" s="11">
        <v>8825.7936715820815</v>
      </c>
      <c r="D20" s="11">
        <v>8793.1606687665953</v>
      </c>
      <c r="E20" s="11">
        <v>8819.0487456020164</v>
      </c>
      <c r="F20" s="11">
        <v>8803.6339681304962</v>
      </c>
      <c r="G20" s="11">
        <v>8800.1666900287237</v>
      </c>
      <c r="H20" s="11">
        <v>8800.6603940809546</v>
      </c>
      <c r="I20" s="11">
        <v>8861.2678814642313</v>
      </c>
      <c r="J20" s="11">
        <v>8853.1314866887788</v>
      </c>
      <c r="K20" s="11">
        <v>8867.9611896139941</v>
      </c>
      <c r="L20" s="11">
        <v>8804.4663617989263</v>
      </c>
      <c r="M20" s="11">
        <v>8645.3762210821005</v>
      </c>
      <c r="N20" s="11">
        <v>8540.6525652891942</v>
      </c>
      <c r="O20" s="11">
        <v>8447.3292622716781</v>
      </c>
      <c r="P20" s="11">
        <v>8419.6203810823663</v>
      </c>
      <c r="Q20" s="11">
        <v>8459.434152789303</v>
      </c>
      <c r="R20" s="11">
        <v>8463.6648891422392</v>
      </c>
      <c r="S20" s="11">
        <v>8499.0212244506438</v>
      </c>
      <c r="T20" s="11">
        <v>8509.6716482515603</v>
      </c>
      <c r="U20" s="11">
        <v>8569.5908608520385</v>
      </c>
      <c r="V20" s="11">
        <v>8580.8578794162877</v>
      </c>
      <c r="W20" s="11">
        <v>8579.1075406004384</v>
      </c>
      <c r="X20" s="11">
        <v>8624.5971693389292</v>
      </c>
      <c r="Y20" s="11">
        <v>8653.3122406623552</v>
      </c>
      <c r="Z20" s="11">
        <v>8689.7975524991416</v>
      </c>
      <c r="AA20" s="11">
        <v>8709.7816390150201</v>
      </c>
      <c r="AB20" s="11">
        <v>8743.4204891341924</v>
      </c>
      <c r="AC20" s="11">
        <v>8765.9332127891357</v>
      </c>
      <c r="AD20" s="11">
        <v>8647.3807211410294</v>
      </c>
      <c r="AE20" s="11">
        <v>8677.868861351848</v>
      </c>
      <c r="AF20" s="11">
        <v>8741.1811594532555</v>
      </c>
      <c r="AG20" s="11">
        <v>8865.0218056275316</v>
      </c>
      <c r="AH20" s="120">
        <v>295.43094477549312</v>
      </c>
      <c r="AI20" s="129">
        <v>1.4167495663940821</v>
      </c>
      <c r="AJ20" s="129">
        <v>3.4474334839612153</v>
      </c>
    </row>
    <row r="21" spans="1:36" s="31" customFormat="1" ht="25.5">
      <c r="A21" s="108" t="s">
        <v>145</v>
      </c>
      <c r="B21" s="10">
        <v>1004998.90552825</v>
      </c>
      <c r="C21" s="10">
        <v>1045122.49844876</v>
      </c>
      <c r="D21" s="10">
        <v>1017519.90765192</v>
      </c>
      <c r="E21" s="10">
        <v>989945.71882448997</v>
      </c>
      <c r="F21" s="10">
        <v>986511.39350716001</v>
      </c>
      <c r="G21" s="10">
        <v>962078.9793454</v>
      </c>
      <c r="H21" s="10">
        <v>960370.33144572005</v>
      </c>
      <c r="I21" s="10">
        <v>985727.68061308004</v>
      </c>
      <c r="J21" s="10">
        <v>989956.05682091985</v>
      </c>
      <c r="K21" s="10">
        <v>984373.41498725</v>
      </c>
      <c r="L21" s="10">
        <v>984547.31590203999</v>
      </c>
      <c r="M21" s="10">
        <v>998681.85735955997</v>
      </c>
      <c r="N21" s="10">
        <v>984687.51603369997</v>
      </c>
      <c r="O21" s="10">
        <v>974633.95507843001</v>
      </c>
      <c r="P21" s="10">
        <v>966549.6914800501</v>
      </c>
      <c r="Q21" s="10">
        <v>960583.70208118006</v>
      </c>
      <c r="R21" s="10">
        <v>955687.26796978002</v>
      </c>
      <c r="S21" s="10">
        <v>955223.41538768006</v>
      </c>
      <c r="T21" s="10">
        <v>954725.81765017007</v>
      </c>
      <c r="U21" s="10">
        <v>956879.59211812005</v>
      </c>
      <c r="V21" s="10">
        <v>973715.84045791999</v>
      </c>
      <c r="W21" s="10">
        <v>988815.19649640017</v>
      </c>
      <c r="X21" s="10">
        <v>988863.60939465009</v>
      </c>
      <c r="Y21" s="10">
        <v>1016657.0963205708</v>
      </c>
      <c r="Z21" s="10">
        <v>1047908.078008041</v>
      </c>
      <c r="AA21" s="10">
        <v>1032915.1465075904</v>
      </c>
      <c r="AB21" s="10">
        <v>1030337.23403743</v>
      </c>
      <c r="AC21" s="10">
        <v>1032133.7123674201</v>
      </c>
      <c r="AD21" s="10">
        <v>1036173.3284107101</v>
      </c>
      <c r="AE21" s="10">
        <v>1024964.44866982</v>
      </c>
      <c r="AF21" s="10">
        <v>1044252.2798024599</v>
      </c>
      <c r="AG21" s="10">
        <v>1090149.7253684201</v>
      </c>
      <c r="AH21" s="119">
        <v>133270.13325030007</v>
      </c>
      <c r="AI21" s="128">
        <v>4.395244947384036</v>
      </c>
      <c r="AJ21" s="128">
        <v>13.92757608669417</v>
      </c>
    </row>
    <row r="22" spans="1:36">
      <c r="A22" s="33" t="s">
        <v>47</v>
      </c>
      <c r="B22" s="11">
        <v>432437.95077347005</v>
      </c>
      <c r="C22" s="11">
        <v>435907.05655573</v>
      </c>
      <c r="D22" s="11">
        <v>433211.14718765998</v>
      </c>
      <c r="E22" s="11">
        <v>428722.28694117005</v>
      </c>
      <c r="F22" s="11">
        <v>429718.03652408993</v>
      </c>
      <c r="G22" s="11">
        <v>426843.45707379002</v>
      </c>
      <c r="H22" s="11">
        <v>430440.12858301005</v>
      </c>
      <c r="I22" s="11">
        <v>451616.18863223994</v>
      </c>
      <c r="J22" s="11">
        <v>457680.64570449007</v>
      </c>
      <c r="K22" s="11">
        <v>480598.07478741009</v>
      </c>
      <c r="L22" s="11">
        <v>511231.18016665988</v>
      </c>
      <c r="M22" s="11">
        <v>504998.5557267901</v>
      </c>
      <c r="N22" s="11">
        <v>502590.04260217003</v>
      </c>
      <c r="O22" s="11">
        <v>503616.43607140001</v>
      </c>
      <c r="P22" s="11">
        <v>507081.32968685002</v>
      </c>
      <c r="Q22" s="11">
        <v>509103.43690508005</v>
      </c>
      <c r="R22" s="11">
        <v>508670.80610261002</v>
      </c>
      <c r="S22" s="11">
        <v>517693.48984683008</v>
      </c>
      <c r="T22" s="11">
        <v>527553.82164232002</v>
      </c>
      <c r="U22" s="11">
        <v>536299.40713040996</v>
      </c>
      <c r="V22" s="11">
        <v>544568.10872333008</v>
      </c>
      <c r="W22" s="11">
        <v>549050.41577689</v>
      </c>
      <c r="X22" s="11">
        <v>552887.92049219005</v>
      </c>
      <c r="Y22" s="11">
        <v>570626.55437231029</v>
      </c>
      <c r="Z22" s="11">
        <v>577033.72125535982</v>
      </c>
      <c r="AA22" s="11">
        <v>581818.75718166004</v>
      </c>
      <c r="AB22" s="11">
        <v>584127.31902935996</v>
      </c>
      <c r="AC22" s="11">
        <v>589003.61169437994</v>
      </c>
      <c r="AD22" s="11">
        <v>594879.55030137999</v>
      </c>
      <c r="AE22" s="11">
        <v>585719.45446221007</v>
      </c>
      <c r="AF22" s="11">
        <v>594819.68321834004</v>
      </c>
      <c r="AG22" s="11">
        <v>608629.66939882003</v>
      </c>
      <c r="AH22" s="120">
        <v>72330.262268410064</v>
      </c>
      <c r="AI22" s="129">
        <v>2.3217096827999217</v>
      </c>
      <c r="AJ22" s="129">
        <v>13.486918185390007</v>
      </c>
    </row>
    <row r="23" spans="1:36">
      <c r="A23" s="33" t="s">
        <v>48</v>
      </c>
      <c r="B23" s="11">
        <v>572560.95475478016</v>
      </c>
      <c r="C23" s="11">
        <v>609215.44189302984</v>
      </c>
      <c r="D23" s="11">
        <v>584308.76046426001</v>
      </c>
      <c r="E23" s="11">
        <v>561223.43188331998</v>
      </c>
      <c r="F23" s="11">
        <v>556793.35698307015</v>
      </c>
      <c r="G23" s="11">
        <v>535235.52227160998</v>
      </c>
      <c r="H23" s="11">
        <v>529930.20286270999</v>
      </c>
      <c r="I23" s="11">
        <v>534111.4919808401</v>
      </c>
      <c r="J23" s="11">
        <v>532275.41111642995</v>
      </c>
      <c r="K23" s="11">
        <v>503775.34019983991</v>
      </c>
      <c r="L23" s="11">
        <v>473316.13573537994</v>
      </c>
      <c r="M23" s="11">
        <v>493683.30163276999</v>
      </c>
      <c r="N23" s="11">
        <v>482097.47343152994</v>
      </c>
      <c r="O23" s="11">
        <v>471017.51900703</v>
      </c>
      <c r="P23" s="11">
        <v>459468.36179319996</v>
      </c>
      <c r="Q23" s="11">
        <v>451480.26517610002</v>
      </c>
      <c r="R23" s="11">
        <v>447016.46186717</v>
      </c>
      <c r="S23" s="11">
        <v>437529.92554085009</v>
      </c>
      <c r="T23" s="11">
        <v>427171.99600785004</v>
      </c>
      <c r="U23" s="11">
        <v>420580.18498770997</v>
      </c>
      <c r="V23" s="11">
        <v>429147.73173459008</v>
      </c>
      <c r="W23" s="11">
        <v>439764.78071950999</v>
      </c>
      <c r="X23" s="11">
        <v>435975.68890245998</v>
      </c>
      <c r="Y23" s="11">
        <v>446030.5419482601</v>
      </c>
      <c r="Z23" s="11">
        <v>470874.35675268003</v>
      </c>
      <c r="AA23" s="11">
        <v>451096.38932592998</v>
      </c>
      <c r="AB23" s="11">
        <v>446209.91500807006</v>
      </c>
      <c r="AC23" s="11">
        <v>443130.10067304003</v>
      </c>
      <c r="AD23" s="11">
        <v>441293.77810932999</v>
      </c>
      <c r="AE23" s="11">
        <v>439244.99420761003</v>
      </c>
      <c r="AF23" s="11">
        <v>449432.59658411995</v>
      </c>
      <c r="AG23" s="11">
        <v>481520.05596959998</v>
      </c>
      <c r="AH23" s="120">
        <v>60939.87098189001</v>
      </c>
      <c r="AI23" s="129">
        <v>7.1395487620075748</v>
      </c>
      <c r="AJ23" s="129">
        <v>14.489477430723641</v>
      </c>
    </row>
    <row r="24" spans="1:36">
      <c r="A24" s="33" t="s">
        <v>49</v>
      </c>
      <c r="B24" s="11">
        <v>22764.241940786753</v>
      </c>
      <c r="C24" s="11">
        <v>22518.17410820218</v>
      </c>
      <c r="D24" s="11">
        <v>22286.502113820337</v>
      </c>
      <c r="E24" s="11">
        <v>22282.683499818631</v>
      </c>
      <c r="F24" s="11">
        <v>22124.823680101043</v>
      </c>
      <c r="G24" s="11">
        <v>21534.831999892252</v>
      </c>
      <c r="H24" s="11">
        <v>21369.700921192114</v>
      </c>
      <c r="I24" s="11">
        <v>20821.240997261804</v>
      </c>
      <c r="J24" s="11">
        <v>20541.752727250307</v>
      </c>
      <c r="K24" s="11">
        <v>19759.033118624986</v>
      </c>
      <c r="L24" s="11">
        <v>18489.363674884393</v>
      </c>
      <c r="M24" s="11">
        <v>18156.223743758655</v>
      </c>
      <c r="N24" s="11">
        <v>17777.087409431882</v>
      </c>
      <c r="O24" s="11">
        <v>17410.483834025559</v>
      </c>
      <c r="P24" s="11">
        <v>17032.450100500228</v>
      </c>
      <c r="Q24" s="11">
        <v>17003.975834245302</v>
      </c>
      <c r="R24" s="11">
        <v>16962.783273443507</v>
      </c>
      <c r="S24" s="11">
        <v>16764.244841806936</v>
      </c>
      <c r="T24" s="11">
        <v>16483.206150855767</v>
      </c>
      <c r="U24" s="11">
        <v>16442.053631365394</v>
      </c>
      <c r="V24" s="11">
        <v>16181.373654291565</v>
      </c>
      <c r="W24" s="11">
        <v>16391.158379654178</v>
      </c>
      <c r="X24" s="11">
        <v>16138.921249239187</v>
      </c>
      <c r="Y24" s="11">
        <v>15891.509535811938</v>
      </c>
      <c r="Z24" s="11">
        <v>16811.663050814295</v>
      </c>
      <c r="AA24" s="11">
        <v>16739.397823116102</v>
      </c>
      <c r="AB24" s="11">
        <v>16810.519813954783</v>
      </c>
      <c r="AC24" s="11">
        <v>16893.988053968795</v>
      </c>
      <c r="AD24" s="11">
        <v>16884.636822691631</v>
      </c>
      <c r="AE24" s="11">
        <v>16772.008971938019</v>
      </c>
      <c r="AF24" s="11">
        <v>16797.944377649899</v>
      </c>
      <c r="AG24" s="11">
        <v>17027.21507396346</v>
      </c>
      <c r="AH24" s="120">
        <v>585.16144259806606</v>
      </c>
      <c r="AI24" s="129">
        <v>1.3648735295171743</v>
      </c>
      <c r="AJ24" s="129">
        <v>3.5589316013529659</v>
      </c>
    </row>
    <row r="25" spans="1:36">
      <c r="A25" s="33" t="s">
        <v>134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0"/>
      <c r="AI25" s="129"/>
      <c r="AJ25" s="129"/>
    </row>
    <row r="26" spans="1:36">
      <c r="A26" s="33" t="s">
        <v>137</v>
      </c>
      <c r="B26" s="11">
        <v>808208.21965617</v>
      </c>
      <c r="C26" s="11">
        <v>841972.82575249008</v>
      </c>
      <c r="D26" s="11">
        <v>821723.26090934</v>
      </c>
      <c r="E26" s="11">
        <v>802015.63475668</v>
      </c>
      <c r="F26" s="11">
        <v>799483.96752641001</v>
      </c>
      <c r="G26" s="11">
        <v>779362.37075220991</v>
      </c>
      <c r="H26" s="11">
        <v>783991.90736717999</v>
      </c>
      <c r="I26" s="11">
        <v>807601.56701634999</v>
      </c>
      <c r="J26" s="11">
        <v>812080.3253159899</v>
      </c>
      <c r="K26" s="11">
        <v>810118.42427995999</v>
      </c>
      <c r="L26" s="11">
        <v>811140.45928388997</v>
      </c>
      <c r="M26" s="11">
        <v>822114.34799005999</v>
      </c>
      <c r="N26" s="11">
        <v>808593.43913509999</v>
      </c>
      <c r="O26" s="11">
        <v>800416.88833807001</v>
      </c>
      <c r="P26" s="11">
        <v>793045.34146378003</v>
      </c>
      <c r="Q26" s="11">
        <v>788350.41833957005</v>
      </c>
      <c r="R26" s="11">
        <v>783718.83675185998</v>
      </c>
      <c r="S26" s="11">
        <v>784031.18722716998</v>
      </c>
      <c r="T26" s="11">
        <v>783047.8271274101</v>
      </c>
      <c r="U26" s="11">
        <v>783501.67673555005</v>
      </c>
      <c r="V26" s="11">
        <v>796517.83809814998</v>
      </c>
      <c r="W26" s="11">
        <v>810070.39522962004</v>
      </c>
      <c r="X26" s="11">
        <v>813424.44859037001</v>
      </c>
      <c r="Y26" s="11">
        <v>829932.0209609106</v>
      </c>
      <c r="Z26" s="11">
        <v>857152.04576669121</v>
      </c>
      <c r="AA26" s="11">
        <v>844088.8304601803</v>
      </c>
      <c r="AB26" s="11">
        <v>839344.90904775006</v>
      </c>
      <c r="AC26" s="11">
        <v>839813.55544426001</v>
      </c>
      <c r="AD26" s="11">
        <v>840722.69866111001</v>
      </c>
      <c r="AE26" s="11">
        <v>829718.55033503997</v>
      </c>
      <c r="AF26" s="11">
        <v>844938.25603562989</v>
      </c>
      <c r="AG26" s="11">
        <v>874717.47592034005</v>
      </c>
      <c r="AH26" s="120">
        <v>91215.799184789998</v>
      </c>
      <c r="AI26" s="129">
        <v>3.5244255626951215</v>
      </c>
      <c r="AJ26" s="129">
        <v>11.642068152915709</v>
      </c>
    </row>
    <row r="27" spans="1:36">
      <c r="A27" s="33" t="s">
        <v>47</v>
      </c>
      <c r="B27" s="11">
        <v>338257.35469120002</v>
      </c>
      <c r="C27" s="11">
        <v>341574.32453218004</v>
      </c>
      <c r="D27" s="11">
        <v>338733.31442313001</v>
      </c>
      <c r="E27" s="11">
        <v>336294.57058962004</v>
      </c>
      <c r="F27" s="11">
        <v>336749.51642190001</v>
      </c>
      <c r="G27" s="11">
        <v>334394.33681682002</v>
      </c>
      <c r="H27" s="11">
        <v>341686.33485629997</v>
      </c>
      <c r="I27" s="11">
        <v>362760.66355168005</v>
      </c>
      <c r="J27" s="11">
        <v>368959.44371070003</v>
      </c>
      <c r="K27" s="11">
        <v>392891.69650684</v>
      </c>
      <c r="L27" s="11">
        <v>423578.58986009995</v>
      </c>
      <c r="M27" s="11">
        <v>417431.67211027001</v>
      </c>
      <c r="N27" s="11">
        <v>414668.75678713003</v>
      </c>
      <c r="O27" s="11">
        <v>415110.48174871004</v>
      </c>
      <c r="P27" s="11">
        <v>417288.33072822</v>
      </c>
      <c r="Q27" s="11">
        <v>418623.64094216999</v>
      </c>
      <c r="R27" s="11">
        <v>416630.9877387</v>
      </c>
      <c r="S27" s="11">
        <v>424555.35793371004</v>
      </c>
      <c r="T27" s="11">
        <v>432128.02385829005</v>
      </c>
      <c r="U27" s="11">
        <v>437509.26131705998</v>
      </c>
      <c r="V27" s="11">
        <v>442782.64885741001</v>
      </c>
      <c r="W27" s="11">
        <v>445596.82241116004</v>
      </c>
      <c r="X27" s="11">
        <v>446703.69885223999</v>
      </c>
      <c r="Y27" s="11">
        <v>455094.58583995036</v>
      </c>
      <c r="Z27" s="11">
        <v>458159.85977674043</v>
      </c>
      <c r="AA27" s="11">
        <v>461623.67177844018</v>
      </c>
      <c r="AB27" s="11">
        <v>460507.55479274999</v>
      </c>
      <c r="AC27" s="11">
        <v>463203.27020135999</v>
      </c>
      <c r="AD27" s="11">
        <v>465062.21406463999</v>
      </c>
      <c r="AE27" s="11">
        <v>455169.81829082</v>
      </c>
      <c r="AF27" s="11">
        <v>460357.03060280002</v>
      </c>
      <c r="AG27" s="11">
        <v>468325.92877739004</v>
      </c>
      <c r="AH27" s="120">
        <v>30816.667460330063</v>
      </c>
      <c r="AI27" s="129">
        <v>1.7310256268173951</v>
      </c>
      <c r="AJ27" s="129">
        <v>7.0436605999061097</v>
      </c>
    </row>
    <row r="28" spans="1:36">
      <c r="A28" s="33" t="s">
        <v>48</v>
      </c>
      <c r="B28" s="11">
        <v>469950.86496496998</v>
      </c>
      <c r="C28" s="11">
        <v>500398.50122031005</v>
      </c>
      <c r="D28" s="11">
        <v>482989.94648621004</v>
      </c>
      <c r="E28" s="11">
        <v>465721.06416706002</v>
      </c>
      <c r="F28" s="11">
        <v>462734.45110450999</v>
      </c>
      <c r="G28" s="11">
        <v>444968.03393539001</v>
      </c>
      <c r="H28" s="11">
        <v>442305.57251088001</v>
      </c>
      <c r="I28" s="11">
        <v>444840.90346467</v>
      </c>
      <c r="J28" s="11">
        <v>443120.88160528999</v>
      </c>
      <c r="K28" s="11">
        <v>417226.72777311999</v>
      </c>
      <c r="L28" s="11">
        <v>387561.86942379002</v>
      </c>
      <c r="M28" s="11">
        <v>404682.67587978998</v>
      </c>
      <c r="N28" s="11">
        <v>393924.68234796997</v>
      </c>
      <c r="O28" s="11">
        <v>385306.40658936003</v>
      </c>
      <c r="P28" s="11">
        <v>375757.01073555998</v>
      </c>
      <c r="Q28" s="11">
        <v>369726.7773974</v>
      </c>
      <c r="R28" s="11">
        <v>367087.84901315998</v>
      </c>
      <c r="S28" s="11">
        <v>359475.82929346</v>
      </c>
      <c r="T28" s="11">
        <v>350919.80326912005</v>
      </c>
      <c r="U28" s="11">
        <v>345992.41541849001</v>
      </c>
      <c r="V28" s="11">
        <v>353735.18924073997</v>
      </c>
      <c r="W28" s="11">
        <v>364473.57281846</v>
      </c>
      <c r="X28" s="11">
        <v>366720.74973813002</v>
      </c>
      <c r="Y28" s="11">
        <v>374837.43512095988</v>
      </c>
      <c r="Z28" s="11">
        <v>398992.18598995003</v>
      </c>
      <c r="AA28" s="11">
        <v>382465.1586817397</v>
      </c>
      <c r="AB28" s="11">
        <v>378837.35425500001</v>
      </c>
      <c r="AC28" s="11">
        <v>376610.28524290002</v>
      </c>
      <c r="AD28" s="11">
        <v>375660.48459647002</v>
      </c>
      <c r="AE28" s="11">
        <v>374548.73204422003</v>
      </c>
      <c r="AF28" s="11">
        <v>384581.22543282999</v>
      </c>
      <c r="AG28" s="11">
        <v>406391.54714295</v>
      </c>
      <c r="AH28" s="120">
        <v>60399.131724459992</v>
      </c>
      <c r="AI28" s="129">
        <v>5.6711873247513367</v>
      </c>
      <c r="AJ28" s="129">
        <v>17.456779117948319</v>
      </c>
    </row>
    <row r="29" spans="1:36">
      <c r="A29" s="33" t="s">
        <v>49</v>
      </c>
      <c r="B29" s="11">
        <v>18684.604846878559</v>
      </c>
      <c r="C29" s="11">
        <v>18496.01930467955</v>
      </c>
      <c r="D29" s="11">
        <v>18422.035046618636</v>
      </c>
      <c r="E29" s="11">
        <v>18490.879892895919</v>
      </c>
      <c r="F29" s="11">
        <v>18387.285000792341</v>
      </c>
      <c r="G29" s="11">
        <v>17902.981878804279</v>
      </c>
      <c r="H29" s="11">
        <v>17836.193803022186</v>
      </c>
      <c r="I29" s="11">
        <v>17341.210207118747</v>
      </c>
      <c r="J29" s="11">
        <v>17101.070964606235</v>
      </c>
      <c r="K29" s="11">
        <v>16364.430876617231</v>
      </c>
      <c r="L29" s="11">
        <v>15139.505732592916</v>
      </c>
      <c r="M29" s="11">
        <v>14883.04178852282</v>
      </c>
      <c r="N29" s="11">
        <v>14525.762727995565</v>
      </c>
      <c r="O29" s="11">
        <v>14242.296076826835</v>
      </c>
      <c r="P29" s="11">
        <v>13929.277981814837</v>
      </c>
      <c r="Q29" s="11">
        <v>13924.916930060286</v>
      </c>
      <c r="R29" s="11">
        <v>13929.759094588055</v>
      </c>
      <c r="S29" s="11">
        <v>13773.55116804349</v>
      </c>
      <c r="T29" s="11">
        <v>13540.877009166956</v>
      </c>
      <c r="U29" s="11">
        <v>13526.138542458209</v>
      </c>
      <c r="V29" s="11">
        <v>13337.880754117459</v>
      </c>
      <c r="W29" s="11">
        <v>13584.862451902933</v>
      </c>
      <c r="X29" s="11">
        <v>13575.246168851774</v>
      </c>
      <c r="Y29" s="11">
        <v>13354.988312201742</v>
      </c>
      <c r="Z29" s="11">
        <v>14245.248428964678</v>
      </c>
      <c r="AA29" s="11">
        <v>14192.612922975693</v>
      </c>
      <c r="AB29" s="11">
        <v>14272.324831362626</v>
      </c>
      <c r="AC29" s="11">
        <v>14357.972185215682</v>
      </c>
      <c r="AD29" s="11">
        <v>14373.39741843425</v>
      </c>
      <c r="AE29" s="11">
        <v>14301.664850173565</v>
      </c>
      <c r="AF29" s="11">
        <v>14374.066506544479</v>
      </c>
      <c r="AG29" s="11">
        <v>14370.567106514532</v>
      </c>
      <c r="AH29" s="120">
        <v>844.42856405632301</v>
      </c>
      <c r="AI29" s="129">
        <v>-2.4345233329436944E-2</v>
      </c>
      <c r="AJ29" s="129">
        <v>6.2429388949823528</v>
      </c>
    </row>
    <row r="30" spans="1:36">
      <c r="A30" s="33" t="s">
        <v>138</v>
      </c>
      <c r="B30" s="11">
        <v>178440.11103090999</v>
      </c>
      <c r="C30" s="11">
        <v>184457.79975616999</v>
      </c>
      <c r="D30" s="11">
        <v>176878.30547326</v>
      </c>
      <c r="E30" s="11">
        <v>170598.16983368999</v>
      </c>
      <c r="F30" s="11">
        <v>169711.94608535999</v>
      </c>
      <c r="G30" s="11">
        <v>165611.3371256</v>
      </c>
      <c r="H30" s="11">
        <v>161164.59014988001</v>
      </c>
      <c r="I30" s="11">
        <v>164137.64186048001</v>
      </c>
      <c r="J30" s="11">
        <v>163975.53593608999</v>
      </c>
      <c r="K30" s="11">
        <v>160996.33318918</v>
      </c>
      <c r="L30" s="11">
        <v>160501.60117486</v>
      </c>
      <c r="M30" s="11">
        <v>163333.08824734</v>
      </c>
      <c r="N30" s="11">
        <v>163657.82971809001</v>
      </c>
      <c r="O30" s="11">
        <v>161936.75162190001</v>
      </c>
      <c r="P30" s="11">
        <v>161146.41091559001</v>
      </c>
      <c r="Q30" s="11">
        <v>159865.89404699</v>
      </c>
      <c r="R30" s="11">
        <v>160027.88953057001</v>
      </c>
      <c r="S30" s="11">
        <v>159426.73541423</v>
      </c>
      <c r="T30" s="11">
        <v>159937.72962145001</v>
      </c>
      <c r="U30" s="11">
        <v>161650.11380354999</v>
      </c>
      <c r="V30" s="11">
        <v>164590.43095129999</v>
      </c>
      <c r="W30" s="11">
        <v>167062.45399129001</v>
      </c>
      <c r="X30" s="11">
        <v>163604.55740240001</v>
      </c>
      <c r="Y30" s="11">
        <v>174181.85180861023</v>
      </c>
      <c r="Z30" s="11">
        <v>179063.3345296898</v>
      </c>
      <c r="AA30" s="11">
        <v>177367.35803373012</v>
      </c>
      <c r="AB30" s="11">
        <v>179134.84700561999</v>
      </c>
      <c r="AC30" s="11">
        <v>180233.42504248</v>
      </c>
      <c r="AD30" s="11">
        <v>183308.92567811001</v>
      </c>
      <c r="AE30" s="11">
        <v>183478.49226244001</v>
      </c>
      <c r="AF30" s="11">
        <v>187294.77887077001</v>
      </c>
      <c r="AG30" s="11">
        <v>202682.56071881999</v>
      </c>
      <c r="AH30" s="120">
        <v>41032.446915270004</v>
      </c>
      <c r="AI30" s="129">
        <v>8.2158092931502669</v>
      </c>
      <c r="AJ30" s="129">
        <v>25.38349398574249</v>
      </c>
    </row>
    <row r="31" spans="1:36">
      <c r="A31" s="33" t="s">
        <v>50</v>
      </c>
      <c r="B31" s="11">
        <v>79814.796657600004</v>
      </c>
      <c r="C31" s="11">
        <v>80000.269801990013</v>
      </c>
      <c r="D31" s="11">
        <v>79691.291599260003</v>
      </c>
      <c r="E31" s="11">
        <v>78576.680803419993</v>
      </c>
      <c r="F31" s="11">
        <v>78804.863241159997</v>
      </c>
      <c r="G31" s="11">
        <v>77737.552848299994</v>
      </c>
      <c r="H31" s="11">
        <v>75908.45715727999</v>
      </c>
      <c r="I31" s="11">
        <v>77218.623168260005</v>
      </c>
      <c r="J31" s="11">
        <v>77287.336412119999</v>
      </c>
      <c r="K31" s="11">
        <v>76874.586075209998</v>
      </c>
      <c r="L31" s="11">
        <v>77339.310872849994</v>
      </c>
      <c r="M31" s="11">
        <v>76709.869338010001</v>
      </c>
      <c r="N31" s="11">
        <v>77868.222369869996</v>
      </c>
      <c r="O31" s="11">
        <v>78543.429897859998</v>
      </c>
      <c r="P31" s="11">
        <v>80269.073323079996</v>
      </c>
      <c r="Q31" s="11">
        <v>80955.368573650005</v>
      </c>
      <c r="R31" s="11">
        <v>83054.041231290001</v>
      </c>
      <c r="S31" s="11">
        <v>84265.774736499996</v>
      </c>
      <c r="T31" s="11">
        <v>86424.271491320003</v>
      </c>
      <c r="U31" s="11">
        <v>90167.475978240007</v>
      </c>
      <c r="V31" s="11">
        <v>92417.130601530007</v>
      </c>
      <c r="W31" s="11">
        <v>94988.685884179999</v>
      </c>
      <c r="X31" s="11">
        <v>97570.410596729998</v>
      </c>
      <c r="Y31" s="11">
        <v>106285.54500485997</v>
      </c>
      <c r="Z31" s="11">
        <v>110429.03107259002</v>
      </c>
      <c r="AA31" s="11">
        <v>111759.45277954022</v>
      </c>
      <c r="AB31" s="11">
        <v>114662.89599849</v>
      </c>
      <c r="AC31" s="11">
        <v>116574.91630779</v>
      </c>
      <c r="AD31" s="11">
        <v>120601.81160725</v>
      </c>
      <c r="AE31" s="11">
        <v>121687.37361184</v>
      </c>
      <c r="AF31" s="11">
        <v>125430.01392981999</v>
      </c>
      <c r="AG31" s="11">
        <v>130438.85134595</v>
      </c>
      <c r="AH31" s="120">
        <v>40271.375367709988</v>
      </c>
      <c r="AI31" s="129">
        <v>3.9933324243530022</v>
      </c>
      <c r="AJ31" s="129">
        <v>44.662862002956174</v>
      </c>
    </row>
    <row r="32" spans="1:36" s="32" customFormat="1">
      <c r="A32" s="33" t="s">
        <v>48</v>
      </c>
      <c r="B32" s="11">
        <v>98625.314373309986</v>
      </c>
      <c r="C32" s="11">
        <v>104457.52995417999</v>
      </c>
      <c r="D32" s="11">
        <v>97187.013874000026</v>
      </c>
      <c r="E32" s="11">
        <v>92021.489030270008</v>
      </c>
      <c r="F32" s="11">
        <v>90907.082844199991</v>
      </c>
      <c r="G32" s="11">
        <v>87873.784277300016</v>
      </c>
      <c r="H32" s="11">
        <v>85256.132992599989</v>
      </c>
      <c r="I32" s="11">
        <v>86919.018692219979</v>
      </c>
      <c r="J32" s="11">
        <v>86688.199523970005</v>
      </c>
      <c r="K32" s="11">
        <v>84121.747113970006</v>
      </c>
      <c r="L32" s="11">
        <v>83162.29030201002</v>
      </c>
      <c r="M32" s="11">
        <v>86623.218909329997</v>
      </c>
      <c r="N32" s="11">
        <v>85789.607348220001</v>
      </c>
      <c r="O32" s="11">
        <v>83393.321724039997</v>
      </c>
      <c r="P32" s="11">
        <v>80877.337592509997</v>
      </c>
      <c r="Q32" s="11">
        <v>78910.525473340007</v>
      </c>
      <c r="R32" s="11">
        <v>76973.848299279998</v>
      </c>
      <c r="S32" s="11">
        <v>75160.960677730007</v>
      </c>
      <c r="T32" s="11">
        <v>73513.458130130006</v>
      </c>
      <c r="U32" s="11">
        <v>71482.637825309997</v>
      </c>
      <c r="V32" s="11">
        <v>72173.300349769997</v>
      </c>
      <c r="W32" s="11">
        <v>72073.768107109994</v>
      </c>
      <c r="X32" s="11">
        <v>66034.146805669996</v>
      </c>
      <c r="Y32" s="11">
        <v>67896.30680375002</v>
      </c>
      <c r="Z32" s="11">
        <v>68634.303457099973</v>
      </c>
      <c r="AA32" s="11">
        <v>65607.905254190104</v>
      </c>
      <c r="AB32" s="11">
        <v>64471.951007130003</v>
      </c>
      <c r="AC32" s="11">
        <v>63658.508734690004</v>
      </c>
      <c r="AD32" s="11">
        <v>62707.11407086</v>
      </c>
      <c r="AE32" s="11">
        <v>61791.118650600001</v>
      </c>
      <c r="AF32" s="11">
        <v>61864.764940950001</v>
      </c>
      <c r="AG32" s="11">
        <v>72243.709372869998</v>
      </c>
      <c r="AH32" s="120">
        <v>761.07154756000091</v>
      </c>
      <c r="AI32" s="129">
        <v>16.776826747546391</v>
      </c>
      <c r="AJ32" s="129">
        <v>1.0646942680262006</v>
      </c>
    </row>
    <row r="33" spans="1:36" s="32" customFormat="1">
      <c r="A33" s="33" t="s">
        <v>49</v>
      </c>
      <c r="B33" s="11">
        <v>3921.207863085494</v>
      </c>
      <c r="C33" s="11">
        <v>3861.0197389480868</v>
      </c>
      <c r="D33" s="11">
        <v>3706.8733804672638</v>
      </c>
      <c r="E33" s="11">
        <v>3653.5996160435457</v>
      </c>
      <c r="F33" s="11">
        <v>3612.2973702457784</v>
      </c>
      <c r="G33" s="11">
        <v>3535.5410896030567</v>
      </c>
      <c r="H33" s="11">
        <v>3437.9962755609231</v>
      </c>
      <c r="I33" s="11">
        <v>3388.3596638679628</v>
      </c>
      <c r="J33" s="11">
        <v>3345.5003214537242</v>
      </c>
      <c r="K33" s="11">
        <v>3299.4159391806957</v>
      </c>
      <c r="L33" s="11">
        <v>3248.6064035007275</v>
      </c>
      <c r="M33" s="11">
        <v>3185.7479050249167</v>
      </c>
      <c r="N33" s="11">
        <v>3163.4460512615565</v>
      </c>
      <c r="O33" s="11">
        <v>3082.5139642426357</v>
      </c>
      <c r="P33" s="11">
        <v>2998.1154990291761</v>
      </c>
      <c r="Q33" s="11">
        <v>2971.9852044760037</v>
      </c>
      <c r="R33" s="11">
        <v>2920.9007224695629</v>
      </c>
      <c r="S33" s="11">
        <v>2879.8412949453154</v>
      </c>
      <c r="T33" s="11">
        <v>2836.6501000664121</v>
      </c>
      <c r="U33" s="11">
        <v>2794.5238667617218</v>
      </c>
      <c r="V33" s="11">
        <v>2721.3545696783854</v>
      </c>
      <c r="W33" s="11">
        <v>2686.3737158060617</v>
      </c>
      <c r="X33" s="11">
        <v>2444.4479868597418</v>
      </c>
      <c r="Y33" s="11">
        <v>2419.0603681650309</v>
      </c>
      <c r="Z33" s="11">
        <v>2450.4557678730212</v>
      </c>
      <c r="AA33" s="11">
        <v>2434.594584169216</v>
      </c>
      <c r="AB33" s="11">
        <v>2428.9173624258874</v>
      </c>
      <c r="AC33" s="11">
        <v>2426.9307918010977</v>
      </c>
      <c r="AD33" s="11">
        <v>2399.2788926728404</v>
      </c>
      <c r="AE33" s="11">
        <v>2359.4149280255924</v>
      </c>
      <c r="AF33" s="11">
        <v>2312.2507987022641</v>
      </c>
      <c r="AG33" s="11">
        <v>2554.6374693693515</v>
      </c>
      <c r="AH33" s="120">
        <v>-239.88639739237033</v>
      </c>
      <c r="AI33" s="129">
        <v>10.482715404536801</v>
      </c>
      <c r="AJ33" s="129">
        <v>-8.584159908082988</v>
      </c>
    </row>
    <row r="34" spans="1:36" s="31" customFormat="1">
      <c r="A34" s="105" t="s">
        <v>198</v>
      </c>
      <c r="B34" s="10">
        <v>75881</v>
      </c>
      <c r="C34" s="10">
        <v>69429</v>
      </c>
      <c r="D34" s="10">
        <v>63048</v>
      </c>
      <c r="E34" s="10">
        <v>62590</v>
      </c>
      <c r="F34" s="10">
        <v>57139</v>
      </c>
      <c r="G34" s="10">
        <v>49556</v>
      </c>
      <c r="H34" s="10">
        <v>57598</v>
      </c>
      <c r="I34" s="10">
        <v>32572</v>
      </c>
      <c r="J34" s="10">
        <v>35345</v>
      </c>
      <c r="K34" s="10">
        <v>41949</v>
      </c>
      <c r="L34" s="10">
        <v>34862</v>
      </c>
      <c r="M34" s="10">
        <v>68042</v>
      </c>
      <c r="N34" s="10">
        <v>60650</v>
      </c>
      <c r="O34" s="10">
        <v>58171</v>
      </c>
      <c r="P34" s="10">
        <v>65347</v>
      </c>
      <c r="Q34" s="10">
        <v>63799</v>
      </c>
      <c r="R34" s="10">
        <v>63222</v>
      </c>
      <c r="S34" s="10">
        <v>53542</v>
      </c>
      <c r="T34" s="10">
        <v>54082</v>
      </c>
      <c r="U34" s="10">
        <v>36121</v>
      </c>
      <c r="V34" s="10">
        <v>36757</v>
      </c>
      <c r="W34" s="10">
        <v>35732</v>
      </c>
      <c r="X34" s="10">
        <v>35750</v>
      </c>
      <c r="Y34" s="10">
        <v>67020</v>
      </c>
      <c r="Z34" s="10">
        <v>52127</v>
      </c>
      <c r="AA34" s="10">
        <v>50197.9</v>
      </c>
      <c r="AB34" s="10">
        <v>59454</v>
      </c>
      <c r="AC34" s="10">
        <v>60514</v>
      </c>
      <c r="AD34" s="10">
        <v>69347</v>
      </c>
      <c r="AE34" s="10">
        <v>63279</v>
      </c>
      <c r="AF34" s="10">
        <v>68395</v>
      </c>
      <c r="AG34" s="10">
        <v>23466</v>
      </c>
      <c r="AH34" s="119">
        <v>-12655</v>
      </c>
      <c r="AI34" s="128">
        <v>-65.690474449886693</v>
      </c>
      <c r="AJ34" s="128">
        <v>-35.035021178815654</v>
      </c>
    </row>
    <row r="35" spans="1:36" s="31" customFormat="1">
      <c r="A35" s="105" t="s">
        <v>144</v>
      </c>
      <c r="B35" s="10">
        <v>105534.57879914</v>
      </c>
      <c r="C35" s="10">
        <v>101233.33775011</v>
      </c>
      <c r="D35" s="10">
        <v>100594.44034305</v>
      </c>
      <c r="E35" s="10">
        <v>95140.789502379994</v>
      </c>
      <c r="F35" s="10">
        <v>91233.323193969991</v>
      </c>
      <c r="G35" s="10">
        <v>88050.830949869996</v>
      </c>
      <c r="H35" s="10">
        <v>86207.63538331</v>
      </c>
      <c r="I35" s="10">
        <v>83417.529163579995</v>
      </c>
      <c r="J35" s="10">
        <v>83122.25106594</v>
      </c>
      <c r="K35" s="10">
        <v>80794.848368480001</v>
      </c>
      <c r="L35" s="10">
        <v>80785.746491650003</v>
      </c>
      <c r="M35" s="10">
        <v>76960.633605829993</v>
      </c>
      <c r="N35" s="10">
        <v>73892.719790119998</v>
      </c>
      <c r="O35" s="10">
        <v>73062.97183491</v>
      </c>
      <c r="P35" s="10">
        <v>71457.101618939996</v>
      </c>
      <c r="Q35" s="10">
        <v>68755.273298810003</v>
      </c>
      <c r="R35" s="10">
        <v>68054.45637426</v>
      </c>
      <c r="S35" s="10">
        <v>67551.310701499999</v>
      </c>
      <c r="T35" s="10">
        <v>66625.602456930006</v>
      </c>
      <c r="U35" s="10">
        <v>65522.292481480006</v>
      </c>
      <c r="V35" s="10">
        <v>64800.711211009999</v>
      </c>
      <c r="W35" s="10">
        <v>63245.348233049997</v>
      </c>
      <c r="X35" s="10">
        <v>66193.964143920006</v>
      </c>
      <c r="Y35" s="10">
        <v>68156.988246630004</v>
      </c>
      <c r="Z35" s="10">
        <v>66411.511149009995</v>
      </c>
      <c r="AA35" s="10">
        <v>62822.488724029994</v>
      </c>
      <c r="AB35" s="10">
        <v>59956.529388399998</v>
      </c>
      <c r="AC35" s="10">
        <v>56036.64579178</v>
      </c>
      <c r="AD35" s="10">
        <v>55157.723232109995</v>
      </c>
      <c r="AE35" s="10">
        <v>54732.755521949999</v>
      </c>
      <c r="AF35" s="10">
        <v>54275.965564099999</v>
      </c>
      <c r="AG35" s="10">
        <v>56003.648891999997</v>
      </c>
      <c r="AH35" s="121">
        <v>-9518.6435894800088</v>
      </c>
      <c r="AI35" s="128">
        <v>3.1831461862426025</v>
      </c>
      <c r="AJ35" s="130">
        <v>-14.527336008840763</v>
      </c>
    </row>
    <row r="36" spans="1:36" s="31" customFormat="1">
      <c r="A36" s="105" t="s">
        <v>51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122"/>
      <c r="AI36" s="128"/>
      <c r="AJ36" s="131"/>
    </row>
    <row r="37" spans="1:36">
      <c r="A37" s="33" t="s">
        <v>52</v>
      </c>
      <c r="B37" s="67">
        <v>46.862192281009982</v>
      </c>
      <c r="C37" s="67">
        <v>48.473510630534975</v>
      </c>
      <c r="D37" s="67">
        <v>48.291148921178554</v>
      </c>
      <c r="E37" s="67">
        <v>47.10367654233513</v>
      </c>
      <c r="F37" s="67">
        <v>46.134723172153343</v>
      </c>
      <c r="G37" s="67">
        <v>45.820734916606575</v>
      </c>
      <c r="H37" s="67">
        <v>45.593913121788972</v>
      </c>
      <c r="I37" s="67">
        <v>47.180157850971838</v>
      </c>
      <c r="J37" s="67">
        <v>46.933199302048664</v>
      </c>
      <c r="K37" s="67">
        <v>45.782969297185829</v>
      </c>
      <c r="L37" s="67">
        <v>45.383588585906587</v>
      </c>
      <c r="M37" s="67">
        <v>46.259361094595661</v>
      </c>
      <c r="N37" s="67">
        <v>46.153581146497721</v>
      </c>
      <c r="O37" s="67">
        <v>45.719712036811316</v>
      </c>
      <c r="P37" s="67">
        <v>44.856072804933888</v>
      </c>
      <c r="Q37" s="67">
        <v>46.076530075615274</v>
      </c>
      <c r="R37" s="67">
        <v>45.703338321345939</v>
      </c>
      <c r="S37" s="67">
        <v>45.029321590525988</v>
      </c>
      <c r="T37" s="67">
        <v>45.058083938449066</v>
      </c>
      <c r="U37" s="67">
        <v>45.236041513163158</v>
      </c>
      <c r="V37" s="67">
        <v>46.07413739736996</v>
      </c>
      <c r="W37" s="67">
        <v>45.737854131847449</v>
      </c>
      <c r="X37" s="67">
        <v>45.452653045342402</v>
      </c>
      <c r="Y37" s="67">
        <v>45.377454500223777</v>
      </c>
      <c r="Z37" s="67">
        <v>45.328213005447722</v>
      </c>
      <c r="AA37" s="67">
        <v>43.7487651503262</v>
      </c>
      <c r="AB37" s="67">
        <v>43.102667146910662</v>
      </c>
      <c r="AC37" s="67">
        <v>42.17545726499506</v>
      </c>
      <c r="AD37" s="67">
        <v>41.713099754203384</v>
      </c>
      <c r="AE37" s="67">
        <v>41.921925757595737</v>
      </c>
      <c r="AF37" s="67">
        <v>42.030318265473696</v>
      </c>
      <c r="AG37" s="67">
        <v>44.757841876620354</v>
      </c>
      <c r="AH37" s="123">
        <v>-0.47819963654280428</v>
      </c>
      <c r="AI37" s="129">
        <v>6.4894193613261653</v>
      </c>
      <c r="AJ37" s="129">
        <v>-1.0571208720896896</v>
      </c>
    </row>
    <row r="38" spans="1:36">
      <c r="A38" s="33" t="s">
        <v>53</v>
      </c>
      <c r="B38" s="67">
        <v>56.971301322346143</v>
      </c>
      <c r="C38" s="67">
        <v>58.291295307226441</v>
      </c>
      <c r="D38" s="67">
        <v>57.424798873236817</v>
      </c>
      <c r="E38" s="67">
        <v>56.692343954953827</v>
      </c>
      <c r="F38" s="67">
        <v>56.440641298992652</v>
      </c>
      <c r="G38" s="67">
        <v>55.633220739921484</v>
      </c>
      <c r="H38" s="67">
        <v>55.179776541510286</v>
      </c>
      <c r="I38" s="67">
        <v>54.184487509638146</v>
      </c>
      <c r="J38" s="67">
        <v>53.767579626286079</v>
      </c>
      <c r="K38" s="67">
        <v>51.177259821301149</v>
      </c>
      <c r="L38" s="67">
        <v>48.074493535308541</v>
      </c>
      <c r="M38" s="67">
        <v>49.433490555043392</v>
      </c>
      <c r="N38" s="67">
        <v>48.959437951788821</v>
      </c>
      <c r="O38" s="67">
        <v>48.327632805397862</v>
      </c>
      <c r="P38" s="67">
        <v>47.536962232084427</v>
      </c>
      <c r="Q38" s="67">
        <v>47.000616833070616</v>
      </c>
      <c r="R38" s="67">
        <v>46.774345211984681</v>
      </c>
      <c r="S38" s="67">
        <v>45.80393638730866</v>
      </c>
      <c r="T38" s="67">
        <v>44.742897710594235</v>
      </c>
      <c r="U38" s="67">
        <v>43.953302845212349</v>
      </c>
      <c r="V38" s="67">
        <v>44.073200199020086</v>
      </c>
      <c r="W38" s="67">
        <v>44.473910016522581</v>
      </c>
      <c r="X38" s="67">
        <v>44.088556274140778</v>
      </c>
      <c r="Y38" s="67">
        <v>43.87226957471789</v>
      </c>
      <c r="Z38" s="67">
        <v>44.934700536688375</v>
      </c>
      <c r="AA38" s="67">
        <v>43.672163279930672</v>
      </c>
      <c r="AB38" s="67">
        <v>43.307171697520168</v>
      </c>
      <c r="AC38" s="67">
        <v>42.933400523913328</v>
      </c>
      <c r="AD38" s="67">
        <v>42.588799191172917</v>
      </c>
      <c r="AE38" s="67">
        <v>42.854656547127476</v>
      </c>
      <c r="AF38" s="67">
        <v>43.038699103356386</v>
      </c>
      <c r="AG38" s="67">
        <v>44.170084600706431</v>
      </c>
      <c r="AH38" s="123">
        <v>0.21678175549408252</v>
      </c>
      <c r="AI38" s="129">
        <v>2.6287632315118437</v>
      </c>
      <c r="AJ38" s="129">
        <v>0.49320925041176356</v>
      </c>
    </row>
    <row r="39" spans="1:36" s="31" customFormat="1">
      <c r="A39" s="105" t="s">
        <v>199</v>
      </c>
      <c r="B39" s="10">
        <v>13441.594899999998</v>
      </c>
      <c r="C39" s="10">
        <v>13489.495800000001</v>
      </c>
      <c r="D39" s="10">
        <v>12721.5144</v>
      </c>
      <c r="E39" s="10">
        <v>13240.9501</v>
      </c>
      <c r="F39" s="10">
        <v>13536.5681</v>
      </c>
      <c r="G39" s="10">
        <v>13983.817300000001</v>
      </c>
      <c r="H39" s="10">
        <v>14082.00381728494</v>
      </c>
      <c r="I39" s="10">
        <v>14103.630079170211</v>
      </c>
      <c r="J39" s="10">
        <v>15588.742544697199</v>
      </c>
      <c r="K39" s="10">
        <v>15514.505629777315</v>
      </c>
      <c r="L39" s="10">
        <v>15270.871539761874</v>
      </c>
      <c r="M39" s="10">
        <v>15539.3268338823</v>
      </c>
      <c r="N39" s="10">
        <v>15444.981797855</v>
      </c>
      <c r="O39" s="10">
        <v>15460.302743823</v>
      </c>
      <c r="P39" s="10">
        <v>15123.302680926501</v>
      </c>
      <c r="Q39" s="10">
        <v>17175.107506374101</v>
      </c>
      <c r="R39" s="10">
        <v>17617.8873882425</v>
      </c>
      <c r="S39" s="10">
        <v>17971.202153272301</v>
      </c>
      <c r="T39" s="10">
        <v>17795.257800509411</v>
      </c>
      <c r="U39" s="10">
        <v>18035.513319443828</v>
      </c>
      <c r="V39" s="10">
        <v>18637.741530196381</v>
      </c>
      <c r="W39" s="10">
        <v>18735.935944936198</v>
      </c>
      <c r="X39" s="10">
        <v>18931.055496330922</v>
      </c>
      <c r="Y39" s="10">
        <v>18808.448392260299</v>
      </c>
      <c r="Z39" s="10">
        <v>18580.336945028299</v>
      </c>
      <c r="AA39" s="10">
        <v>18410.276575192369</v>
      </c>
      <c r="AB39" s="10">
        <v>18191.904232451081</v>
      </c>
      <c r="AC39" s="10">
        <v>18421.480932148461</v>
      </c>
      <c r="AD39" s="10">
        <v>18170.377257430999</v>
      </c>
      <c r="AE39" s="10">
        <v>17978.573404846902</v>
      </c>
      <c r="AF39" s="10">
        <v>17747.438263879998</v>
      </c>
      <c r="AG39" s="10">
        <v>17229.826788222606</v>
      </c>
      <c r="AH39" s="124">
        <v>-805.68653122122123</v>
      </c>
      <c r="AI39" s="128">
        <v>-2.9178070144382673</v>
      </c>
      <c r="AJ39" s="128">
        <v>-4.4672226232264851</v>
      </c>
    </row>
    <row r="40" spans="1:36" s="31" customFormat="1">
      <c r="A40" s="105" t="s">
        <v>196</v>
      </c>
      <c r="B40" s="10">
        <v>-74.300000000000011</v>
      </c>
      <c r="C40" s="10">
        <v>-158.80000000000001</v>
      </c>
      <c r="D40" s="10">
        <v>-2.097000000000012</v>
      </c>
      <c r="E40" s="10">
        <v>675.81700000000001</v>
      </c>
      <c r="F40" s="10">
        <v>332.69299999999998</v>
      </c>
      <c r="G40" s="10">
        <v>429.59700000000004</v>
      </c>
      <c r="H40" s="10">
        <v>257.8</v>
      </c>
      <c r="I40" s="10">
        <v>-13.398</v>
      </c>
      <c r="J40" s="10">
        <v>-130.19300000000004</v>
      </c>
      <c r="K40" s="10">
        <v>274.48500000000001</v>
      </c>
      <c r="L40" s="10">
        <v>80</v>
      </c>
      <c r="M40" s="10">
        <v>-119.4</v>
      </c>
      <c r="N40" s="10">
        <v>-78.001999999999981</v>
      </c>
      <c r="O40" s="10">
        <v>80.899999999999991</v>
      </c>
      <c r="P40" s="10">
        <v>128.30000000000001</v>
      </c>
      <c r="Q40" s="10">
        <v>402.27799999999996</v>
      </c>
      <c r="R40" s="10">
        <v>521.19100000000003</v>
      </c>
      <c r="S40" s="10">
        <v>300.21100000000007</v>
      </c>
      <c r="T40" s="10">
        <v>29.800000000000004</v>
      </c>
      <c r="U40" s="10">
        <v>233.99799999999999</v>
      </c>
      <c r="V40" s="10">
        <v>-165.6</v>
      </c>
      <c r="W40" s="10">
        <v>-147.19999999999999</v>
      </c>
      <c r="X40" s="10">
        <v>138.9</v>
      </c>
      <c r="Y40" s="10">
        <v>-182.50000000000003</v>
      </c>
      <c r="Z40" s="10">
        <v>-15.900000000000006</v>
      </c>
      <c r="AA40" s="10">
        <v>396.9</v>
      </c>
      <c r="AB40" s="10">
        <v>376</v>
      </c>
      <c r="AC40" s="10">
        <v>302.69200000000001</v>
      </c>
      <c r="AD40" s="10">
        <v>181.2</v>
      </c>
      <c r="AE40" s="10">
        <v>24</v>
      </c>
      <c r="AF40" s="10">
        <v>-64.299999999999983</v>
      </c>
      <c r="AG40" s="10">
        <v>-651.28</v>
      </c>
      <c r="AH40" s="124">
        <v>-885.27800000000002</v>
      </c>
      <c r="AI40" s="128">
        <v>912.87713841368611</v>
      </c>
      <c r="AJ40" s="128">
        <v>-378.32716518944608</v>
      </c>
    </row>
    <row r="41" spans="1:36">
      <c r="A41" s="33" t="s">
        <v>55</v>
      </c>
      <c r="B41" s="11">
        <v>43.5</v>
      </c>
      <c r="C41" s="11">
        <v>22.200000000000003</v>
      </c>
      <c r="D41" s="11">
        <v>129.1</v>
      </c>
      <c r="E41" s="11">
        <v>675.81700000000001</v>
      </c>
      <c r="F41" s="11">
        <v>332.69299999999998</v>
      </c>
      <c r="G41" s="11">
        <v>429.59700000000004</v>
      </c>
      <c r="H41" s="11">
        <v>257.8</v>
      </c>
      <c r="I41" s="11">
        <v>16.600000000000001</v>
      </c>
      <c r="J41" s="11">
        <v>47.899999999999991</v>
      </c>
      <c r="K41" s="11">
        <v>274.48500000000001</v>
      </c>
      <c r="L41" s="11">
        <v>113.6</v>
      </c>
      <c r="M41" s="11">
        <v>115</v>
      </c>
      <c r="N41" s="11">
        <v>157.798</v>
      </c>
      <c r="O41" s="11">
        <v>133.6</v>
      </c>
      <c r="P41" s="11">
        <v>128.30000000000001</v>
      </c>
      <c r="Q41" s="11">
        <v>402.27799999999996</v>
      </c>
      <c r="R41" s="11">
        <v>525.19100000000003</v>
      </c>
      <c r="S41" s="11">
        <v>301.61100000000005</v>
      </c>
      <c r="T41" s="11">
        <v>64.7</v>
      </c>
      <c r="U41" s="11">
        <v>285.298</v>
      </c>
      <c r="V41" s="11">
        <v>0</v>
      </c>
      <c r="W41" s="11">
        <v>34</v>
      </c>
      <c r="X41" s="11">
        <v>188</v>
      </c>
      <c r="Y41" s="11">
        <v>50</v>
      </c>
      <c r="Z41" s="11">
        <v>250.9</v>
      </c>
      <c r="AA41" s="11">
        <v>426.9</v>
      </c>
      <c r="AB41" s="11">
        <v>510</v>
      </c>
      <c r="AC41" s="11">
        <v>326.69200000000001</v>
      </c>
      <c r="AD41" s="11">
        <v>181.2</v>
      </c>
      <c r="AE41" s="11">
        <v>90</v>
      </c>
      <c r="AF41" s="11">
        <v>99</v>
      </c>
      <c r="AG41" s="11">
        <v>16.739999999999998</v>
      </c>
      <c r="AH41" s="125">
        <v>-268.55799999999999</v>
      </c>
      <c r="AI41" s="129">
        <v>-83.090909090909093</v>
      </c>
      <c r="AJ41" s="129">
        <v>-94.13245098107943</v>
      </c>
    </row>
    <row r="42" spans="1:36">
      <c r="A42" s="33" t="s">
        <v>54</v>
      </c>
      <c r="B42" s="11">
        <v>117.80000000000001</v>
      </c>
      <c r="C42" s="11">
        <v>181</v>
      </c>
      <c r="D42" s="11">
        <v>131.197</v>
      </c>
      <c r="E42" s="11">
        <v>0</v>
      </c>
      <c r="F42" s="11">
        <v>0</v>
      </c>
      <c r="G42" s="11">
        <v>0</v>
      </c>
      <c r="H42" s="11">
        <v>0</v>
      </c>
      <c r="I42" s="11">
        <v>29.998000000000001</v>
      </c>
      <c r="J42" s="11">
        <v>178.09300000000002</v>
      </c>
      <c r="K42" s="11">
        <v>0</v>
      </c>
      <c r="L42" s="11">
        <v>33.6</v>
      </c>
      <c r="M42" s="11">
        <v>234.4</v>
      </c>
      <c r="N42" s="11">
        <v>235.79999999999998</v>
      </c>
      <c r="O42" s="11">
        <v>52.7</v>
      </c>
      <c r="P42" s="11">
        <v>0</v>
      </c>
      <c r="Q42" s="11">
        <v>0</v>
      </c>
      <c r="R42" s="11">
        <v>4</v>
      </c>
      <c r="S42" s="11">
        <v>1.4</v>
      </c>
      <c r="T42" s="11">
        <v>34.9</v>
      </c>
      <c r="U42" s="11">
        <v>51.3</v>
      </c>
      <c r="V42" s="11">
        <v>165.6</v>
      </c>
      <c r="W42" s="11">
        <v>181.2</v>
      </c>
      <c r="X42" s="11">
        <v>49.1</v>
      </c>
      <c r="Y42" s="11">
        <v>232.50000000000003</v>
      </c>
      <c r="Z42" s="11">
        <v>266.8</v>
      </c>
      <c r="AA42" s="11">
        <v>30</v>
      </c>
      <c r="AB42" s="11">
        <v>134</v>
      </c>
      <c r="AC42" s="11">
        <v>24</v>
      </c>
      <c r="AD42" s="11">
        <v>0</v>
      </c>
      <c r="AE42" s="11">
        <v>66</v>
      </c>
      <c r="AF42" s="11">
        <v>163.29999999999998</v>
      </c>
      <c r="AG42" s="11">
        <v>668.02</v>
      </c>
      <c r="AH42" s="125">
        <v>616.72</v>
      </c>
      <c r="AI42" s="129">
        <v>309.07532149418256</v>
      </c>
      <c r="AJ42" s="129">
        <v>1202.1832358674465</v>
      </c>
    </row>
    <row r="43" spans="1:36" s="31" customFormat="1">
      <c r="A43" s="105" t="s">
        <v>197</v>
      </c>
      <c r="B43" s="10">
        <v>-114.76495337619824</v>
      </c>
      <c r="C43" s="10">
        <v>-146.59117340299704</v>
      </c>
      <c r="D43" s="10">
        <v>-259.76366448454718</v>
      </c>
      <c r="E43" s="10">
        <v>-343.76139389581198</v>
      </c>
      <c r="F43" s="10">
        <v>-319.15922927533478</v>
      </c>
      <c r="G43" s="10">
        <v>-380.99786616652369</v>
      </c>
      <c r="H43" s="10">
        <v>-326.39947422041053</v>
      </c>
      <c r="I43" s="10">
        <v>-131.89516946523514</v>
      </c>
      <c r="J43" s="10">
        <v>-283.37430238612831</v>
      </c>
      <c r="K43" s="10">
        <v>-113.87331226410643</v>
      </c>
      <c r="L43" s="10">
        <v>-21.318780498796983</v>
      </c>
      <c r="M43" s="10">
        <v>-37.828541651116183</v>
      </c>
      <c r="N43" s="10">
        <v>-53.352004319395746</v>
      </c>
      <c r="O43" s="10">
        <v>-85.975805898708643</v>
      </c>
      <c r="P43" s="10">
        <v>-191.04784818003401</v>
      </c>
      <c r="Q43" s="10">
        <v>-355.95122304302402</v>
      </c>
      <c r="R43" s="10">
        <v>-449.22609743610099</v>
      </c>
      <c r="S43" s="10">
        <v>-338.63258032232204</v>
      </c>
      <c r="T43" s="10">
        <v>-327.32016023199242</v>
      </c>
      <c r="U43" s="10">
        <v>-193.73136501197996</v>
      </c>
      <c r="V43" s="10">
        <v>-40.576550915040912</v>
      </c>
      <c r="W43" s="10">
        <v>2.4097682057999918</v>
      </c>
      <c r="X43" s="10">
        <v>-39.694348327932971</v>
      </c>
      <c r="Y43" s="10">
        <v>-65.201360785871202</v>
      </c>
      <c r="Z43" s="10">
        <v>-257.23837994255314</v>
      </c>
      <c r="AA43" s="10">
        <v>-18.635251161218889</v>
      </c>
      <c r="AB43" s="10">
        <v>-104.91662882568551</v>
      </c>
      <c r="AC43" s="10">
        <v>-234.69570855706797</v>
      </c>
      <c r="AD43" s="10">
        <v>-350.55209451838164</v>
      </c>
      <c r="AE43" s="10">
        <v>-268.79970534868164</v>
      </c>
      <c r="AF43" s="10">
        <v>-135.29675645693794</v>
      </c>
      <c r="AG43" s="10">
        <v>46.028390083521458</v>
      </c>
      <c r="AH43" s="124">
        <v>239.75975509550142</v>
      </c>
      <c r="AI43" s="128">
        <v>-134.02032043404625</v>
      </c>
      <c r="AJ43" s="128">
        <v>-123.75887357252408</v>
      </c>
    </row>
    <row r="44" spans="1:36">
      <c r="A44" s="33" t="s">
        <v>54</v>
      </c>
      <c r="B44" s="11">
        <v>39.469949837537598</v>
      </c>
      <c r="C44" s="11">
        <v>39.318895442413321</v>
      </c>
      <c r="D44" s="11">
        <v>39.827665892892014</v>
      </c>
      <c r="E44" s="11">
        <v>40.692983646239213</v>
      </c>
      <c r="F44" s="11">
        <v>35.980246525337449</v>
      </c>
      <c r="G44" s="11">
        <v>44.47316905054565</v>
      </c>
      <c r="H44" s="11">
        <v>58.866003574449245</v>
      </c>
      <c r="I44" s="11">
        <v>105.00691549575988</v>
      </c>
      <c r="J44" s="11">
        <v>65.440083157431232</v>
      </c>
      <c r="K44" s="11">
        <v>65.130249780377881</v>
      </c>
      <c r="L44" s="11">
        <v>116.41121696289601</v>
      </c>
      <c r="M44" s="11">
        <v>96.438361633280806</v>
      </c>
      <c r="N44" s="11">
        <v>144.43284854103103</v>
      </c>
      <c r="O44" s="11">
        <v>186.77041125253351</v>
      </c>
      <c r="P44" s="11">
        <v>265.01903611804198</v>
      </c>
      <c r="Q44" s="11">
        <v>291.67659563173902</v>
      </c>
      <c r="R44" s="11">
        <v>356.008188601342</v>
      </c>
      <c r="S44" s="11">
        <v>432.59738289611698</v>
      </c>
      <c r="T44" s="11">
        <v>502.79707148362968</v>
      </c>
      <c r="U44" s="11">
        <v>597.54905533095302</v>
      </c>
      <c r="V44" s="11">
        <v>665.53793758711504</v>
      </c>
      <c r="W44" s="11">
        <v>712.00846754628697</v>
      </c>
      <c r="X44" s="11">
        <v>695.94033886576699</v>
      </c>
      <c r="Y44" s="11">
        <v>736.46152415375059</v>
      </c>
      <c r="Z44" s="11">
        <v>580.03540694661149</v>
      </c>
      <c r="AA44" s="11">
        <v>680.89926246658911</v>
      </c>
      <c r="AB44" s="11">
        <v>715.80603615351276</v>
      </c>
      <c r="AC44" s="11">
        <v>650.06462206766116</v>
      </c>
      <c r="AD44" s="11">
        <v>723.26379895164428</v>
      </c>
      <c r="AE44" s="11">
        <v>676.04575282872827</v>
      </c>
      <c r="AF44" s="11">
        <v>917.82250014498197</v>
      </c>
      <c r="AG44" s="11">
        <v>1045.3113206978489</v>
      </c>
      <c r="AH44" s="126">
        <v>447.76226536689592</v>
      </c>
      <c r="AI44" s="132">
        <v>13.89035685361042</v>
      </c>
      <c r="AJ44" s="132">
        <v>74.933139191208738</v>
      </c>
    </row>
    <row r="45" spans="1:36">
      <c r="A45" s="33" t="s">
        <v>55</v>
      </c>
      <c r="B45" s="11">
        <v>154.23490321373583</v>
      </c>
      <c r="C45" s="11">
        <v>185.91006884541036</v>
      </c>
      <c r="D45" s="11">
        <v>299.59133037743919</v>
      </c>
      <c r="E45" s="11">
        <v>384.45437754205119</v>
      </c>
      <c r="F45" s="11">
        <v>355.13947580067224</v>
      </c>
      <c r="G45" s="11">
        <v>425.47103521706936</v>
      </c>
      <c r="H45" s="11">
        <v>385.26547779485975</v>
      </c>
      <c r="I45" s="11">
        <v>236.90208496099504</v>
      </c>
      <c r="J45" s="11">
        <v>348.81438554355952</v>
      </c>
      <c r="K45" s="11">
        <v>179.00356204448431</v>
      </c>
      <c r="L45" s="11">
        <v>137.72999746169299</v>
      </c>
      <c r="M45" s="11">
        <v>134.26690328439699</v>
      </c>
      <c r="N45" s="11">
        <v>197.78485286042678</v>
      </c>
      <c r="O45" s="11">
        <v>272.74621715124215</v>
      </c>
      <c r="P45" s="11">
        <v>456.06688429807599</v>
      </c>
      <c r="Q45" s="11">
        <v>647.62781867476303</v>
      </c>
      <c r="R45" s="11">
        <v>805.23428603744298</v>
      </c>
      <c r="S45" s="11">
        <v>771.22996321843902</v>
      </c>
      <c r="T45" s="11">
        <v>830.1172317156221</v>
      </c>
      <c r="U45" s="11">
        <v>791.28042034293298</v>
      </c>
      <c r="V45" s="11">
        <v>706.11448850215595</v>
      </c>
      <c r="W45" s="11">
        <v>709.59869934048697</v>
      </c>
      <c r="X45" s="11">
        <v>735.63468719369996</v>
      </c>
      <c r="Y45" s="11">
        <v>801.66288493962179</v>
      </c>
      <c r="Z45" s="11">
        <v>837.27378688916463</v>
      </c>
      <c r="AA45" s="11">
        <v>699.534513627808</v>
      </c>
      <c r="AB45" s="11">
        <v>820.72266497919827</v>
      </c>
      <c r="AC45" s="11">
        <v>884.76033062472914</v>
      </c>
      <c r="AD45" s="11">
        <v>1073.8158934700259</v>
      </c>
      <c r="AE45" s="11">
        <v>944.84545817740991</v>
      </c>
      <c r="AF45" s="11">
        <v>1053.1192566019199</v>
      </c>
      <c r="AG45" s="11">
        <v>999.28293061432748</v>
      </c>
      <c r="AH45" s="126">
        <v>208.0025102713945</v>
      </c>
      <c r="AI45" s="132">
        <v>-5.1120825728042547</v>
      </c>
      <c r="AJ45" s="132">
        <v>26.286826379609927</v>
      </c>
    </row>
    <row r="46" spans="1:36" s="31" customFormat="1">
      <c r="A46" s="105" t="s">
        <v>56</v>
      </c>
      <c r="B46" s="24">
        <v>22</v>
      </c>
      <c r="C46" s="24">
        <v>22</v>
      </c>
      <c r="D46" s="24">
        <v>22</v>
      </c>
      <c r="E46" s="24">
        <v>19</v>
      </c>
      <c r="F46" s="24">
        <v>18</v>
      </c>
      <c r="G46" s="24">
        <v>16.5</v>
      </c>
      <c r="H46" s="24">
        <v>15.5</v>
      </c>
      <c r="I46" s="24">
        <v>15.5</v>
      </c>
      <c r="J46" s="24">
        <v>15</v>
      </c>
      <c r="K46" s="24">
        <v>14</v>
      </c>
      <c r="L46" s="24">
        <v>14</v>
      </c>
      <c r="M46" s="24">
        <v>14</v>
      </c>
      <c r="N46" s="24">
        <v>14</v>
      </c>
      <c r="O46" s="24">
        <v>14</v>
      </c>
      <c r="P46" s="24">
        <v>14</v>
      </c>
      <c r="Q46" s="24">
        <v>13</v>
      </c>
      <c r="R46" s="24">
        <v>12.5</v>
      </c>
      <c r="S46" s="24">
        <v>12.5</v>
      </c>
      <c r="T46" s="24">
        <v>12.5</v>
      </c>
      <c r="U46" s="24">
        <v>12.5</v>
      </c>
      <c r="V46" s="24">
        <v>12.5</v>
      </c>
      <c r="W46" s="24">
        <v>13.5</v>
      </c>
      <c r="X46" s="24">
        <v>13.5</v>
      </c>
      <c r="Y46" s="24">
        <v>14.5</v>
      </c>
      <c r="Z46" s="24">
        <v>16</v>
      </c>
      <c r="AA46" s="24">
        <v>16</v>
      </c>
      <c r="AB46" s="24">
        <v>17</v>
      </c>
      <c r="AC46" s="24">
        <v>17</v>
      </c>
      <c r="AD46" s="24">
        <v>17</v>
      </c>
      <c r="AE46" s="24">
        <v>17</v>
      </c>
      <c r="AF46" s="24">
        <v>17.5</v>
      </c>
      <c r="AG46" s="24">
        <v>17.5</v>
      </c>
      <c r="AH46" s="127">
        <v>5</v>
      </c>
      <c r="AI46" s="133">
        <v>0</v>
      </c>
      <c r="AJ46" s="133">
        <v>39.999999999999993</v>
      </c>
    </row>
    <row r="47" spans="1:36" s="31" customFormat="1" ht="27.75" customHeight="1">
      <c r="A47" s="108" t="s">
        <v>142</v>
      </c>
      <c r="B47" s="24">
        <v>16.322500000000002</v>
      </c>
      <c r="C47" s="24">
        <v>15.8919</v>
      </c>
      <c r="D47" s="24">
        <v>16.12404090834368</v>
      </c>
      <c r="E47" s="24">
        <v>16.200945390543513</v>
      </c>
      <c r="F47" s="24">
        <v>16.456956968588731</v>
      </c>
      <c r="G47" s="24">
        <v>15.960448626186471</v>
      </c>
      <c r="H47" s="24">
        <v>14.976533873868703</v>
      </c>
      <c r="I47" s="24">
        <v>14.878303445003256</v>
      </c>
      <c r="J47" s="24">
        <v>14.302843387854272</v>
      </c>
      <c r="K47" s="24">
        <v>13.061435680743266</v>
      </c>
      <c r="L47" s="24">
        <v>12.82840689495654</v>
      </c>
      <c r="M47" s="24">
        <v>14.007688641797449</v>
      </c>
      <c r="N47" s="24">
        <v>13.635697411894835</v>
      </c>
      <c r="O47" s="24">
        <v>13.734465827276154</v>
      </c>
      <c r="P47" s="24">
        <v>13.868452734845116</v>
      </c>
      <c r="Q47" s="24">
        <v>13.45765476556663</v>
      </c>
      <c r="R47" s="24">
        <v>13.590199999999999</v>
      </c>
      <c r="S47" s="24">
        <v>13.322201070185811</v>
      </c>
      <c r="T47" s="24">
        <v>12.391802826564859</v>
      </c>
      <c r="U47" s="24">
        <v>12.856201894198106</v>
      </c>
      <c r="V47" s="24">
        <v>13.295299999999999</v>
      </c>
      <c r="W47" s="24">
        <v>13.341629368739746</v>
      </c>
      <c r="X47" s="24">
        <v>14.301007073121967</v>
      </c>
      <c r="Y47" s="24">
        <v>14.697920861643098</v>
      </c>
      <c r="Z47" s="24">
        <v>15.050587731325525</v>
      </c>
      <c r="AA47" s="24">
        <v>15.5246</v>
      </c>
      <c r="AB47" s="24">
        <v>16.07613501795965</v>
      </c>
      <c r="AC47" s="24">
        <v>15.939625707502916</v>
      </c>
      <c r="AD47" s="24">
        <v>16.477032355424569</v>
      </c>
      <c r="AE47" s="24">
        <v>16.560460730364724</v>
      </c>
      <c r="AF47" s="24">
        <v>16.383700000000001</v>
      </c>
      <c r="AG47" s="24">
        <v>17.211550897024416</v>
      </c>
      <c r="AH47" s="109"/>
      <c r="AI47" s="110"/>
      <c r="AJ47" s="111"/>
    </row>
    <row r="48" spans="1:36">
      <c r="A48" s="112" t="s">
        <v>139</v>
      </c>
      <c r="B48" s="25">
        <v>20.0364</v>
      </c>
      <c r="C48" s="25">
        <v>19.808499999999999</v>
      </c>
      <c r="D48" s="25">
        <v>20.256219040926869</v>
      </c>
      <c r="E48" s="25">
        <v>20.882999424970034</v>
      </c>
      <c r="F48" s="25">
        <v>21.090233980829591</v>
      </c>
      <c r="G48" s="25">
        <v>20.589978469459538</v>
      </c>
      <c r="H48" s="25">
        <v>17.95906162546423</v>
      </c>
      <c r="I48" s="25">
        <v>16.964631712778829</v>
      </c>
      <c r="J48" s="25">
        <v>16.786834955507647</v>
      </c>
      <c r="K48" s="25">
        <v>14.16002989532649</v>
      </c>
      <c r="L48" s="25">
        <v>13.720321146264951</v>
      </c>
      <c r="M48" s="25">
        <v>16.08104009895764</v>
      </c>
      <c r="N48" s="25">
        <v>15.94521861603218</v>
      </c>
      <c r="O48" s="25">
        <v>15.496308667829796</v>
      </c>
      <c r="P48" s="25">
        <v>15.785819364498581</v>
      </c>
      <c r="Q48" s="25">
        <v>15.274634392636086</v>
      </c>
      <c r="R48" s="25">
        <v>15.163500000000001</v>
      </c>
      <c r="S48" s="25">
        <v>14.716212253174865</v>
      </c>
      <c r="T48" s="25">
        <v>14.025029182757063</v>
      </c>
      <c r="U48" s="25">
        <v>14.32416246377011</v>
      </c>
      <c r="V48" s="25">
        <v>14.937799999999999</v>
      </c>
      <c r="W48" s="25">
        <v>15.12573968798042</v>
      </c>
      <c r="X48" s="25">
        <v>16.251801189394079</v>
      </c>
      <c r="Y48" s="25">
        <v>16.990993745806826</v>
      </c>
      <c r="Z48" s="25">
        <v>16.253510158698312</v>
      </c>
      <c r="AA48" s="25">
        <v>16.992699999999999</v>
      </c>
      <c r="AB48" s="25">
        <v>17.540077930369382</v>
      </c>
      <c r="AC48" s="25">
        <v>17.676727273334372</v>
      </c>
      <c r="AD48" s="25">
        <v>17.850137293066691</v>
      </c>
      <c r="AE48" s="25">
        <v>17.974018369098332</v>
      </c>
      <c r="AF48" s="25">
        <v>17.894300000000001</v>
      </c>
      <c r="AG48" s="25">
        <v>18.835447661989658</v>
      </c>
      <c r="AH48" s="113"/>
      <c r="AI48" s="114"/>
      <c r="AJ48" s="115"/>
    </row>
    <row r="49" spans="1:36">
      <c r="A49" s="112" t="s">
        <v>140</v>
      </c>
      <c r="B49" s="25">
        <v>8.9239999999999995</v>
      </c>
      <c r="C49" s="25">
        <v>8.7373999999999992</v>
      </c>
      <c r="D49" s="25">
        <v>8.9263614365128117</v>
      </c>
      <c r="E49" s="25">
        <v>9.0884223665487252</v>
      </c>
      <c r="F49" s="25">
        <v>9.0305669831536459</v>
      </c>
      <c r="G49" s="25">
        <v>9.3173848010088012</v>
      </c>
      <c r="H49" s="25">
        <v>8.6227079145659964</v>
      </c>
      <c r="I49" s="25">
        <v>8.5289329938309919</v>
      </c>
      <c r="J49" s="25">
        <v>8.3786683050865065</v>
      </c>
      <c r="K49" s="25">
        <v>9.1332018488682234</v>
      </c>
      <c r="L49" s="25">
        <v>8.8167937553911813</v>
      </c>
      <c r="M49" s="25">
        <v>7.6359158409190293</v>
      </c>
      <c r="N49" s="25">
        <v>7.8510194396973265</v>
      </c>
      <c r="O49" s="25">
        <v>7.7999759484153559</v>
      </c>
      <c r="P49" s="25">
        <v>8.4705395570872053</v>
      </c>
      <c r="Q49" s="25">
        <v>8.782955727151581</v>
      </c>
      <c r="R49" s="25">
        <v>7.7931999999999997</v>
      </c>
      <c r="S49" s="25">
        <v>7.3294507227844399</v>
      </c>
      <c r="T49" s="25">
        <v>6.9561010595706341</v>
      </c>
      <c r="U49" s="25">
        <v>7.6228631356935121</v>
      </c>
      <c r="V49" s="25">
        <v>7.0956999999999999</v>
      </c>
      <c r="W49" s="25">
        <v>7.4635102349001095</v>
      </c>
      <c r="X49" s="25">
        <v>6.3545222139311388</v>
      </c>
      <c r="Y49" s="25">
        <v>6.5673079958874547</v>
      </c>
      <c r="Z49" s="25">
        <v>6.1012367619461738</v>
      </c>
      <c r="AA49" s="25">
        <v>6.4798</v>
      </c>
      <c r="AB49" s="25">
        <v>6.7048927749897729</v>
      </c>
      <c r="AC49" s="25">
        <v>6.7185193578781712</v>
      </c>
      <c r="AD49" s="25">
        <v>6.4638681366460133</v>
      </c>
      <c r="AE49" s="25">
        <v>6.5480733617847928</v>
      </c>
      <c r="AF49" s="25">
        <v>6.0766</v>
      </c>
      <c r="AG49" s="25">
        <v>5.9143893303574799</v>
      </c>
      <c r="AH49" s="113"/>
      <c r="AI49" s="114"/>
      <c r="AJ49" s="115"/>
    </row>
    <row r="50" spans="1:36">
      <c r="A50" s="116" t="s">
        <v>134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113"/>
      <c r="AI50" s="114"/>
      <c r="AJ50" s="115"/>
    </row>
    <row r="51" spans="1:36">
      <c r="A51" s="116" t="s">
        <v>147</v>
      </c>
      <c r="B51" s="25">
        <v>15.769299999999999</v>
      </c>
      <c r="C51" s="25">
        <v>15.348800000000001</v>
      </c>
      <c r="D51" s="25">
        <v>15.530583108647088</v>
      </c>
      <c r="E51" s="25">
        <v>15.719205658149608</v>
      </c>
      <c r="F51" s="25">
        <v>15.771683063091821</v>
      </c>
      <c r="G51" s="25">
        <v>15.075697272768183</v>
      </c>
      <c r="H51" s="25">
        <v>14.242391725663353</v>
      </c>
      <c r="I51" s="25">
        <v>14.064219688085306</v>
      </c>
      <c r="J51" s="25">
        <v>13.564368203754528</v>
      </c>
      <c r="K51" s="25">
        <v>12.581140349988546</v>
      </c>
      <c r="L51" s="25">
        <v>12.291799076470761</v>
      </c>
      <c r="M51" s="25">
        <v>13.195724924059965</v>
      </c>
      <c r="N51" s="25">
        <v>12.685643147296625</v>
      </c>
      <c r="O51" s="25">
        <v>12.800708095146049</v>
      </c>
      <c r="P51" s="25">
        <v>13.014417540613547</v>
      </c>
      <c r="Q51" s="25">
        <v>12.630284994218133</v>
      </c>
      <c r="R51" s="25">
        <v>12.5555</v>
      </c>
      <c r="S51" s="25">
        <v>12.421528535266434</v>
      </c>
      <c r="T51" s="25">
        <v>11.402774479035312</v>
      </c>
      <c r="U51" s="25">
        <v>11.853531919673646</v>
      </c>
      <c r="V51" s="25">
        <v>12.2395</v>
      </c>
      <c r="W51" s="25">
        <v>12.459233172674239</v>
      </c>
      <c r="X51" s="25">
        <v>13.38561032441601</v>
      </c>
      <c r="Y51" s="25">
        <v>13.533695284746967</v>
      </c>
      <c r="Z51" s="25">
        <v>14.068885978280418</v>
      </c>
      <c r="AA51" s="25">
        <v>14.551500000000001</v>
      </c>
      <c r="AB51" s="25">
        <v>15.14933107177832</v>
      </c>
      <c r="AC51" s="25">
        <v>14.962779123893524</v>
      </c>
      <c r="AD51" s="25">
        <v>15.608965408587057</v>
      </c>
      <c r="AE51" s="25">
        <v>15.517823877274958</v>
      </c>
      <c r="AF51" s="25">
        <v>15.450100000000001</v>
      </c>
      <c r="AG51" s="25">
        <v>16.288291063400944</v>
      </c>
      <c r="AH51" s="113"/>
      <c r="AI51" s="114"/>
      <c r="AJ51" s="115"/>
    </row>
    <row r="52" spans="1:36">
      <c r="A52" s="112" t="s">
        <v>139</v>
      </c>
      <c r="B52" s="25">
        <v>19.421800000000001</v>
      </c>
      <c r="C52" s="25">
        <v>19.1965</v>
      </c>
      <c r="D52" s="25">
        <v>19.613925128030807</v>
      </c>
      <c r="E52" s="25">
        <v>20.338320326753234</v>
      </c>
      <c r="F52" s="25">
        <v>20.317444035641984</v>
      </c>
      <c r="G52" s="25">
        <v>19.599457203219963</v>
      </c>
      <c r="H52" s="25">
        <v>17.122524396460594</v>
      </c>
      <c r="I52" s="25">
        <v>16.051058307497843</v>
      </c>
      <c r="J52" s="25">
        <v>15.917253314979938</v>
      </c>
      <c r="K52" s="25">
        <v>13.579849978230897</v>
      </c>
      <c r="L52" s="25">
        <v>13.086927992368262</v>
      </c>
      <c r="M52" s="25">
        <v>15.121370733667218</v>
      </c>
      <c r="N52" s="25">
        <v>14.791868181061163</v>
      </c>
      <c r="O52" s="25">
        <v>14.419738925032865</v>
      </c>
      <c r="P52" s="25">
        <v>14.745987316892114</v>
      </c>
      <c r="Q52" s="25">
        <v>14.234541913527508</v>
      </c>
      <c r="R52" s="25">
        <v>13.95</v>
      </c>
      <c r="S52" s="25">
        <v>13.657715981823268</v>
      </c>
      <c r="T52" s="25">
        <v>12.860194775319311</v>
      </c>
      <c r="U52" s="25">
        <v>13.162840741562224</v>
      </c>
      <c r="V52" s="25">
        <v>13.737299999999999</v>
      </c>
      <c r="W52" s="25">
        <v>14.091046760009867</v>
      </c>
      <c r="X52" s="25">
        <v>15.250139403998279</v>
      </c>
      <c r="Y52" s="25">
        <v>15.719717260491761</v>
      </c>
      <c r="Z52" s="25">
        <v>15.22580774500787</v>
      </c>
      <c r="AA52" s="25">
        <v>15.9513</v>
      </c>
      <c r="AB52" s="25">
        <v>16.57590334961569</v>
      </c>
      <c r="AC52" s="25">
        <v>16.640597898885492</v>
      </c>
      <c r="AD52" s="25">
        <v>16.947164830897524</v>
      </c>
      <c r="AE52" s="25">
        <v>16.8688164405728</v>
      </c>
      <c r="AF52" s="25">
        <v>16.918800000000001</v>
      </c>
      <c r="AG52" s="25">
        <v>17.898611699173802</v>
      </c>
      <c r="AH52" s="113"/>
      <c r="AI52" s="114"/>
      <c r="AJ52" s="115"/>
    </row>
    <row r="53" spans="1:36">
      <c r="A53" s="112" t="s">
        <v>140</v>
      </c>
      <c r="B53" s="25">
        <v>8.9186999999999994</v>
      </c>
      <c r="C53" s="25">
        <v>8.7515000000000001</v>
      </c>
      <c r="D53" s="25">
        <v>8.8921366588537154</v>
      </c>
      <c r="E53" s="25">
        <v>9.0633373200728151</v>
      </c>
      <c r="F53" s="25">
        <v>9.0311110141975792</v>
      </c>
      <c r="G53" s="25">
        <v>9.2720355934121343</v>
      </c>
      <c r="H53" s="25">
        <v>8.602851023441298</v>
      </c>
      <c r="I53" s="25">
        <v>8.4922078320528218</v>
      </c>
      <c r="J53" s="25">
        <v>8.3129781441278627</v>
      </c>
      <c r="K53" s="25">
        <v>9.1306616042064146</v>
      </c>
      <c r="L53" s="25">
        <v>8.8076141223134243</v>
      </c>
      <c r="M53" s="25">
        <v>7.6788707037007171</v>
      </c>
      <c r="N53" s="25">
        <v>7.853294147298536</v>
      </c>
      <c r="O53" s="25">
        <v>7.7989581834512958</v>
      </c>
      <c r="P53" s="25">
        <v>8.4383782353260504</v>
      </c>
      <c r="Q53" s="25">
        <v>8.7847632108529563</v>
      </c>
      <c r="R53" s="25">
        <v>7.8061999999999996</v>
      </c>
      <c r="S53" s="25">
        <v>7.4084301405181829</v>
      </c>
      <c r="T53" s="25">
        <v>6.9542404794259145</v>
      </c>
      <c r="U53" s="25">
        <v>7.5189245920474477</v>
      </c>
      <c r="V53" s="25">
        <v>7.0876000000000001</v>
      </c>
      <c r="W53" s="25">
        <v>7.4661313664736815</v>
      </c>
      <c r="X53" s="25">
        <v>6.3747318610804466</v>
      </c>
      <c r="Y53" s="25">
        <v>6.5608579292192228</v>
      </c>
      <c r="Z53" s="25">
        <v>6.0965724897742364</v>
      </c>
      <c r="AA53" s="25">
        <v>6.4667000000000003</v>
      </c>
      <c r="AB53" s="25">
        <v>6.7037962568312599</v>
      </c>
      <c r="AC53" s="25">
        <v>6.7155763243016189</v>
      </c>
      <c r="AD53" s="25">
        <v>6.4657123567447554</v>
      </c>
      <c r="AE53" s="25">
        <v>6.5198609051702938</v>
      </c>
      <c r="AF53" s="25">
        <v>6.0808999999999997</v>
      </c>
      <c r="AG53" s="25">
        <v>5.9125656972504146</v>
      </c>
      <c r="AH53" s="113"/>
      <c r="AI53" s="114"/>
      <c r="AJ53" s="115"/>
    </row>
    <row r="54" spans="1:36">
      <c r="A54" s="116" t="s">
        <v>148</v>
      </c>
      <c r="B54" s="25">
        <v>30.533100000000001</v>
      </c>
      <c r="C54" s="25">
        <v>28.472100000000001</v>
      </c>
      <c r="D54" s="25">
        <v>29.517953234156607</v>
      </c>
      <c r="E54" s="25">
        <v>28.939929884042833</v>
      </c>
      <c r="F54" s="25">
        <v>32.060506351972187</v>
      </c>
      <c r="G54" s="25">
        <v>33.193888894449174</v>
      </c>
      <c r="H54" s="25">
        <v>31.308285478833302</v>
      </c>
      <c r="I54" s="25">
        <v>30.903351007409949</v>
      </c>
      <c r="J54" s="25">
        <v>30.867929355359159</v>
      </c>
      <c r="K54" s="25">
        <v>30.89394915775372</v>
      </c>
      <c r="L54" s="25">
        <v>30.922399582902745</v>
      </c>
      <c r="M54" s="25">
        <v>29.479666565629277</v>
      </c>
      <c r="N54" s="25">
        <v>29.710066581002611</v>
      </c>
      <c r="O54" s="25">
        <v>30.147942240368447</v>
      </c>
      <c r="P54" s="25">
        <v>28.914248390241184</v>
      </c>
      <c r="Q54" s="25">
        <v>29.595081475580617</v>
      </c>
      <c r="R54" s="25">
        <v>29.623100000000001</v>
      </c>
      <c r="S54" s="25">
        <v>29.447512955246292</v>
      </c>
      <c r="T54" s="25">
        <v>28.587908093627679</v>
      </c>
      <c r="U54" s="25">
        <v>27.132438219704365</v>
      </c>
      <c r="V54" s="25">
        <v>28.3598</v>
      </c>
      <c r="W54" s="25">
        <v>28.622133711704677</v>
      </c>
      <c r="X54" s="25">
        <v>27.757142821629621</v>
      </c>
      <c r="Y54" s="25">
        <v>30.314292447084682</v>
      </c>
      <c r="Z54" s="25">
        <v>29.616305391900642</v>
      </c>
      <c r="AA54" s="25">
        <v>31.411999999999999</v>
      </c>
      <c r="AB54" s="25">
        <v>31.143776737632958</v>
      </c>
      <c r="AC54" s="25">
        <v>31.302490557543937</v>
      </c>
      <c r="AD54" s="25">
        <v>31.105072252055106</v>
      </c>
      <c r="AE54" s="25">
        <v>31.719751012835246</v>
      </c>
      <c r="AF54" s="25">
        <v>31.972000000000001</v>
      </c>
      <c r="AG54" s="25">
        <v>31.755272772195234</v>
      </c>
      <c r="AH54" s="113"/>
      <c r="AI54" s="114"/>
      <c r="AJ54" s="115"/>
    </row>
    <row r="55" spans="1:36">
      <c r="A55" s="112" t="s">
        <v>139</v>
      </c>
      <c r="B55" s="25">
        <v>30.777100000000001</v>
      </c>
      <c r="C55" s="25">
        <v>28.655000000000001</v>
      </c>
      <c r="D55" s="25">
        <v>29.738837700346785</v>
      </c>
      <c r="E55" s="25">
        <v>29.103395997378083</v>
      </c>
      <c r="F55" s="25">
        <v>32.145648751229707</v>
      </c>
      <c r="G55" s="25">
        <v>33.304745975130302</v>
      </c>
      <c r="H55" s="25">
        <v>31.341341510202653</v>
      </c>
      <c r="I55" s="25">
        <v>31.298027795433658</v>
      </c>
      <c r="J55" s="25">
        <v>30.994295746652373</v>
      </c>
      <c r="K55" s="25">
        <v>30.923850979643056</v>
      </c>
      <c r="L55" s="25">
        <v>30.970830246099879</v>
      </c>
      <c r="M55" s="25">
        <v>29.511144253487451</v>
      </c>
      <c r="N55" s="25">
        <v>29.754803513155785</v>
      </c>
      <c r="O55" s="25">
        <v>30.189711317020539</v>
      </c>
      <c r="P55" s="25">
        <v>28.980740619862079</v>
      </c>
      <c r="Q55" s="25">
        <v>29.667871105959843</v>
      </c>
      <c r="R55" s="25">
        <v>29.693999999999999</v>
      </c>
      <c r="S55" s="25">
        <v>29.499079914567208</v>
      </c>
      <c r="T55" s="25">
        <v>28.626145240446672</v>
      </c>
      <c r="U55" s="25">
        <v>27.175291296702216</v>
      </c>
      <c r="V55" s="25">
        <v>28.431899999999999</v>
      </c>
      <c r="W55" s="25">
        <v>28.657608738898393</v>
      </c>
      <c r="X55" s="25">
        <v>27.874770780515227</v>
      </c>
      <c r="Y55" s="25">
        <v>30.394052766412585</v>
      </c>
      <c r="Z55" s="25">
        <v>29.684343565898388</v>
      </c>
      <c r="AA55" s="25">
        <v>31.6295</v>
      </c>
      <c r="AB55" s="25">
        <v>31.224019455841027</v>
      </c>
      <c r="AC55" s="25">
        <v>31.451441207720748</v>
      </c>
      <c r="AD55" s="25">
        <v>31.185141139071664</v>
      </c>
      <c r="AE55" s="25">
        <v>31.762041989186269</v>
      </c>
      <c r="AF55" s="25">
        <v>32.006999999999998</v>
      </c>
      <c r="AG55" s="25">
        <v>31.794220173202852</v>
      </c>
      <c r="AH55" s="113"/>
      <c r="AI55" s="114"/>
      <c r="AJ55" s="115"/>
    </row>
    <row r="56" spans="1:36">
      <c r="A56" s="112" t="s">
        <v>140</v>
      </c>
      <c r="B56" s="25">
        <v>10.283899999999999</v>
      </c>
      <c r="C56" s="25">
        <v>7.2031999999999998</v>
      </c>
      <c r="D56" s="25">
        <v>8.0954424117510939</v>
      </c>
      <c r="E56" s="25">
        <v>7.0462513132314806</v>
      </c>
      <c r="F56" s="25">
        <v>7.5184212428762907</v>
      </c>
      <c r="G56" s="25">
        <v>11.423333332557776</v>
      </c>
      <c r="H56" s="25">
        <v>9.7439236444011446</v>
      </c>
      <c r="I56" s="25">
        <v>1.8118047687338672</v>
      </c>
      <c r="J56" s="25">
        <v>10.358431402249222</v>
      </c>
      <c r="K56" s="25">
        <v>10.527489134080486</v>
      </c>
      <c r="L56" s="25">
        <v>10.934094405596801</v>
      </c>
      <c r="M56" s="25">
        <v>10.335127443950007</v>
      </c>
      <c r="N56" s="25">
        <v>9.1568582200640112</v>
      </c>
      <c r="O56" s="25">
        <v>6.8769339181299936</v>
      </c>
      <c r="P56" s="25">
        <v>9.505038020275121</v>
      </c>
      <c r="Q56" s="25">
        <v>8.6632452866103975</v>
      </c>
      <c r="R56" s="25">
        <v>9.2598000000000003</v>
      </c>
      <c r="S56" s="25">
        <v>10.09137643727472</v>
      </c>
      <c r="T56" s="25">
        <v>8.0970711243729259</v>
      </c>
      <c r="U56" s="25">
        <v>9.2950846333445867</v>
      </c>
      <c r="V56" s="25">
        <v>8.2140000000000004</v>
      </c>
      <c r="W56" s="25">
        <v>7.8766537605227063</v>
      </c>
      <c r="X56" s="25">
        <v>8.0824167249472794</v>
      </c>
      <c r="Y56" s="25">
        <v>8.894564579138649</v>
      </c>
      <c r="Z56" s="25">
        <v>8.4228926216116591</v>
      </c>
      <c r="AA56" s="25">
        <v>6.7476000000000003</v>
      </c>
      <c r="AB56" s="25">
        <v>6.4050583426910794</v>
      </c>
      <c r="AC56" s="25">
        <v>7.6304319532127201</v>
      </c>
      <c r="AD56" s="25">
        <v>8.1217423639752315</v>
      </c>
      <c r="AE56" s="25">
        <v>5.6562190815131759</v>
      </c>
      <c r="AF56" s="25">
        <v>9.9826999999999995</v>
      </c>
      <c r="AG56" s="25">
        <v>8.3719779316368115</v>
      </c>
      <c r="AH56" s="113"/>
      <c r="AI56" s="114"/>
      <c r="AJ56" s="115"/>
    </row>
    <row r="57" spans="1:36" s="31" customFormat="1" ht="25.5">
      <c r="A57" s="108" t="s">
        <v>143</v>
      </c>
      <c r="B57" s="24">
        <v>10.045999999999999</v>
      </c>
      <c r="C57" s="24">
        <v>10.469099999999999</v>
      </c>
      <c r="D57" s="24">
        <v>11.692636781580733</v>
      </c>
      <c r="E57" s="24">
        <v>12.302656458261916</v>
      </c>
      <c r="F57" s="24">
        <v>12.278179310344459</v>
      </c>
      <c r="G57" s="24">
        <v>11.479580603941868</v>
      </c>
      <c r="H57" s="24">
        <v>10.484389498262086</v>
      </c>
      <c r="I57" s="24">
        <v>9.353339042327617</v>
      </c>
      <c r="J57" s="24">
        <v>9.7286917274521176</v>
      </c>
      <c r="K57" s="24">
        <v>9.7365869612867328</v>
      </c>
      <c r="L57" s="24">
        <v>9.1776697523157083</v>
      </c>
      <c r="M57" s="24">
        <v>9.1570452438282519</v>
      </c>
      <c r="N57" s="24">
        <v>8.8888341258564356</v>
      </c>
      <c r="O57" s="24">
        <v>8.8112361530047068</v>
      </c>
      <c r="P57" s="24">
        <v>9.198642646526654</v>
      </c>
      <c r="Q57" s="24">
        <v>8.7288068711577687</v>
      </c>
      <c r="R57" s="24">
        <v>8.3000000000000007</v>
      </c>
      <c r="S57" s="24">
        <v>7.9703386186566165</v>
      </c>
      <c r="T57" s="24">
        <v>7.8126471901436298</v>
      </c>
      <c r="U57" s="24">
        <v>7.8840736793842678</v>
      </c>
      <c r="V57" s="24">
        <v>7.6132999999999997</v>
      </c>
      <c r="W57" s="24">
        <v>7.5505903167130199</v>
      </c>
      <c r="X57" s="24">
        <v>8.1907463537514325</v>
      </c>
      <c r="Y57" s="24">
        <v>8.569200867828398</v>
      </c>
      <c r="Z57" s="24">
        <v>8.8922700059240345</v>
      </c>
      <c r="AA57" s="24">
        <v>9.3370999999999995</v>
      </c>
      <c r="AB57" s="24">
        <v>10.040458087773436</v>
      </c>
      <c r="AC57" s="24">
        <v>10.088246681553061</v>
      </c>
      <c r="AD57" s="24">
        <v>10.156612839964394</v>
      </c>
      <c r="AE57" s="24">
        <v>10.285477492728084</v>
      </c>
      <c r="AF57" s="24">
        <v>10.67</v>
      </c>
      <c r="AG57" s="24">
        <v>11.024884701706029</v>
      </c>
      <c r="AH57" s="109"/>
      <c r="AI57" s="110"/>
      <c r="AJ57" s="111"/>
    </row>
    <row r="58" spans="1:36">
      <c r="A58" s="117" t="s">
        <v>139</v>
      </c>
      <c r="B58" s="25">
        <v>10.894</v>
      </c>
      <c r="C58" s="25">
        <v>11.3438</v>
      </c>
      <c r="D58" s="25">
        <v>12.907397541087063</v>
      </c>
      <c r="E58" s="25">
        <v>13.698696374424241</v>
      </c>
      <c r="F58" s="25">
        <v>13.553798993934352</v>
      </c>
      <c r="G58" s="25">
        <v>12.679594739803081</v>
      </c>
      <c r="H58" s="25">
        <v>11.433368760312275</v>
      </c>
      <c r="I58" s="25">
        <v>10.320764246444783</v>
      </c>
      <c r="J58" s="25">
        <v>10.551364434925603</v>
      </c>
      <c r="K58" s="25">
        <v>10.543889429915662</v>
      </c>
      <c r="L58" s="25">
        <v>9.9151510516773502</v>
      </c>
      <c r="M58" s="25">
        <v>9.9870770302809024</v>
      </c>
      <c r="N58" s="25">
        <v>9.6311953543269055</v>
      </c>
      <c r="O58" s="25">
        <v>9.5390137883523742</v>
      </c>
      <c r="P58" s="25">
        <v>9.9592334176087789</v>
      </c>
      <c r="Q58" s="25">
        <v>9.5979513648701733</v>
      </c>
      <c r="R58" s="25">
        <v>9.2087000000000003</v>
      </c>
      <c r="S58" s="25">
        <v>8.8729998165296546</v>
      </c>
      <c r="T58" s="25">
        <v>8.5915752979525326</v>
      </c>
      <c r="U58" s="25">
        <v>8.6541547039689366</v>
      </c>
      <c r="V58" s="25">
        <v>8.4293999999999993</v>
      </c>
      <c r="W58" s="25">
        <v>8.4228349139244063</v>
      </c>
      <c r="X58" s="25">
        <v>9.0583666350870029</v>
      </c>
      <c r="Y58" s="25">
        <v>9.5579588297520637</v>
      </c>
      <c r="Z58" s="25">
        <v>9.8323325214489827</v>
      </c>
      <c r="AA58" s="25">
        <v>10.362299999999999</v>
      </c>
      <c r="AB58" s="25">
        <v>11.004411961260676</v>
      </c>
      <c r="AC58" s="25">
        <v>11.287655842293065</v>
      </c>
      <c r="AD58" s="25">
        <v>11.343332503035999</v>
      </c>
      <c r="AE58" s="25">
        <v>11.485557523354968</v>
      </c>
      <c r="AF58" s="25">
        <v>11.853899999999999</v>
      </c>
      <c r="AG58" s="25">
        <v>12.214557045908576</v>
      </c>
      <c r="AH58" s="113"/>
      <c r="AI58" s="114"/>
      <c r="AJ58" s="115"/>
    </row>
    <row r="59" spans="1:36">
      <c r="A59" s="118" t="s">
        <v>140</v>
      </c>
      <c r="B59" s="25">
        <v>5.5801999999999996</v>
      </c>
      <c r="C59" s="25">
        <v>5.4414999999999996</v>
      </c>
      <c r="D59" s="25">
        <v>5.4135978618378573</v>
      </c>
      <c r="E59" s="25">
        <v>4.891976016539977</v>
      </c>
      <c r="F59" s="25">
        <v>4.8026000985864474</v>
      </c>
      <c r="G59" s="25">
        <v>4.2764312160905407</v>
      </c>
      <c r="H59" s="25">
        <v>4.0493767134156693</v>
      </c>
      <c r="I59" s="25">
        <v>3.6273139557478995</v>
      </c>
      <c r="J59" s="25">
        <v>4.2508191948147926</v>
      </c>
      <c r="K59" s="25">
        <v>4.4383503300803282</v>
      </c>
      <c r="L59" s="25">
        <v>4.5826982646593315</v>
      </c>
      <c r="M59" s="25">
        <v>4.6255805021352465</v>
      </c>
      <c r="N59" s="25">
        <v>4.490583821851974</v>
      </c>
      <c r="O59" s="25">
        <v>4.1175438640269819</v>
      </c>
      <c r="P59" s="25">
        <v>3.6359542910826632</v>
      </c>
      <c r="Q59" s="25">
        <v>3.564385100487403</v>
      </c>
      <c r="R59" s="25">
        <v>3.1711999999999998</v>
      </c>
      <c r="S59" s="25">
        <v>3.2788026208908216</v>
      </c>
      <c r="T59" s="25">
        <v>2.9154577246606661</v>
      </c>
      <c r="U59" s="25">
        <v>2.960189937451986</v>
      </c>
      <c r="V59" s="25">
        <v>2.6696</v>
      </c>
      <c r="W59" s="25">
        <v>2.6975670467064683</v>
      </c>
      <c r="X59" s="25">
        <v>2.5994170407598221</v>
      </c>
      <c r="Y59" s="25">
        <v>2.6635319484056481</v>
      </c>
      <c r="Z59" s="25">
        <v>2.6103957651392937</v>
      </c>
      <c r="AA59" s="25">
        <v>2.6383000000000001</v>
      </c>
      <c r="AB59" s="25">
        <v>2.398089001854157</v>
      </c>
      <c r="AC59" s="25">
        <v>2.2714226562689754</v>
      </c>
      <c r="AD59" s="25">
        <v>2.2503271640027211</v>
      </c>
      <c r="AE59" s="25">
        <v>2.2944156208046542</v>
      </c>
      <c r="AF59" s="25">
        <v>2.1915</v>
      </c>
      <c r="AG59" s="25">
        <v>2.3663432844497376</v>
      </c>
      <c r="AH59" s="113"/>
      <c r="AI59" s="114"/>
      <c r="AJ59" s="115"/>
    </row>
    <row r="60" spans="1:36">
      <c r="A60" s="116" t="s">
        <v>134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113"/>
      <c r="AI60" s="114"/>
      <c r="AJ60" s="115"/>
    </row>
    <row r="61" spans="1:36">
      <c r="A61" s="116" t="s">
        <v>147</v>
      </c>
      <c r="B61" s="25">
        <v>9.7041000000000004</v>
      </c>
      <c r="C61" s="25">
        <v>10.163399999999999</v>
      </c>
      <c r="D61" s="25">
        <v>11.54048580427701</v>
      </c>
      <c r="E61" s="25">
        <v>12.246040011314168</v>
      </c>
      <c r="F61" s="25">
        <v>12.465132368492771</v>
      </c>
      <c r="G61" s="25">
        <v>11.612275029743259</v>
      </c>
      <c r="H61" s="25">
        <v>10.443286357116886</v>
      </c>
      <c r="I61" s="25">
        <v>9.2066350159557562</v>
      </c>
      <c r="J61" s="25">
        <v>9.7650707812205741</v>
      </c>
      <c r="K61" s="25">
        <v>9.8321637298091051</v>
      </c>
      <c r="L61" s="25">
        <v>9.0199165001268664</v>
      </c>
      <c r="M61" s="25">
        <v>8.9809378620039162</v>
      </c>
      <c r="N61" s="25">
        <v>8.4544076854037762</v>
      </c>
      <c r="O61" s="25">
        <v>8.5362846103405783</v>
      </c>
      <c r="P61" s="25">
        <v>9.1260214745398294</v>
      </c>
      <c r="Q61" s="25">
        <v>8.7590352195401344</v>
      </c>
      <c r="R61" s="25">
        <v>8.3841999999999999</v>
      </c>
      <c r="S61" s="25">
        <v>7.9032756815878829</v>
      </c>
      <c r="T61" s="25">
        <v>7.7527802750629506</v>
      </c>
      <c r="U61" s="25">
        <v>7.9836547970151317</v>
      </c>
      <c r="V61" s="25">
        <v>7.8836000000000004</v>
      </c>
      <c r="W61" s="25">
        <v>7.8384232409304735</v>
      </c>
      <c r="X61" s="25">
        <v>8.459317008462973</v>
      </c>
      <c r="Y61" s="25">
        <v>8.9182820458683167</v>
      </c>
      <c r="Z61" s="25">
        <v>9.2893815144779275</v>
      </c>
      <c r="AA61" s="25">
        <v>9.9305000000000003</v>
      </c>
      <c r="AB61" s="25">
        <v>10.770776545814762</v>
      </c>
      <c r="AC61" s="25">
        <v>10.920837366610368</v>
      </c>
      <c r="AD61" s="25">
        <v>11.131516369192706</v>
      </c>
      <c r="AE61" s="25">
        <v>11.288149528058213</v>
      </c>
      <c r="AF61" s="25">
        <v>11.583600000000001</v>
      </c>
      <c r="AG61" s="25">
        <v>12.053820838946345</v>
      </c>
      <c r="AH61" s="113"/>
      <c r="AI61" s="114"/>
      <c r="AJ61" s="115"/>
    </row>
    <row r="62" spans="1:36">
      <c r="A62" s="117" t="s">
        <v>139</v>
      </c>
      <c r="B62" s="25">
        <v>9.9990000000000006</v>
      </c>
      <c r="C62" s="25">
        <v>10.5587</v>
      </c>
      <c r="D62" s="25">
        <v>12.206016770343028</v>
      </c>
      <c r="E62" s="25">
        <v>13.127982207724195</v>
      </c>
      <c r="F62" s="25">
        <v>13.128039621602252</v>
      </c>
      <c r="G62" s="25">
        <v>12.196698009695918</v>
      </c>
      <c r="H62" s="25">
        <v>10.966848614758579</v>
      </c>
      <c r="I62" s="25">
        <v>9.7619312699902423</v>
      </c>
      <c r="J62" s="25">
        <v>10.096949130613783</v>
      </c>
      <c r="K62" s="25">
        <v>10.1111269761663</v>
      </c>
      <c r="L62" s="25">
        <v>9.3404936436862975</v>
      </c>
      <c r="M62" s="25">
        <v>9.3917519540398295</v>
      </c>
      <c r="N62" s="25">
        <v>8.7182272303329658</v>
      </c>
      <c r="O62" s="25">
        <v>8.7626748863919754</v>
      </c>
      <c r="P62" s="25">
        <v>9.3167965999892566</v>
      </c>
      <c r="Q62" s="25">
        <v>9.0375642395597211</v>
      </c>
      <c r="R62" s="25">
        <v>8.6262000000000008</v>
      </c>
      <c r="S62" s="25">
        <v>8.1874735091878836</v>
      </c>
      <c r="T62" s="25">
        <v>7.9568239401908212</v>
      </c>
      <c r="U62" s="25">
        <v>8.2080484489485261</v>
      </c>
      <c r="V62" s="25">
        <v>8.0841999999999992</v>
      </c>
      <c r="W62" s="25">
        <v>8.078791508302734</v>
      </c>
      <c r="X62" s="25">
        <v>8.6833612596703826</v>
      </c>
      <c r="Y62" s="25">
        <v>9.2076724050076848</v>
      </c>
      <c r="Z62" s="25">
        <v>9.4877927221796945</v>
      </c>
      <c r="AA62" s="25">
        <v>10.178699999999999</v>
      </c>
      <c r="AB62" s="25">
        <v>11.002045393413573</v>
      </c>
      <c r="AC62" s="25">
        <v>11.323007627822683</v>
      </c>
      <c r="AD62" s="25">
        <v>11.418470457945569</v>
      </c>
      <c r="AE62" s="25">
        <v>11.61329185370507</v>
      </c>
      <c r="AF62" s="25">
        <v>11.9795</v>
      </c>
      <c r="AG62" s="25">
        <v>12.379047415773101</v>
      </c>
      <c r="AH62" s="113"/>
      <c r="AI62" s="114"/>
      <c r="AJ62" s="115"/>
    </row>
    <row r="63" spans="1:36">
      <c r="A63" s="117" t="s">
        <v>140</v>
      </c>
      <c r="B63" s="25">
        <v>3.9933999999999998</v>
      </c>
      <c r="C63" s="25">
        <v>3.3614000000000002</v>
      </c>
      <c r="D63" s="25">
        <v>3.7860466535692621</v>
      </c>
      <c r="E63" s="25">
        <v>3.3052615236589502</v>
      </c>
      <c r="F63" s="25">
        <v>2.9810542431186695</v>
      </c>
      <c r="G63" s="25">
        <v>2.5536599137060527</v>
      </c>
      <c r="H63" s="25">
        <v>2.6741230839923977</v>
      </c>
      <c r="I63" s="25">
        <v>2.1889337539234068</v>
      </c>
      <c r="J63" s="25">
        <v>3.5256510362499731</v>
      </c>
      <c r="K63" s="25">
        <v>3.4961750233276123</v>
      </c>
      <c r="L63" s="25">
        <v>3.63936435744202</v>
      </c>
      <c r="M63" s="25">
        <v>3.7084514143818184</v>
      </c>
      <c r="N63" s="25">
        <v>3.9684108282641199</v>
      </c>
      <c r="O63" s="25">
        <v>3.4906033616471217</v>
      </c>
      <c r="P63" s="25">
        <v>3.1800474170823021</v>
      </c>
      <c r="Q63" s="25">
        <v>3.2885913908285236</v>
      </c>
      <c r="R63" s="25">
        <v>2.5341</v>
      </c>
      <c r="S63" s="25">
        <v>3.2200227233871597</v>
      </c>
      <c r="T63" s="25">
        <v>2.0397644792802883</v>
      </c>
      <c r="U63" s="25">
        <v>2.4857258447795814</v>
      </c>
      <c r="V63" s="25">
        <v>1.7769999999999999</v>
      </c>
      <c r="W63" s="25">
        <v>2.3294462959971471</v>
      </c>
      <c r="X63" s="25">
        <v>2.2946431007128094</v>
      </c>
      <c r="Y63" s="25">
        <v>2.4213877398905517</v>
      </c>
      <c r="Z63" s="25">
        <v>2.2995702726803824</v>
      </c>
      <c r="AA63" s="25">
        <v>2.7166999999999999</v>
      </c>
      <c r="AB63" s="25">
        <v>2.2828604602067371</v>
      </c>
      <c r="AC63" s="25">
        <v>2.098750510534396</v>
      </c>
      <c r="AD63" s="25">
        <v>2.2147460475547036</v>
      </c>
      <c r="AE63" s="25">
        <v>2.1238452805409578</v>
      </c>
      <c r="AF63" s="25">
        <v>1.9296</v>
      </c>
      <c r="AG63" s="25">
        <v>1.7983919929566288</v>
      </c>
      <c r="AH63" s="113"/>
      <c r="AI63" s="114"/>
      <c r="AJ63" s="115"/>
    </row>
    <row r="64" spans="1:36">
      <c r="A64" s="116" t="s">
        <v>148</v>
      </c>
      <c r="B64" s="25">
        <v>10.516299999999999</v>
      </c>
      <c r="C64" s="25">
        <v>11.0814</v>
      </c>
      <c r="D64" s="25">
        <v>11.685080028698961</v>
      </c>
      <c r="E64" s="25">
        <v>11.961784834474601</v>
      </c>
      <c r="F64" s="25">
        <v>11.330774149411218</v>
      </c>
      <c r="G64" s="25">
        <v>10.458860965703828</v>
      </c>
      <c r="H64" s="25">
        <v>10.404649295112149</v>
      </c>
      <c r="I64" s="25">
        <v>9.5113681504693606</v>
      </c>
      <c r="J64" s="25">
        <v>9.1587693476450482</v>
      </c>
      <c r="K64" s="25">
        <v>9.2510435211838971</v>
      </c>
      <c r="L64" s="25">
        <v>9.6637106672776945</v>
      </c>
      <c r="M64" s="25">
        <v>9.6811982101803622</v>
      </c>
      <c r="N64" s="25">
        <v>9.6737325052446419</v>
      </c>
      <c r="O64" s="25">
        <v>8.8743176276489208</v>
      </c>
      <c r="P64" s="25">
        <v>8.9192146581223906</v>
      </c>
      <c r="Q64" s="25">
        <v>8.2120765878531561</v>
      </c>
      <c r="R64" s="25">
        <v>7.8428000000000004</v>
      </c>
      <c r="S64" s="25">
        <v>7.771625929273088</v>
      </c>
      <c r="T64" s="25">
        <v>7.6570979445826755</v>
      </c>
      <c r="U64" s="25">
        <v>7.2411010844317802</v>
      </c>
      <c r="V64" s="25">
        <v>6.6120999999999999</v>
      </c>
      <c r="W64" s="25">
        <v>6.5633382769834636</v>
      </c>
      <c r="X64" s="25">
        <v>6.9362116482879062</v>
      </c>
      <c r="Y64" s="25">
        <v>7.128676287271607</v>
      </c>
      <c r="Z64" s="25">
        <v>7.1564886600684616</v>
      </c>
      <c r="AA64" s="25">
        <v>6.9935999999999998</v>
      </c>
      <c r="AB64" s="25">
        <v>7.0029087720487579</v>
      </c>
      <c r="AC64" s="25">
        <v>6.8205064997671965</v>
      </c>
      <c r="AD64" s="25">
        <v>6.856829624572387</v>
      </c>
      <c r="AE64" s="25">
        <v>6.8890835353948505</v>
      </c>
      <c r="AF64" s="25">
        <v>6.8855000000000004</v>
      </c>
      <c r="AG64" s="25">
        <v>6.679970060630164</v>
      </c>
      <c r="AH64" s="113"/>
      <c r="AI64" s="114"/>
      <c r="AJ64" s="115"/>
    </row>
    <row r="65" spans="1:36">
      <c r="A65" s="117" t="s">
        <v>139</v>
      </c>
      <c r="B65" s="25">
        <v>15.6126</v>
      </c>
      <c r="C65" s="25">
        <v>17.229299999999999</v>
      </c>
      <c r="D65" s="25">
        <v>17.279491344452413</v>
      </c>
      <c r="E65" s="25">
        <v>17.023541984778682</v>
      </c>
      <c r="F65" s="25">
        <v>16.290928598911794</v>
      </c>
      <c r="G65" s="25">
        <v>16.093026847194768</v>
      </c>
      <c r="H65" s="25">
        <v>15.348669350956182</v>
      </c>
      <c r="I65" s="25">
        <v>14.440951972136897</v>
      </c>
      <c r="J65" s="25">
        <v>14.064220897041594</v>
      </c>
      <c r="K65" s="25">
        <v>14.056388714592069</v>
      </c>
      <c r="L65" s="25">
        <v>14.009769061399771</v>
      </c>
      <c r="M65" s="25">
        <v>13.91344205219505</v>
      </c>
      <c r="N65" s="25">
        <v>14.383546111481602</v>
      </c>
      <c r="O65" s="25">
        <v>13.578975455717957</v>
      </c>
      <c r="P65" s="25">
        <v>13.464361729315598</v>
      </c>
      <c r="Q65" s="25">
        <v>12.598522668963836</v>
      </c>
      <c r="R65" s="25">
        <v>12.015000000000001</v>
      </c>
      <c r="S65" s="25">
        <v>12.133100843115344</v>
      </c>
      <c r="T65" s="25">
        <v>12.014778986656193</v>
      </c>
      <c r="U65" s="25">
        <v>11.28293758236622</v>
      </c>
      <c r="V65" s="25">
        <v>10.5274</v>
      </c>
      <c r="W65" s="25">
        <v>10.62504435505668</v>
      </c>
      <c r="X65" s="25">
        <v>11.173740042118428</v>
      </c>
      <c r="Y65" s="25">
        <v>11.385101172469318</v>
      </c>
      <c r="Z65" s="25">
        <v>11.577695064019135</v>
      </c>
      <c r="AA65" s="25">
        <v>11.3628</v>
      </c>
      <c r="AB65" s="25">
        <v>10.840482039497171</v>
      </c>
      <c r="AC65" s="25">
        <v>10.981791119856766</v>
      </c>
      <c r="AD65" s="25">
        <v>10.785993793605613</v>
      </c>
      <c r="AE65" s="25">
        <v>10.751467777127447</v>
      </c>
      <c r="AF65" s="25">
        <v>10.7279</v>
      </c>
      <c r="AG65" s="25">
        <v>10.774355216898305</v>
      </c>
      <c r="AH65" s="113"/>
      <c r="AI65" s="114"/>
      <c r="AJ65" s="115"/>
    </row>
    <row r="66" spans="1:36">
      <c r="A66" s="117" t="s">
        <v>140</v>
      </c>
      <c r="B66" s="25">
        <v>6.0003000000000002</v>
      </c>
      <c r="C66" s="25">
        <v>6.3033999999999999</v>
      </c>
      <c r="D66" s="25">
        <v>6.4660802877565375</v>
      </c>
      <c r="E66" s="25">
        <v>6.2061617548090835</v>
      </c>
      <c r="F66" s="25">
        <v>5.7986019935525617</v>
      </c>
      <c r="G66" s="25">
        <v>5.1516688527319703</v>
      </c>
      <c r="H66" s="25">
        <v>5.0064505307280092</v>
      </c>
      <c r="I66" s="25">
        <v>4.5738072472388396</v>
      </c>
      <c r="J66" s="25">
        <v>4.577263852517226</v>
      </c>
      <c r="K66" s="25">
        <v>4.7158799503397928</v>
      </c>
      <c r="L66" s="25">
        <v>5.0431956739805148</v>
      </c>
      <c r="M66" s="25">
        <v>5.1302585486217636</v>
      </c>
      <c r="N66" s="25">
        <v>4.7042010506352181</v>
      </c>
      <c r="O66" s="25">
        <v>4.3014084027486765</v>
      </c>
      <c r="P66" s="25">
        <v>3.7515025683263472</v>
      </c>
      <c r="Q66" s="25">
        <v>3.666277415870701</v>
      </c>
      <c r="R66" s="25">
        <v>3.3799000000000001</v>
      </c>
      <c r="S66" s="25">
        <v>3.3519143033436931</v>
      </c>
      <c r="T66" s="25">
        <v>3.1103853545499871</v>
      </c>
      <c r="U66" s="25">
        <v>3.0812338076003218</v>
      </c>
      <c r="V66" s="25">
        <v>2.8792</v>
      </c>
      <c r="W66" s="25">
        <v>2.8771610215607883</v>
      </c>
      <c r="X66" s="25">
        <v>2.728027129931188</v>
      </c>
      <c r="Y66" s="25">
        <v>2.733451482295898</v>
      </c>
      <c r="Z66" s="25">
        <v>2.6633351573903346</v>
      </c>
      <c r="AA66" s="25">
        <v>2.6215999999999999</v>
      </c>
      <c r="AB66" s="25">
        <v>2.3981618618331715</v>
      </c>
      <c r="AC66" s="25">
        <v>2.3250314928756697</v>
      </c>
      <c r="AD66" s="25">
        <v>2.2279897175587782</v>
      </c>
      <c r="AE66" s="25">
        <v>2.3379306958064277</v>
      </c>
      <c r="AF66" s="25">
        <v>2.3087</v>
      </c>
      <c r="AG66" s="25">
        <v>2.5076028592849959</v>
      </c>
      <c r="AH66" s="113"/>
      <c r="AI66" s="114"/>
      <c r="AJ66" s="115"/>
    </row>
    <row r="67" spans="1:36" s="31" customFormat="1" ht="25.5">
      <c r="A67" s="108" t="s">
        <v>141</v>
      </c>
      <c r="B67" s="24">
        <v>18.9695</v>
      </c>
      <c r="C67" s="24">
        <v>19.5565</v>
      </c>
      <c r="D67" s="24">
        <v>20.598585054616109</v>
      </c>
      <c r="E67" s="24">
        <v>20.958289518079717</v>
      </c>
      <c r="F67" s="24">
        <v>19.501520170012633</v>
      </c>
      <c r="G67" s="24">
        <v>17.649634190313058</v>
      </c>
      <c r="H67" s="24">
        <v>16.293940982020484</v>
      </c>
      <c r="I67" s="24">
        <v>15.571896918489278</v>
      </c>
      <c r="J67" s="24">
        <v>15.418452243755238</v>
      </c>
      <c r="K67" s="24">
        <v>14.992904794958745</v>
      </c>
      <c r="L67" s="24">
        <v>13.791709478250333</v>
      </c>
      <c r="M67" s="24">
        <v>13.632915508588816</v>
      </c>
      <c r="N67" s="24">
        <v>13.313677578713829</v>
      </c>
      <c r="O67" s="24">
        <v>13.016894560188344</v>
      </c>
      <c r="P67" s="24">
        <v>12.734778808690882</v>
      </c>
      <c r="Q67" s="24">
        <v>12.487616686593745</v>
      </c>
      <c r="R67" s="24">
        <v>11.9514</v>
      </c>
      <c r="S67" s="24">
        <v>11.179125927106755</v>
      </c>
      <c r="T67" s="24">
        <v>11.276043588055121</v>
      </c>
      <c r="U67" s="24">
        <v>11.62805187792627</v>
      </c>
      <c r="V67" s="24">
        <v>11.718500000000001</v>
      </c>
      <c r="W67" s="24">
        <v>11.748827516105116</v>
      </c>
      <c r="X67" s="24">
        <v>12.643852733255047</v>
      </c>
      <c r="Y67" s="24">
        <v>12.969415606897131</v>
      </c>
      <c r="Z67" s="24">
        <v>14.146098948581439</v>
      </c>
      <c r="AA67" s="24">
        <v>15.561999999999999</v>
      </c>
      <c r="AB67" s="24">
        <v>16.341795794472009</v>
      </c>
      <c r="AC67" s="24">
        <v>16.058460499864282</v>
      </c>
      <c r="AD67" s="24">
        <v>16.501813379644563</v>
      </c>
      <c r="AE67" s="24">
        <v>16.679729035126087</v>
      </c>
      <c r="AF67" s="24">
        <v>16.560199999999998</v>
      </c>
      <c r="AG67" s="24">
        <v>16.908913976790117</v>
      </c>
      <c r="AH67" s="109"/>
      <c r="AI67" s="110"/>
      <c r="AJ67" s="111"/>
    </row>
    <row r="68" spans="1:36">
      <c r="A68" s="33" t="s">
        <v>149</v>
      </c>
      <c r="B68" s="25">
        <v>18.7486</v>
      </c>
      <c r="C68" s="25">
        <v>19.106200000000001</v>
      </c>
      <c r="D68" s="25">
        <v>20.484928086418449</v>
      </c>
      <c r="E68" s="25">
        <v>21.132473704304122</v>
      </c>
      <c r="F68" s="25">
        <v>19.218329602950416</v>
      </c>
      <c r="G68" s="25">
        <v>17.53083329002607</v>
      </c>
      <c r="H68" s="25">
        <v>15.766676320374289</v>
      </c>
      <c r="I68" s="25">
        <v>15.262738731163651</v>
      </c>
      <c r="J68" s="25">
        <v>14.976114475223312</v>
      </c>
      <c r="K68" s="25">
        <v>14.266996070110354</v>
      </c>
      <c r="L68" s="25">
        <v>12.872949586742463</v>
      </c>
      <c r="M68" s="25">
        <v>12.824940779807973</v>
      </c>
      <c r="N68" s="25">
        <v>12.029997003403642</v>
      </c>
      <c r="O68" s="25">
        <v>12.622117601408105</v>
      </c>
      <c r="P68" s="25">
        <v>12.394794357077387</v>
      </c>
      <c r="Q68" s="25">
        <v>12.109566821150098</v>
      </c>
      <c r="R68" s="25">
        <v>11.8284</v>
      </c>
      <c r="S68" s="25">
        <v>11.005649457620782</v>
      </c>
      <c r="T68" s="25">
        <v>10.999003228754422</v>
      </c>
      <c r="U68" s="25">
        <v>11.41724678220204</v>
      </c>
      <c r="V68" s="25">
        <v>11.595000000000001</v>
      </c>
      <c r="W68" s="25">
        <v>11.616323665034331</v>
      </c>
      <c r="X68" s="25">
        <v>12.547234612458686</v>
      </c>
      <c r="Y68" s="25">
        <v>12.818090927703803</v>
      </c>
      <c r="Z68" s="25">
        <v>14.024964184694383</v>
      </c>
      <c r="AA68" s="25">
        <v>15.5312</v>
      </c>
      <c r="AB68" s="25">
        <v>16.271953959981566</v>
      </c>
      <c r="AC68" s="25">
        <v>16.032349452842521</v>
      </c>
      <c r="AD68" s="25">
        <v>16.486147051437445</v>
      </c>
      <c r="AE68" s="25">
        <v>16.556313892112644</v>
      </c>
      <c r="AF68" s="25">
        <v>16.5352</v>
      </c>
      <c r="AG68" s="25">
        <v>16.831314095919442</v>
      </c>
      <c r="AH68" s="113"/>
      <c r="AI68" s="114"/>
      <c r="AJ68" s="115"/>
    </row>
    <row r="69" spans="1:36">
      <c r="A69" s="33" t="s">
        <v>57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</row>
    <row r="70" spans="1:36">
      <c r="A70" s="33" t="s">
        <v>58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</row>
    <row r="71" spans="1:36">
      <c r="A71" s="65" t="s">
        <v>183</v>
      </c>
    </row>
    <row r="72" spans="1:36">
      <c r="A72" s="65"/>
    </row>
  </sheetData>
  <mergeCells count="6">
    <mergeCell ref="AI2:AJ2"/>
    <mergeCell ref="A1:AJ1"/>
    <mergeCell ref="A2:A3"/>
    <mergeCell ref="B2:M2"/>
    <mergeCell ref="N2:Y2"/>
    <mergeCell ref="Z2:AB2"/>
  </mergeCells>
  <pageMargins left="0.51181102362204722" right="0.39370078740157483" top="0.78740157480314965" bottom="0.98425196850393704" header="0.51181102362204722" footer="0.51181102362204722"/>
  <pageSetup paperSize="9" scale="56" orientation="landscape" horizontalDpi="4294967295" r:id="rId1"/>
  <headerFooter>
    <oddHeader>&amp;L&amp;"-,обычный"&amp;12&amp;K8CBA97&amp;G&amp;R&amp;"Arial,обычный"&amp;K00-032Макроекономічний та монетарний огляд&amp;K7CBE87
&amp;KF79D91Липень 2018 року</oddHeader>
    <oddFooter>&amp;C&amp;"Arial,обычный"&amp;K8CBA97
&amp;K00-032Департамент монетарної політики та економічного аналізу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showGridLines="0" view="pageLayout" zoomScale="85" zoomScaleNormal="100" zoomScaleSheetLayoutView="100" zoomScalePageLayoutView="85" workbookViewId="0">
      <selection activeCell="J46" sqref="J46"/>
    </sheetView>
  </sheetViews>
  <sheetFormatPr defaultRowHeight="12.75"/>
  <cols>
    <col min="1" max="1" width="44.42578125" style="2" customWidth="1"/>
    <col min="2" max="4" width="10.42578125" style="2" customWidth="1"/>
    <col min="5" max="5" width="11" style="2" customWidth="1"/>
    <col min="6" max="9" width="10.42578125" style="2" customWidth="1"/>
    <col min="10" max="10" width="9.42578125" style="2" customWidth="1"/>
    <col min="11" max="11" width="10.42578125" style="2" customWidth="1"/>
    <col min="12" max="252" width="9.140625" style="2"/>
    <col min="253" max="253" width="44.42578125" style="2" customWidth="1"/>
    <col min="254" max="254" width="0" style="2" hidden="1" customWidth="1"/>
    <col min="255" max="257" width="10.42578125" style="2" customWidth="1"/>
    <col min="258" max="258" width="11" style="2" customWidth="1"/>
    <col min="259" max="263" width="10.42578125" style="2" customWidth="1"/>
    <col min="264" max="508" width="9.140625" style="2"/>
    <col min="509" max="509" width="44.42578125" style="2" customWidth="1"/>
    <col min="510" max="510" width="0" style="2" hidden="1" customWidth="1"/>
    <col min="511" max="513" width="10.42578125" style="2" customWidth="1"/>
    <col min="514" max="514" width="11" style="2" customWidth="1"/>
    <col min="515" max="519" width="10.42578125" style="2" customWidth="1"/>
    <col min="520" max="764" width="9.140625" style="2"/>
    <col min="765" max="765" width="44.42578125" style="2" customWidth="1"/>
    <col min="766" max="766" width="0" style="2" hidden="1" customWidth="1"/>
    <col min="767" max="769" width="10.42578125" style="2" customWidth="1"/>
    <col min="770" max="770" width="11" style="2" customWidth="1"/>
    <col min="771" max="775" width="10.42578125" style="2" customWidth="1"/>
    <col min="776" max="1020" width="9.140625" style="2"/>
    <col min="1021" max="1021" width="44.42578125" style="2" customWidth="1"/>
    <col min="1022" max="1022" width="0" style="2" hidden="1" customWidth="1"/>
    <col min="1023" max="1025" width="10.42578125" style="2" customWidth="1"/>
    <col min="1026" max="1026" width="11" style="2" customWidth="1"/>
    <col min="1027" max="1031" width="10.42578125" style="2" customWidth="1"/>
    <col min="1032" max="1276" width="9.140625" style="2"/>
    <col min="1277" max="1277" width="44.42578125" style="2" customWidth="1"/>
    <col min="1278" max="1278" width="0" style="2" hidden="1" customWidth="1"/>
    <col min="1279" max="1281" width="10.42578125" style="2" customWidth="1"/>
    <col min="1282" max="1282" width="11" style="2" customWidth="1"/>
    <col min="1283" max="1287" width="10.42578125" style="2" customWidth="1"/>
    <col min="1288" max="1532" width="9.140625" style="2"/>
    <col min="1533" max="1533" width="44.42578125" style="2" customWidth="1"/>
    <col min="1534" max="1534" width="0" style="2" hidden="1" customWidth="1"/>
    <col min="1535" max="1537" width="10.42578125" style="2" customWidth="1"/>
    <col min="1538" max="1538" width="11" style="2" customWidth="1"/>
    <col min="1539" max="1543" width="10.42578125" style="2" customWidth="1"/>
    <col min="1544" max="1788" width="9.140625" style="2"/>
    <col min="1789" max="1789" width="44.42578125" style="2" customWidth="1"/>
    <col min="1790" max="1790" width="0" style="2" hidden="1" customWidth="1"/>
    <col min="1791" max="1793" width="10.42578125" style="2" customWidth="1"/>
    <col min="1794" max="1794" width="11" style="2" customWidth="1"/>
    <col min="1795" max="1799" width="10.42578125" style="2" customWidth="1"/>
    <col min="1800" max="2044" width="9.140625" style="2"/>
    <col min="2045" max="2045" width="44.42578125" style="2" customWidth="1"/>
    <col min="2046" max="2046" width="0" style="2" hidden="1" customWidth="1"/>
    <col min="2047" max="2049" width="10.42578125" style="2" customWidth="1"/>
    <col min="2050" max="2050" width="11" style="2" customWidth="1"/>
    <col min="2051" max="2055" width="10.42578125" style="2" customWidth="1"/>
    <col min="2056" max="2300" width="9.140625" style="2"/>
    <col min="2301" max="2301" width="44.42578125" style="2" customWidth="1"/>
    <col min="2302" max="2302" width="0" style="2" hidden="1" customWidth="1"/>
    <col min="2303" max="2305" width="10.42578125" style="2" customWidth="1"/>
    <col min="2306" max="2306" width="11" style="2" customWidth="1"/>
    <col min="2307" max="2311" width="10.42578125" style="2" customWidth="1"/>
    <col min="2312" max="2556" width="9.140625" style="2"/>
    <col min="2557" max="2557" width="44.42578125" style="2" customWidth="1"/>
    <col min="2558" max="2558" width="0" style="2" hidden="1" customWidth="1"/>
    <col min="2559" max="2561" width="10.42578125" style="2" customWidth="1"/>
    <col min="2562" max="2562" width="11" style="2" customWidth="1"/>
    <col min="2563" max="2567" width="10.42578125" style="2" customWidth="1"/>
    <col min="2568" max="2812" width="9.140625" style="2"/>
    <col min="2813" max="2813" width="44.42578125" style="2" customWidth="1"/>
    <col min="2814" max="2814" width="0" style="2" hidden="1" customWidth="1"/>
    <col min="2815" max="2817" width="10.42578125" style="2" customWidth="1"/>
    <col min="2818" max="2818" width="11" style="2" customWidth="1"/>
    <col min="2819" max="2823" width="10.42578125" style="2" customWidth="1"/>
    <col min="2824" max="3068" width="9.140625" style="2"/>
    <col min="3069" max="3069" width="44.42578125" style="2" customWidth="1"/>
    <col min="3070" max="3070" width="0" style="2" hidden="1" customWidth="1"/>
    <col min="3071" max="3073" width="10.42578125" style="2" customWidth="1"/>
    <col min="3074" max="3074" width="11" style="2" customWidth="1"/>
    <col min="3075" max="3079" width="10.42578125" style="2" customWidth="1"/>
    <col min="3080" max="3324" width="9.140625" style="2"/>
    <col min="3325" max="3325" width="44.42578125" style="2" customWidth="1"/>
    <col min="3326" max="3326" width="0" style="2" hidden="1" customWidth="1"/>
    <col min="3327" max="3329" width="10.42578125" style="2" customWidth="1"/>
    <col min="3330" max="3330" width="11" style="2" customWidth="1"/>
    <col min="3331" max="3335" width="10.42578125" style="2" customWidth="1"/>
    <col min="3336" max="3580" width="9.140625" style="2"/>
    <col min="3581" max="3581" width="44.42578125" style="2" customWidth="1"/>
    <col min="3582" max="3582" width="0" style="2" hidden="1" customWidth="1"/>
    <col min="3583" max="3585" width="10.42578125" style="2" customWidth="1"/>
    <col min="3586" max="3586" width="11" style="2" customWidth="1"/>
    <col min="3587" max="3591" width="10.42578125" style="2" customWidth="1"/>
    <col min="3592" max="3836" width="9.140625" style="2"/>
    <col min="3837" max="3837" width="44.42578125" style="2" customWidth="1"/>
    <col min="3838" max="3838" width="0" style="2" hidden="1" customWidth="1"/>
    <col min="3839" max="3841" width="10.42578125" style="2" customWidth="1"/>
    <col min="3842" max="3842" width="11" style="2" customWidth="1"/>
    <col min="3843" max="3847" width="10.42578125" style="2" customWidth="1"/>
    <col min="3848" max="4092" width="9.140625" style="2"/>
    <col min="4093" max="4093" width="44.42578125" style="2" customWidth="1"/>
    <col min="4094" max="4094" width="0" style="2" hidden="1" customWidth="1"/>
    <col min="4095" max="4097" width="10.42578125" style="2" customWidth="1"/>
    <col min="4098" max="4098" width="11" style="2" customWidth="1"/>
    <col min="4099" max="4103" width="10.42578125" style="2" customWidth="1"/>
    <col min="4104" max="4348" width="9.140625" style="2"/>
    <col min="4349" max="4349" width="44.42578125" style="2" customWidth="1"/>
    <col min="4350" max="4350" width="0" style="2" hidden="1" customWidth="1"/>
    <col min="4351" max="4353" width="10.42578125" style="2" customWidth="1"/>
    <col min="4354" max="4354" width="11" style="2" customWidth="1"/>
    <col min="4355" max="4359" width="10.42578125" style="2" customWidth="1"/>
    <col min="4360" max="4604" width="9.140625" style="2"/>
    <col min="4605" max="4605" width="44.42578125" style="2" customWidth="1"/>
    <col min="4606" max="4606" width="0" style="2" hidden="1" customWidth="1"/>
    <col min="4607" max="4609" width="10.42578125" style="2" customWidth="1"/>
    <col min="4610" max="4610" width="11" style="2" customWidth="1"/>
    <col min="4611" max="4615" width="10.42578125" style="2" customWidth="1"/>
    <col min="4616" max="4860" width="9.140625" style="2"/>
    <col min="4861" max="4861" width="44.42578125" style="2" customWidth="1"/>
    <col min="4862" max="4862" width="0" style="2" hidden="1" customWidth="1"/>
    <col min="4863" max="4865" width="10.42578125" style="2" customWidth="1"/>
    <col min="4866" max="4866" width="11" style="2" customWidth="1"/>
    <col min="4867" max="4871" width="10.42578125" style="2" customWidth="1"/>
    <col min="4872" max="5116" width="9.140625" style="2"/>
    <col min="5117" max="5117" width="44.42578125" style="2" customWidth="1"/>
    <col min="5118" max="5118" width="0" style="2" hidden="1" customWidth="1"/>
    <col min="5119" max="5121" width="10.42578125" style="2" customWidth="1"/>
    <col min="5122" max="5122" width="11" style="2" customWidth="1"/>
    <col min="5123" max="5127" width="10.42578125" style="2" customWidth="1"/>
    <col min="5128" max="5372" width="9.140625" style="2"/>
    <col min="5373" max="5373" width="44.42578125" style="2" customWidth="1"/>
    <col min="5374" max="5374" width="0" style="2" hidden="1" customWidth="1"/>
    <col min="5375" max="5377" width="10.42578125" style="2" customWidth="1"/>
    <col min="5378" max="5378" width="11" style="2" customWidth="1"/>
    <col min="5379" max="5383" width="10.42578125" style="2" customWidth="1"/>
    <col min="5384" max="5628" width="9.140625" style="2"/>
    <col min="5629" max="5629" width="44.42578125" style="2" customWidth="1"/>
    <col min="5630" max="5630" width="0" style="2" hidden="1" customWidth="1"/>
    <col min="5631" max="5633" width="10.42578125" style="2" customWidth="1"/>
    <col min="5634" max="5634" width="11" style="2" customWidth="1"/>
    <col min="5635" max="5639" width="10.42578125" style="2" customWidth="1"/>
    <col min="5640" max="5884" width="9.140625" style="2"/>
    <col min="5885" max="5885" width="44.42578125" style="2" customWidth="1"/>
    <col min="5886" max="5886" width="0" style="2" hidden="1" customWidth="1"/>
    <col min="5887" max="5889" width="10.42578125" style="2" customWidth="1"/>
    <col min="5890" max="5890" width="11" style="2" customWidth="1"/>
    <col min="5891" max="5895" width="10.42578125" style="2" customWidth="1"/>
    <col min="5896" max="6140" width="9.140625" style="2"/>
    <col min="6141" max="6141" width="44.42578125" style="2" customWidth="1"/>
    <col min="6142" max="6142" width="0" style="2" hidden="1" customWidth="1"/>
    <col min="6143" max="6145" width="10.42578125" style="2" customWidth="1"/>
    <col min="6146" max="6146" width="11" style="2" customWidth="1"/>
    <col min="6147" max="6151" width="10.42578125" style="2" customWidth="1"/>
    <col min="6152" max="6396" width="9.140625" style="2"/>
    <col min="6397" max="6397" width="44.42578125" style="2" customWidth="1"/>
    <col min="6398" max="6398" width="0" style="2" hidden="1" customWidth="1"/>
    <col min="6399" max="6401" width="10.42578125" style="2" customWidth="1"/>
    <col min="6402" max="6402" width="11" style="2" customWidth="1"/>
    <col min="6403" max="6407" width="10.42578125" style="2" customWidth="1"/>
    <col min="6408" max="6652" width="9.140625" style="2"/>
    <col min="6653" max="6653" width="44.42578125" style="2" customWidth="1"/>
    <col min="6654" max="6654" width="0" style="2" hidden="1" customWidth="1"/>
    <col min="6655" max="6657" width="10.42578125" style="2" customWidth="1"/>
    <col min="6658" max="6658" width="11" style="2" customWidth="1"/>
    <col min="6659" max="6663" width="10.42578125" style="2" customWidth="1"/>
    <col min="6664" max="6908" width="9.140625" style="2"/>
    <col min="6909" max="6909" width="44.42578125" style="2" customWidth="1"/>
    <col min="6910" max="6910" width="0" style="2" hidden="1" customWidth="1"/>
    <col min="6911" max="6913" width="10.42578125" style="2" customWidth="1"/>
    <col min="6914" max="6914" width="11" style="2" customWidth="1"/>
    <col min="6915" max="6919" width="10.42578125" style="2" customWidth="1"/>
    <col min="6920" max="7164" width="9.140625" style="2"/>
    <col min="7165" max="7165" width="44.42578125" style="2" customWidth="1"/>
    <col min="7166" max="7166" width="0" style="2" hidden="1" customWidth="1"/>
    <col min="7167" max="7169" width="10.42578125" style="2" customWidth="1"/>
    <col min="7170" max="7170" width="11" style="2" customWidth="1"/>
    <col min="7171" max="7175" width="10.42578125" style="2" customWidth="1"/>
    <col min="7176" max="7420" width="9.140625" style="2"/>
    <col min="7421" max="7421" width="44.42578125" style="2" customWidth="1"/>
    <col min="7422" max="7422" width="0" style="2" hidden="1" customWidth="1"/>
    <col min="7423" max="7425" width="10.42578125" style="2" customWidth="1"/>
    <col min="7426" max="7426" width="11" style="2" customWidth="1"/>
    <col min="7427" max="7431" width="10.42578125" style="2" customWidth="1"/>
    <col min="7432" max="7676" width="9.140625" style="2"/>
    <col min="7677" max="7677" width="44.42578125" style="2" customWidth="1"/>
    <col min="7678" max="7678" width="0" style="2" hidden="1" customWidth="1"/>
    <col min="7679" max="7681" width="10.42578125" style="2" customWidth="1"/>
    <col min="7682" max="7682" width="11" style="2" customWidth="1"/>
    <col min="7683" max="7687" width="10.42578125" style="2" customWidth="1"/>
    <col min="7688" max="7932" width="9.140625" style="2"/>
    <col min="7933" max="7933" width="44.42578125" style="2" customWidth="1"/>
    <col min="7934" max="7934" width="0" style="2" hidden="1" customWidth="1"/>
    <col min="7935" max="7937" width="10.42578125" style="2" customWidth="1"/>
    <col min="7938" max="7938" width="11" style="2" customWidth="1"/>
    <col min="7939" max="7943" width="10.42578125" style="2" customWidth="1"/>
    <col min="7944" max="8188" width="9.140625" style="2"/>
    <col min="8189" max="8189" width="44.42578125" style="2" customWidth="1"/>
    <col min="8190" max="8190" width="0" style="2" hidden="1" customWidth="1"/>
    <col min="8191" max="8193" width="10.42578125" style="2" customWidth="1"/>
    <col min="8194" max="8194" width="11" style="2" customWidth="1"/>
    <col min="8195" max="8199" width="10.42578125" style="2" customWidth="1"/>
    <col min="8200" max="8444" width="9.140625" style="2"/>
    <col min="8445" max="8445" width="44.42578125" style="2" customWidth="1"/>
    <col min="8446" max="8446" width="0" style="2" hidden="1" customWidth="1"/>
    <col min="8447" max="8449" width="10.42578125" style="2" customWidth="1"/>
    <col min="8450" max="8450" width="11" style="2" customWidth="1"/>
    <col min="8451" max="8455" width="10.42578125" style="2" customWidth="1"/>
    <col min="8456" max="8700" width="9.140625" style="2"/>
    <col min="8701" max="8701" width="44.42578125" style="2" customWidth="1"/>
    <col min="8702" max="8702" width="0" style="2" hidden="1" customWidth="1"/>
    <col min="8703" max="8705" width="10.42578125" style="2" customWidth="1"/>
    <col min="8706" max="8706" width="11" style="2" customWidth="1"/>
    <col min="8707" max="8711" width="10.42578125" style="2" customWidth="1"/>
    <col min="8712" max="8956" width="9.140625" style="2"/>
    <col min="8957" max="8957" width="44.42578125" style="2" customWidth="1"/>
    <col min="8958" max="8958" width="0" style="2" hidden="1" customWidth="1"/>
    <col min="8959" max="8961" width="10.42578125" style="2" customWidth="1"/>
    <col min="8962" max="8962" width="11" style="2" customWidth="1"/>
    <col min="8963" max="8967" width="10.42578125" style="2" customWidth="1"/>
    <col min="8968" max="9212" width="9.140625" style="2"/>
    <col min="9213" max="9213" width="44.42578125" style="2" customWidth="1"/>
    <col min="9214" max="9214" width="0" style="2" hidden="1" customWidth="1"/>
    <col min="9215" max="9217" width="10.42578125" style="2" customWidth="1"/>
    <col min="9218" max="9218" width="11" style="2" customWidth="1"/>
    <col min="9219" max="9223" width="10.42578125" style="2" customWidth="1"/>
    <col min="9224" max="9468" width="9.140625" style="2"/>
    <col min="9469" max="9469" width="44.42578125" style="2" customWidth="1"/>
    <col min="9470" max="9470" width="0" style="2" hidden="1" customWidth="1"/>
    <col min="9471" max="9473" width="10.42578125" style="2" customWidth="1"/>
    <col min="9474" max="9474" width="11" style="2" customWidth="1"/>
    <col min="9475" max="9479" width="10.42578125" style="2" customWidth="1"/>
    <col min="9480" max="9724" width="9.140625" style="2"/>
    <col min="9725" max="9725" width="44.42578125" style="2" customWidth="1"/>
    <col min="9726" max="9726" width="0" style="2" hidden="1" customWidth="1"/>
    <col min="9727" max="9729" width="10.42578125" style="2" customWidth="1"/>
    <col min="9730" max="9730" width="11" style="2" customWidth="1"/>
    <col min="9731" max="9735" width="10.42578125" style="2" customWidth="1"/>
    <col min="9736" max="9980" width="9.140625" style="2"/>
    <col min="9981" max="9981" width="44.42578125" style="2" customWidth="1"/>
    <col min="9982" max="9982" width="0" style="2" hidden="1" customWidth="1"/>
    <col min="9983" max="9985" width="10.42578125" style="2" customWidth="1"/>
    <col min="9986" max="9986" width="11" style="2" customWidth="1"/>
    <col min="9987" max="9991" width="10.42578125" style="2" customWidth="1"/>
    <col min="9992" max="10236" width="9.140625" style="2"/>
    <col min="10237" max="10237" width="44.42578125" style="2" customWidth="1"/>
    <col min="10238" max="10238" width="0" style="2" hidden="1" customWidth="1"/>
    <col min="10239" max="10241" width="10.42578125" style="2" customWidth="1"/>
    <col min="10242" max="10242" width="11" style="2" customWidth="1"/>
    <col min="10243" max="10247" width="10.42578125" style="2" customWidth="1"/>
    <col min="10248" max="10492" width="9.140625" style="2"/>
    <col min="10493" max="10493" width="44.42578125" style="2" customWidth="1"/>
    <col min="10494" max="10494" width="0" style="2" hidden="1" customWidth="1"/>
    <col min="10495" max="10497" width="10.42578125" style="2" customWidth="1"/>
    <col min="10498" max="10498" width="11" style="2" customWidth="1"/>
    <col min="10499" max="10503" width="10.42578125" style="2" customWidth="1"/>
    <col min="10504" max="10748" width="9.140625" style="2"/>
    <col min="10749" max="10749" width="44.42578125" style="2" customWidth="1"/>
    <col min="10750" max="10750" width="0" style="2" hidden="1" customWidth="1"/>
    <col min="10751" max="10753" width="10.42578125" style="2" customWidth="1"/>
    <col min="10754" max="10754" width="11" style="2" customWidth="1"/>
    <col min="10755" max="10759" width="10.42578125" style="2" customWidth="1"/>
    <col min="10760" max="11004" width="9.140625" style="2"/>
    <col min="11005" max="11005" width="44.42578125" style="2" customWidth="1"/>
    <col min="11006" max="11006" width="0" style="2" hidden="1" customWidth="1"/>
    <col min="11007" max="11009" width="10.42578125" style="2" customWidth="1"/>
    <col min="11010" max="11010" width="11" style="2" customWidth="1"/>
    <col min="11011" max="11015" width="10.42578125" style="2" customWidth="1"/>
    <col min="11016" max="11260" width="9.140625" style="2"/>
    <col min="11261" max="11261" width="44.42578125" style="2" customWidth="1"/>
    <col min="11262" max="11262" width="0" style="2" hidden="1" customWidth="1"/>
    <col min="11263" max="11265" width="10.42578125" style="2" customWidth="1"/>
    <col min="11266" max="11266" width="11" style="2" customWidth="1"/>
    <col min="11267" max="11271" width="10.42578125" style="2" customWidth="1"/>
    <col min="11272" max="11516" width="9.140625" style="2"/>
    <col min="11517" max="11517" width="44.42578125" style="2" customWidth="1"/>
    <col min="11518" max="11518" width="0" style="2" hidden="1" customWidth="1"/>
    <col min="11519" max="11521" width="10.42578125" style="2" customWidth="1"/>
    <col min="11522" max="11522" width="11" style="2" customWidth="1"/>
    <col min="11523" max="11527" width="10.42578125" style="2" customWidth="1"/>
    <col min="11528" max="11772" width="9.140625" style="2"/>
    <col min="11773" max="11773" width="44.42578125" style="2" customWidth="1"/>
    <col min="11774" max="11774" width="0" style="2" hidden="1" customWidth="1"/>
    <col min="11775" max="11777" width="10.42578125" style="2" customWidth="1"/>
    <col min="11778" max="11778" width="11" style="2" customWidth="1"/>
    <col min="11779" max="11783" width="10.42578125" style="2" customWidth="1"/>
    <col min="11784" max="12028" width="9.140625" style="2"/>
    <col min="12029" max="12029" width="44.42578125" style="2" customWidth="1"/>
    <col min="12030" max="12030" width="0" style="2" hidden="1" customWidth="1"/>
    <col min="12031" max="12033" width="10.42578125" style="2" customWidth="1"/>
    <col min="12034" max="12034" width="11" style="2" customWidth="1"/>
    <col min="12035" max="12039" width="10.42578125" style="2" customWidth="1"/>
    <col min="12040" max="12284" width="9.140625" style="2"/>
    <col min="12285" max="12285" width="44.42578125" style="2" customWidth="1"/>
    <col min="12286" max="12286" width="0" style="2" hidden="1" customWidth="1"/>
    <col min="12287" max="12289" width="10.42578125" style="2" customWidth="1"/>
    <col min="12290" max="12290" width="11" style="2" customWidth="1"/>
    <col min="12291" max="12295" width="10.42578125" style="2" customWidth="1"/>
    <col min="12296" max="12540" width="9.140625" style="2"/>
    <col min="12541" max="12541" width="44.42578125" style="2" customWidth="1"/>
    <col min="12542" max="12542" width="0" style="2" hidden="1" customWidth="1"/>
    <col min="12543" max="12545" width="10.42578125" style="2" customWidth="1"/>
    <col min="12546" max="12546" width="11" style="2" customWidth="1"/>
    <col min="12547" max="12551" width="10.42578125" style="2" customWidth="1"/>
    <col min="12552" max="12796" width="9.140625" style="2"/>
    <col min="12797" max="12797" width="44.42578125" style="2" customWidth="1"/>
    <col min="12798" max="12798" width="0" style="2" hidden="1" customWidth="1"/>
    <col min="12799" max="12801" width="10.42578125" style="2" customWidth="1"/>
    <col min="12802" max="12802" width="11" style="2" customWidth="1"/>
    <col min="12803" max="12807" width="10.42578125" style="2" customWidth="1"/>
    <col min="12808" max="13052" width="9.140625" style="2"/>
    <col min="13053" max="13053" width="44.42578125" style="2" customWidth="1"/>
    <col min="13054" max="13054" width="0" style="2" hidden="1" customWidth="1"/>
    <col min="13055" max="13057" width="10.42578125" style="2" customWidth="1"/>
    <col min="13058" max="13058" width="11" style="2" customWidth="1"/>
    <col min="13059" max="13063" width="10.42578125" style="2" customWidth="1"/>
    <col min="13064" max="13308" width="9.140625" style="2"/>
    <col min="13309" max="13309" width="44.42578125" style="2" customWidth="1"/>
    <col min="13310" max="13310" width="0" style="2" hidden="1" customWidth="1"/>
    <col min="13311" max="13313" width="10.42578125" style="2" customWidth="1"/>
    <col min="13314" max="13314" width="11" style="2" customWidth="1"/>
    <col min="13315" max="13319" width="10.42578125" style="2" customWidth="1"/>
    <col min="13320" max="13564" width="9.140625" style="2"/>
    <col min="13565" max="13565" width="44.42578125" style="2" customWidth="1"/>
    <col min="13566" max="13566" width="0" style="2" hidden="1" customWidth="1"/>
    <col min="13567" max="13569" width="10.42578125" style="2" customWidth="1"/>
    <col min="13570" max="13570" width="11" style="2" customWidth="1"/>
    <col min="13571" max="13575" width="10.42578125" style="2" customWidth="1"/>
    <col min="13576" max="13820" width="9.140625" style="2"/>
    <col min="13821" max="13821" width="44.42578125" style="2" customWidth="1"/>
    <col min="13822" max="13822" width="0" style="2" hidden="1" customWidth="1"/>
    <col min="13823" max="13825" width="10.42578125" style="2" customWidth="1"/>
    <col min="13826" max="13826" width="11" style="2" customWidth="1"/>
    <col min="13827" max="13831" width="10.42578125" style="2" customWidth="1"/>
    <col min="13832" max="14076" width="9.140625" style="2"/>
    <col min="14077" max="14077" width="44.42578125" style="2" customWidth="1"/>
    <col min="14078" max="14078" width="0" style="2" hidden="1" customWidth="1"/>
    <col min="14079" max="14081" width="10.42578125" style="2" customWidth="1"/>
    <col min="14082" max="14082" width="11" style="2" customWidth="1"/>
    <col min="14083" max="14087" width="10.42578125" style="2" customWidth="1"/>
    <col min="14088" max="14332" width="9.140625" style="2"/>
    <col min="14333" max="14333" width="44.42578125" style="2" customWidth="1"/>
    <col min="14334" max="14334" width="0" style="2" hidden="1" customWidth="1"/>
    <col min="14335" max="14337" width="10.42578125" style="2" customWidth="1"/>
    <col min="14338" max="14338" width="11" style="2" customWidth="1"/>
    <col min="14339" max="14343" width="10.42578125" style="2" customWidth="1"/>
    <col min="14344" max="14588" width="9.140625" style="2"/>
    <col min="14589" max="14589" width="44.42578125" style="2" customWidth="1"/>
    <col min="14590" max="14590" width="0" style="2" hidden="1" customWidth="1"/>
    <col min="14591" max="14593" width="10.42578125" style="2" customWidth="1"/>
    <col min="14594" max="14594" width="11" style="2" customWidth="1"/>
    <col min="14595" max="14599" width="10.42578125" style="2" customWidth="1"/>
    <col min="14600" max="14844" width="9.140625" style="2"/>
    <col min="14845" max="14845" width="44.42578125" style="2" customWidth="1"/>
    <col min="14846" max="14846" width="0" style="2" hidden="1" customWidth="1"/>
    <col min="14847" max="14849" width="10.42578125" style="2" customWidth="1"/>
    <col min="14850" max="14850" width="11" style="2" customWidth="1"/>
    <col min="14851" max="14855" width="10.42578125" style="2" customWidth="1"/>
    <col min="14856" max="15100" width="9.140625" style="2"/>
    <col min="15101" max="15101" width="44.42578125" style="2" customWidth="1"/>
    <col min="15102" max="15102" width="0" style="2" hidden="1" customWidth="1"/>
    <col min="15103" max="15105" width="10.42578125" style="2" customWidth="1"/>
    <col min="15106" max="15106" width="11" style="2" customWidth="1"/>
    <col min="15107" max="15111" width="10.42578125" style="2" customWidth="1"/>
    <col min="15112" max="15356" width="9.140625" style="2"/>
    <col min="15357" max="15357" width="44.42578125" style="2" customWidth="1"/>
    <col min="15358" max="15358" width="0" style="2" hidden="1" customWidth="1"/>
    <col min="15359" max="15361" width="10.42578125" style="2" customWidth="1"/>
    <col min="15362" max="15362" width="11" style="2" customWidth="1"/>
    <col min="15363" max="15367" width="10.42578125" style="2" customWidth="1"/>
    <col min="15368" max="15612" width="9.140625" style="2"/>
    <col min="15613" max="15613" width="44.42578125" style="2" customWidth="1"/>
    <col min="15614" max="15614" width="0" style="2" hidden="1" customWidth="1"/>
    <col min="15615" max="15617" width="10.42578125" style="2" customWidth="1"/>
    <col min="15618" max="15618" width="11" style="2" customWidth="1"/>
    <col min="15619" max="15623" width="10.42578125" style="2" customWidth="1"/>
    <col min="15624" max="15868" width="9.140625" style="2"/>
    <col min="15869" max="15869" width="44.42578125" style="2" customWidth="1"/>
    <col min="15870" max="15870" width="0" style="2" hidden="1" customWidth="1"/>
    <col min="15871" max="15873" width="10.42578125" style="2" customWidth="1"/>
    <col min="15874" max="15874" width="11" style="2" customWidth="1"/>
    <col min="15875" max="15879" width="10.42578125" style="2" customWidth="1"/>
    <col min="15880" max="16124" width="9.140625" style="2"/>
    <col min="16125" max="16125" width="44.42578125" style="2" customWidth="1"/>
    <col min="16126" max="16126" width="0" style="2" hidden="1" customWidth="1"/>
    <col min="16127" max="16129" width="10.42578125" style="2" customWidth="1"/>
    <col min="16130" max="16130" width="11" style="2" customWidth="1"/>
    <col min="16131" max="16135" width="10.42578125" style="2" customWidth="1"/>
    <col min="16136" max="16382" width="9.140625" style="2"/>
    <col min="16383" max="16384" width="9.42578125" style="2" customWidth="1"/>
  </cols>
  <sheetData>
    <row r="1" spans="1:20">
      <c r="A1" s="7"/>
      <c r="B1" s="7"/>
      <c r="C1" s="7"/>
      <c r="D1" s="7"/>
      <c r="E1" s="7"/>
      <c r="F1" s="7"/>
      <c r="G1" s="7"/>
      <c r="H1" s="7"/>
      <c r="I1" s="7"/>
      <c r="K1" s="7"/>
    </row>
    <row r="2" spans="1:20" ht="18">
      <c r="A2" s="219" t="s">
        <v>174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44"/>
      <c r="O2" s="44"/>
      <c r="P2" s="44"/>
      <c r="Q2" s="44"/>
      <c r="R2" s="44"/>
      <c r="S2" s="44"/>
      <c r="T2" s="44"/>
    </row>
    <row r="3" spans="1:20">
      <c r="L3" s="42"/>
      <c r="M3" s="44"/>
      <c r="N3" s="44"/>
      <c r="O3" s="44"/>
      <c r="P3" s="44"/>
      <c r="Q3" s="44"/>
      <c r="R3" s="44"/>
      <c r="S3" s="44"/>
      <c r="T3" s="44"/>
    </row>
    <row r="4" spans="1:20" ht="25.5">
      <c r="A4" s="36"/>
      <c r="B4" s="36"/>
      <c r="C4" s="36"/>
      <c r="D4" s="36"/>
      <c r="E4" s="37"/>
      <c r="F4" s="142"/>
      <c r="G4" s="142"/>
      <c r="H4" s="142"/>
      <c r="I4" s="142"/>
      <c r="J4" s="142" t="s">
        <v>259</v>
      </c>
      <c r="K4" s="142" t="s">
        <v>260</v>
      </c>
      <c r="L4" s="142" t="s">
        <v>259</v>
      </c>
      <c r="M4" s="142" t="s">
        <v>260</v>
      </c>
      <c r="N4" s="43"/>
      <c r="O4" s="42"/>
      <c r="P4" s="45"/>
      <c r="Q4" s="42"/>
      <c r="R4" s="45"/>
      <c r="S4" s="42"/>
      <c r="T4" s="45"/>
    </row>
    <row r="5" spans="1:20">
      <c r="A5" s="36"/>
      <c r="B5" s="37">
        <v>2010</v>
      </c>
      <c r="C5" s="37">
        <v>2011</v>
      </c>
      <c r="D5" s="37">
        <v>2012</v>
      </c>
      <c r="E5" s="37">
        <v>2013</v>
      </c>
      <c r="F5" s="37">
        <v>2014</v>
      </c>
      <c r="G5" s="37">
        <v>2015</v>
      </c>
      <c r="H5" s="37">
        <v>2016</v>
      </c>
      <c r="I5" s="37">
        <v>2017</v>
      </c>
      <c r="J5" s="37">
        <v>2017</v>
      </c>
      <c r="K5" s="37">
        <v>2017</v>
      </c>
      <c r="L5" s="37">
        <v>2018</v>
      </c>
      <c r="M5" s="37">
        <v>2018</v>
      </c>
      <c r="N5" s="43"/>
      <c r="O5" s="43"/>
      <c r="P5" s="42"/>
      <c r="Q5" s="43"/>
      <c r="R5" s="42"/>
      <c r="S5" s="43"/>
      <c r="T5" s="42"/>
    </row>
    <row r="6" spans="1:20">
      <c r="A6" s="8" t="s">
        <v>108</v>
      </c>
      <c r="B6" s="71">
        <v>-3.016</v>
      </c>
      <c r="C6" s="71">
        <v>-10.233000000000001</v>
      </c>
      <c r="D6" s="71">
        <v>-14.335000000000001</v>
      </c>
      <c r="E6" s="72">
        <v>-16.518000000000001</v>
      </c>
      <c r="F6" s="72">
        <v>-4.5960000000000001</v>
      </c>
      <c r="G6" s="72">
        <v>1.6160000000000001</v>
      </c>
      <c r="H6" s="72">
        <v>-1.34</v>
      </c>
      <c r="I6" s="72">
        <v>-2.4420000000000002</v>
      </c>
      <c r="J6" s="72">
        <v>-0.14199999999999999</v>
      </c>
      <c r="K6" s="72">
        <v>-0.83299999999999996</v>
      </c>
      <c r="L6" s="72">
        <v>-0.60099999999999998</v>
      </c>
      <c r="M6" s="72">
        <v>-2.0910000000000002</v>
      </c>
      <c r="N6" s="44"/>
      <c r="O6" s="44"/>
      <c r="P6" s="44"/>
      <c r="Q6" s="44"/>
      <c r="R6" s="44"/>
      <c r="S6" s="44"/>
      <c r="T6" s="44"/>
    </row>
    <row r="7" spans="1:20">
      <c r="A7" s="38" t="s">
        <v>109</v>
      </c>
      <c r="B7" s="73">
        <v>65.626000000000005</v>
      </c>
      <c r="C7" s="73">
        <v>83.652000000000001</v>
      </c>
      <c r="D7" s="73">
        <v>86.516000000000005</v>
      </c>
      <c r="E7" s="73">
        <v>81.718999999999994</v>
      </c>
      <c r="F7" s="73">
        <v>65.436000000000007</v>
      </c>
      <c r="G7" s="73">
        <v>47.862000000000002</v>
      </c>
      <c r="H7" s="73">
        <v>46.008000000000003</v>
      </c>
      <c r="I7" s="73">
        <v>53.868000000000002</v>
      </c>
      <c r="J7" s="73">
        <v>4.694</v>
      </c>
      <c r="K7" s="73">
        <v>34.445999999999998</v>
      </c>
      <c r="L7" s="73">
        <v>5.1230000000000002</v>
      </c>
      <c r="M7" s="73">
        <v>38.298000000000002</v>
      </c>
      <c r="N7" s="44"/>
      <c r="O7" s="44"/>
      <c r="P7" s="44"/>
      <c r="Q7" s="44"/>
      <c r="R7" s="44"/>
      <c r="S7" s="44"/>
      <c r="T7" s="44"/>
    </row>
    <row r="8" spans="1:20">
      <c r="A8" s="9" t="s">
        <v>110</v>
      </c>
      <c r="B8" s="74">
        <v>69.608000000000004</v>
      </c>
      <c r="C8" s="74">
        <v>93.796999999999997</v>
      </c>
      <c r="D8" s="74">
        <v>100.86199999999999</v>
      </c>
      <c r="E8" s="74">
        <v>97.352999999999994</v>
      </c>
      <c r="F8" s="75">
        <v>70.042000000000002</v>
      </c>
      <c r="G8" s="75">
        <v>50.223999999999997</v>
      </c>
      <c r="H8" s="75">
        <v>52.460999999999999</v>
      </c>
      <c r="I8" s="75">
        <v>62.512</v>
      </c>
      <c r="J8" s="75">
        <v>5.54</v>
      </c>
      <c r="K8" s="75">
        <v>39.445999999999998</v>
      </c>
      <c r="L8" s="75">
        <v>6.3289999999999997</v>
      </c>
      <c r="M8" s="75">
        <v>45.112000000000002</v>
      </c>
      <c r="N8" s="44"/>
      <c r="O8" s="44"/>
      <c r="P8" s="44"/>
      <c r="Q8" s="44"/>
      <c r="R8" s="44"/>
      <c r="S8" s="44"/>
      <c r="T8" s="44"/>
    </row>
    <row r="9" spans="1:20">
      <c r="A9" s="38" t="s">
        <v>111</v>
      </c>
      <c r="B9" s="76">
        <v>47.298999999999999</v>
      </c>
      <c r="C9" s="76">
        <v>62.383000000000003</v>
      </c>
      <c r="D9" s="76">
        <v>64.427000000000007</v>
      </c>
      <c r="E9" s="76">
        <v>59.106000000000002</v>
      </c>
      <c r="F9" s="76">
        <v>50.552</v>
      </c>
      <c r="G9" s="76">
        <v>35.42</v>
      </c>
      <c r="H9" s="76">
        <v>33.56</v>
      </c>
      <c r="I9" s="76">
        <v>39.701000000000001</v>
      </c>
      <c r="J9" s="76">
        <v>3.3559999999999999</v>
      </c>
      <c r="K9" s="76">
        <v>25.274000000000001</v>
      </c>
      <c r="L9" s="76">
        <v>3.7090000000000001</v>
      </c>
      <c r="M9" s="76">
        <v>28.213000000000001</v>
      </c>
    </row>
    <row r="10" spans="1:20" ht="15">
      <c r="A10" s="14" t="s">
        <v>225</v>
      </c>
      <c r="B10" s="77">
        <v>14.607450176999999</v>
      </c>
      <c r="C10" s="77">
        <v>18.440513511999999</v>
      </c>
      <c r="D10" s="77">
        <v>15.322258545</v>
      </c>
      <c r="E10" s="78">
        <v>14.31484788</v>
      </c>
      <c r="F10" s="79">
        <v>12.907080266000001</v>
      </c>
      <c r="G10" s="77">
        <v>8.0776282930000001</v>
      </c>
      <c r="H10" s="77">
        <v>7.2472491940000001</v>
      </c>
      <c r="I10" s="77">
        <v>8.6657772113399982</v>
      </c>
      <c r="J10" s="77">
        <v>0.73250495299999996</v>
      </c>
      <c r="K10" s="77">
        <v>5.4816253043399996</v>
      </c>
      <c r="L10" s="77">
        <v>0.80326399999999998</v>
      </c>
      <c r="M10" s="77">
        <v>7.0024381800000004</v>
      </c>
    </row>
    <row r="11" spans="1:20">
      <c r="A11" s="39" t="s">
        <v>112</v>
      </c>
      <c r="B11" s="80">
        <v>26.99622696234</v>
      </c>
      <c r="C11" s="80">
        <v>27.585034822000001</v>
      </c>
      <c r="D11" s="80">
        <v>25.533573171</v>
      </c>
      <c r="E11" s="80">
        <v>26.492993743</v>
      </c>
      <c r="F11" s="80">
        <v>24.565526131999999</v>
      </c>
      <c r="G11" s="80">
        <v>21.351536068999998</v>
      </c>
      <c r="H11" s="80">
        <v>21.387388980000001</v>
      </c>
      <c r="I11" s="80">
        <v>18.336474185829999</v>
      </c>
      <c r="J11" s="80">
        <v>1.615512804</v>
      </c>
      <c r="K11" s="80">
        <v>11.92131686183</v>
      </c>
      <c r="L11" s="80">
        <v>1.51234633289</v>
      </c>
      <c r="M11" s="80">
        <v>13.114619351889999</v>
      </c>
    </row>
    <row r="12" spans="1:20">
      <c r="A12" s="14" t="s">
        <v>113</v>
      </c>
      <c r="B12" s="81">
        <v>541.09228661388624</v>
      </c>
      <c r="C12" s="81">
        <v>668.49701771241064</v>
      </c>
      <c r="D12" s="81">
        <v>600.08281811502991</v>
      </c>
      <c r="E12" s="79">
        <v>540.32579401421106</v>
      </c>
      <c r="F12" s="79">
        <v>525.41436306494336</v>
      </c>
      <c r="G12" s="79">
        <v>378.31602686084017</v>
      </c>
      <c r="H12" s="79">
        <v>338.85619234667325</v>
      </c>
      <c r="I12" s="79">
        <v>472.59779189374962</v>
      </c>
      <c r="J12" s="79">
        <v>453.41946605828326</v>
      </c>
      <c r="K12" s="79">
        <v>459.81709637223196</v>
      </c>
      <c r="L12" s="79">
        <v>531.13759892881967</v>
      </c>
      <c r="M12" s="79">
        <v>533.94139716230882</v>
      </c>
    </row>
    <row r="13" spans="1:20">
      <c r="A13" s="39" t="s">
        <v>114</v>
      </c>
      <c r="B13" s="82">
        <v>42.679392218829349</v>
      </c>
      <c r="C13" s="82">
        <v>26.240468312774446</v>
      </c>
      <c r="D13" s="82">
        <v>-16.90980549414105</v>
      </c>
      <c r="E13" s="82">
        <v>-6.5748183405294425</v>
      </c>
      <c r="F13" s="82">
        <v>-9.8343176665318452</v>
      </c>
      <c r="G13" s="82">
        <v>-37.41707553893351</v>
      </c>
      <c r="H13" s="82">
        <v>-10.279986511877492</v>
      </c>
      <c r="I13" s="82">
        <v>19.573329874380295</v>
      </c>
      <c r="J13" s="82">
        <v>6.3771373008312651</v>
      </c>
      <c r="K13" s="82">
        <v>16.240673246319638</v>
      </c>
      <c r="L13" s="82">
        <v>9.6598728391124098</v>
      </c>
      <c r="M13" s="82">
        <v>27.74383127675506</v>
      </c>
    </row>
    <row r="14" spans="1:20">
      <c r="A14" s="14" t="s">
        <v>115</v>
      </c>
      <c r="B14" s="81">
        <v>5.797102773981976</v>
      </c>
      <c r="C14" s="81">
        <v>2.1810746386204061</v>
      </c>
      <c r="D14" s="81">
        <v>-7.43686446015972</v>
      </c>
      <c r="E14" s="79">
        <v>3.7574865279320635</v>
      </c>
      <c r="F14" s="79">
        <v>-7.2753862009621972</v>
      </c>
      <c r="G14" s="79">
        <v>-13.083334937464796</v>
      </c>
      <c r="H14" s="79">
        <v>0.16791724438063316</v>
      </c>
      <c r="I14" s="79">
        <v>-14.265017578875183</v>
      </c>
      <c r="J14" s="79">
        <v>-14.107618076895349</v>
      </c>
      <c r="K14" s="79">
        <v>-18.086787907328393</v>
      </c>
      <c r="L14" s="79">
        <v>-6.3859890713685559</v>
      </c>
      <c r="M14" s="79">
        <v>10.009821095190819</v>
      </c>
    </row>
    <row r="15" spans="1:20">
      <c r="A15" s="39" t="s">
        <v>116</v>
      </c>
      <c r="B15" s="82">
        <v>34.861341641500559</v>
      </c>
      <c r="C15" s="82">
        <v>23.545841301086256</v>
      </c>
      <c r="D15" s="82">
        <v>-10.234032132483307</v>
      </c>
      <c r="E15" s="82">
        <v>-9.9581294942799108</v>
      </c>
      <c r="F15" s="82">
        <v>-2.7597111066060886</v>
      </c>
      <c r="G15" s="82">
        <v>-27.996633998740005</v>
      </c>
      <c r="H15" s="82">
        <v>-10.430389333910462</v>
      </c>
      <c r="I15" s="82">
        <v>39.468541892320765</v>
      </c>
      <c r="J15" s="82">
        <v>23.849327401428511</v>
      </c>
      <c r="K15" s="82">
        <v>41.907111535086706</v>
      </c>
      <c r="L15" s="82">
        <v>17.140449117935844</v>
      </c>
      <c r="M15" s="82">
        <v>16.120388166270281</v>
      </c>
    </row>
    <row r="16" spans="1:20" ht="15">
      <c r="A16" s="14" t="s">
        <v>226</v>
      </c>
      <c r="B16" s="75">
        <v>2.4670606669999997</v>
      </c>
      <c r="C16" s="75">
        <v>3.6172122110000005</v>
      </c>
      <c r="D16" s="75">
        <v>6.9998710539999989</v>
      </c>
      <c r="E16" s="83">
        <v>6.3713256890000007</v>
      </c>
      <c r="F16" s="83">
        <v>6.5439999999999996</v>
      </c>
      <c r="G16" s="75">
        <v>6.0566494342499997</v>
      </c>
      <c r="H16" s="75">
        <v>6.0739152781100003</v>
      </c>
      <c r="I16" s="75">
        <v>6.5016046391499991</v>
      </c>
      <c r="J16" s="75">
        <v>0.58982296400000001</v>
      </c>
      <c r="K16" s="75">
        <v>4.2751801781500003</v>
      </c>
      <c r="L16" s="75">
        <v>0.64551700000000001</v>
      </c>
      <c r="M16" s="75">
        <v>4.2187289940000001</v>
      </c>
    </row>
    <row r="17" spans="1:15">
      <c r="A17" s="39" t="s">
        <v>112</v>
      </c>
      <c r="B17" s="82">
        <v>13.905363301000001</v>
      </c>
      <c r="C17" s="82">
        <v>14.097614675999999</v>
      </c>
      <c r="D17" s="82">
        <v>26.980016645999999</v>
      </c>
      <c r="E17" s="82">
        <v>27.029030922</v>
      </c>
      <c r="F17" s="82">
        <v>32.58087352023</v>
      </c>
      <c r="G17" s="82">
        <v>37.423610397000004</v>
      </c>
      <c r="H17" s="82">
        <v>40.249024585000001</v>
      </c>
      <c r="I17" s="82">
        <v>41.827051002170002</v>
      </c>
      <c r="J17" s="82">
        <v>3.936655284</v>
      </c>
      <c r="K17" s="82">
        <v>27.509772280170004</v>
      </c>
      <c r="L17" s="82">
        <v>3.6118473090999998</v>
      </c>
      <c r="M17" s="82">
        <v>24.5195759751</v>
      </c>
    </row>
    <row r="18" spans="1:15">
      <c r="A18" s="14" t="s">
        <v>113</v>
      </c>
      <c r="B18" s="81">
        <v>177.41792239420178</v>
      </c>
      <c r="C18" s="81">
        <v>256.58327980534182</v>
      </c>
      <c r="D18" s="81">
        <v>259.44650612503551</v>
      </c>
      <c r="E18" s="79">
        <v>235.72157312580993</v>
      </c>
      <c r="F18" s="79">
        <v>200.85403775121995</v>
      </c>
      <c r="G18" s="79">
        <v>161.84032940700772</v>
      </c>
      <c r="H18" s="79">
        <v>150.90838450712732</v>
      </c>
      <c r="I18" s="79">
        <v>155.44018723224579</v>
      </c>
      <c r="J18" s="79">
        <v>149.82845117205341</v>
      </c>
      <c r="K18" s="79">
        <v>155.40587303340558</v>
      </c>
      <c r="L18" s="79">
        <v>178.72211773006833</v>
      </c>
      <c r="M18" s="79">
        <v>172.05554444677935</v>
      </c>
    </row>
    <row r="19" spans="1:15">
      <c r="A19" s="38" t="s">
        <v>117</v>
      </c>
      <c r="B19" s="76">
        <v>56.896000000000001</v>
      </c>
      <c r="C19" s="76">
        <v>80.414000000000001</v>
      </c>
      <c r="D19" s="76">
        <v>86.272999999999996</v>
      </c>
      <c r="E19" s="76">
        <v>81.233999999999995</v>
      </c>
      <c r="F19" s="76">
        <v>57.68</v>
      </c>
      <c r="G19" s="76">
        <v>38.875</v>
      </c>
      <c r="H19" s="76">
        <v>40.502000000000002</v>
      </c>
      <c r="I19" s="76">
        <v>49.363999999999997</v>
      </c>
      <c r="J19" s="76">
        <v>4.2460000000000004</v>
      </c>
      <c r="K19" s="76">
        <v>30.783000000000001</v>
      </c>
      <c r="L19" s="76">
        <v>4.9829999999999997</v>
      </c>
      <c r="M19" s="76">
        <v>35.497</v>
      </c>
    </row>
    <row r="20" spans="1:15">
      <c r="A20" s="15" t="s">
        <v>172</v>
      </c>
      <c r="B20" s="71">
        <v>-7.859</v>
      </c>
      <c r="C20" s="71">
        <v>-7.6769999999999996</v>
      </c>
      <c r="D20" s="71">
        <v>-10.119999999999999</v>
      </c>
      <c r="E20" s="71">
        <v>-18.600999999999999</v>
      </c>
      <c r="F20" s="72">
        <v>9.1110000000000007</v>
      </c>
      <c r="G20" s="72">
        <v>1.2230000000000001</v>
      </c>
      <c r="H20" s="72">
        <v>-2.5939999999999999</v>
      </c>
      <c r="I20" s="72">
        <v>-5.0119999999999996</v>
      </c>
      <c r="J20" s="72">
        <v>-0.65900000000000003</v>
      </c>
      <c r="K20" s="72">
        <v>-2.105</v>
      </c>
      <c r="L20" s="72">
        <v>-0.625</v>
      </c>
      <c r="M20" s="72">
        <v>-2.2240000000000002</v>
      </c>
    </row>
    <row r="21" spans="1:15">
      <c r="A21" s="38" t="s">
        <v>118</v>
      </c>
      <c r="B21" s="73">
        <v>-5.7590000000000003</v>
      </c>
      <c r="C21" s="73">
        <v>-7.0149999999999997</v>
      </c>
      <c r="D21" s="73">
        <v>-7.1950000000000003</v>
      </c>
      <c r="E21" s="73">
        <v>-4.0789999999999997</v>
      </c>
      <c r="F21" s="73">
        <v>-0.29899999999999999</v>
      </c>
      <c r="G21" s="73">
        <v>-3.012</v>
      </c>
      <c r="H21" s="73">
        <v>-3.2679999999999998</v>
      </c>
      <c r="I21" s="73">
        <v>-2.593</v>
      </c>
      <c r="J21" s="73">
        <v>-0.191</v>
      </c>
      <c r="K21" s="73">
        <v>-1.9770000000000001</v>
      </c>
      <c r="L21" s="73">
        <v>-0.17599999999999999</v>
      </c>
      <c r="M21" s="73">
        <v>-1.4370000000000001</v>
      </c>
    </row>
    <row r="22" spans="1:15">
      <c r="A22" s="16" t="s">
        <v>119</v>
      </c>
      <c r="B22" s="75">
        <v>-5.6</v>
      </c>
      <c r="C22" s="75">
        <v>-11.407999999999999</v>
      </c>
      <c r="D22" s="75">
        <v>-7.9610000000000003</v>
      </c>
      <c r="E22" s="75">
        <v>-2.6909999999999998</v>
      </c>
      <c r="F22" s="75">
        <v>3.452</v>
      </c>
      <c r="G22" s="75">
        <v>-0.16800000000000001</v>
      </c>
      <c r="H22" s="75">
        <v>-2.722</v>
      </c>
      <c r="I22" s="75">
        <v>0.39300000000000002</v>
      </c>
      <c r="J22" s="75">
        <v>-4.8000000000000001E-2</v>
      </c>
      <c r="K22" s="75">
        <v>-0.48</v>
      </c>
      <c r="L22" s="75">
        <v>0.192</v>
      </c>
      <c r="M22" s="75">
        <v>0.49399999999999999</v>
      </c>
    </row>
    <row r="23" spans="1:15">
      <c r="A23" s="40" t="s">
        <v>120</v>
      </c>
      <c r="B23" s="76">
        <v>5.0309999999999997</v>
      </c>
      <c r="C23" s="76">
        <v>-2.4550000000000001</v>
      </c>
      <c r="D23" s="76">
        <v>-4.1749999999999998</v>
      </c>
      <c r="E23" s="76">
        <v>2.0230000000000001</v>
      </c>
      <c r="F23" s="76">
        <v>-13.307</v>
      </c>
      <c r="G23" s="76">
        <v>0.84899999999999998</v>
      </c>
      <c r="H23" s="76">
        <v>1.3460000000000001</v>
      </c>
      <c r="I23" s="76">
        <v>2.5659999999999998</v>
      </c>
      <c r="J23" s="76">
        <v>0.51800000000000002</v>
      </c>
      <c r="K23" s="76">
        <v>1.282</v>
      </c>
      <c r="L23" s="76">
        <v>2.7E-2</v>
      </c>
      <c r="M23" s="76">
        <v>0.16400000000000001</v>
      </c>
    </row>
    <row r="24" spans="1:15">
      <c r="A24" s="17" t="s">
        <v>121</v>
      </c>
      <c r="B24" s="75">
        <v>3.4289999999999998</v>
      </c>
      <c r="C24" s="75">
        <v>0</v>
      </c>
      <c r="D24" s="75">
        <v>-3.419</v>
      </c>
      <c r="E24" s="83">
        <v>-5.5750000000000002</v>
      </c>
      <c r="F24" s="83">
        <v>0.90300000000000002</v>
      </c>
      <c r="G24" s="75">
        <v>5.1669999999999998</v>
      </c>
      <c r="H24" s="83">
        <v>1.002</v>
      </c>
      <c r="I24" s="83">
        <v>0.107</v>
      </c>
      <c r="J24" s="83">
        <v>-0.36299999999999999</v>
      </c>
      <c r="K24" s="83">
        <v>0.63300000000000001</v>
      </c>
      <c r="L24" s="83">
        <v>-0.52100000000000002</v>
      </c>
      <c r="M24" s="83">
        <v>-1.591</v>
      </c>
    </row>
    <row r="25" spans="1:15" ht="25.5">
      <c r="A25" s="41" t="s">
        <v>184</v>
      </c>
      <c r="B25" s="84">
        <v>8.4599999999999991</v>
      </c>
      <c r="C25" s="84">
        <v>-2.4550000000000001</v>
      </c>
      <c r="D25" s="84">
        <v>-7.5939999999999994</v>
      </c>
      <c r="E25" s="84">
        <v>-3.552</v>
      </c>
      <c r="F25" s="84">
        <v>-12.404</v>
      </c>
      <c r="G25" s="84">
        <v>6.016</v>
      </c>
      <c r="H25" s="84">
        <v>2.3479999999999999</v>
      </c>
      <c r="I25" s="84">
        <v>2.673</v>
      </c>
      <c r="J25" s="84">
        <v>0.15500000000000003</v>
      </c>
      <c r="K25" s="84">
        <v>1.915</v>
      </c>
      <c r="L25" s="84">
        <v>-0.49399999999999999</v>
      </c>
      <c r="M25" s="84">
        <v>-1.427</v>
      </c>
      <c r="N25" s="145"/>
      <c r="O25" s="146"/>
    </row>
    <row r="26" spans="1:15" s="7" customFormat="1">
      <c r="A26" s="136"/>
      <c r="B26" s="137"/>
      <c r="C26" s="137"/>
      <c r="D26" s="137"/>
      <c r="E26" s="137"/>
      <c r="F26" s="139"/>
      <c r="G26" s="139"/>
      <c r="H26" s="139"/>
      <c r="I26" s="139"/>
      <c r="J26" s="137"/>
      <c r="K26" s="139"/>
      <c r="L26" s="137"/>
      <c r="M26" s="139"/>
    </row>
    <row r="27" spans="1:15" s="7" customFormat="1">
      <c r="A27" s="40" t="s">
        <v>122</v>
      </c>
      <c r="B27" s="76">
        <v>-2.1349351571207746</v>
      </c>
      <c r="C27" s="76">
        <v>-6.0443600136302029</v>
      </c>
      <c r="D27" s="76">
        <v>-7.8510545118927029</v>
      </c>
      <c r="E27" s="76">
        <v>-8.6709259346825558</v>
      </c>
      <c r="F27" s="76">
        <v>-3.4167582116107975</v>
      </c>
      <c r="G27" s="76">
        <v>1.7808717327263588</v>
      </c>
      <c r="H27" s="76">
        <v>-1.4362881805548211</v>
      </c>
      <c r="I27" s="76">
        <v>-2.1748229091919349</v>
      </c>
      <c r="J27" s="76">
        <v>-1.2604600213117716</v>
      </c>
      <c r="K27" s="76">
        <v>-1.2138014916655286</v>
      </c>
      <c r="L27" s="76">
        <v>-4.5388314450088147</v>
      </c>
      <c r="M27" s="76">
        <v>-2.5725986384614692</v>
      </c>
    </row>
    <row r="28" spans="1:15" s="7" customFormat="1" ht="12.75" customHeight="1">
      <c r="A28" s="9" t="s">
        <v>123</v>
      </c>
      <c r="B28" s="74">
        <v>46.454660020294412</v>
      </c>
      <c r="C28" s="74">
        <v>49.41100399298287</v>
      </c>
      <c r="D28" s="74">
        <v>47.383455329676252</v>
      </c>
      <c r="E28" s="74">
        <v>42.897408672740262</v>
      </c>
      <c r="F28" s="85">
        <v>48.64642957679812</v>
      </c>
      <c r="G28" s="85">
        <v>52.745100786973381</v>
      </c>
      <c r="H28" s="85">
        <v>49.313990008183737</v>
      </c>
      <c r="I28" s="85">
        <v>47.974349087776886</v>
      </c>
      <c r="J28" s="85">
        <v>41.666192535475041</v>
      </c>
      <c r="K28" s="85">
        <v>50.192804540109002</v>
      </c>
      <c r="L28" s="85">
        <v>38.689573199301428</v>
      </c>
      <c r="M28" s="85">
        <v>47.118786540314368</v>
      </c>
    </row>
    <row r="29" spans="1:15" s="7" customFormat="1" ht="12.75" customHeight="1">
      <c r="A29" s="38" t="s">
        <v>124</v>
      </c>
      <c r="B29" s="73">
        <v>49.273397353071253</v>
      </c>
      <c r="C29" s="73">
        <v>55.403384755054439</v>
      </c>
      <c r="D29" s="73">
        <v>55.24053436892374</v>
      </c>
      <c r="E29" s="73">
        <v>51.104289412710422</v>
      </c>
      <c r="F29" s="73">
        <v>52.07062198817308</v>
      </c>
      <c r="G29" s="73">
        <v>55.348082861663748</v>
      </c>
      <c r="H29" s="73">
        <v>56.230682268721246</v>
      </c>
      <c r="I29" s="73">
        <v>55.672616584523439</v>
      </c>
      <c r="J29" s="73">
        <v>49.175693789205738</v>
      </c>
      <c r="K29" s="73">
        <v>57.478527779397893</v>
      </c>
      <c r="L29" s="73">
        <v>47.797444618071196</v>
      </c>
      <c r="M29" s="73">
        <v>55.50218545111133</v>
      </c>
    </row>
    <row r="30" spans="1:15" s="7" customFormat="1">
      <c r="A30" s="26" t="s">
        <v>173</v>
      </c>
      <c r="B30" s="74">
        <v>-5.563148342112787</v>
      </c>
      <c r="C30" s="74">
        <v>-4.5345990251772763</v>
      </c>
      <c r="D30" s="74">
        <v>-5.5425651664007081</v>
      </c>
      <c r="E30" s="74">
        <v>-9.7643717950738704</v>
      </c>
      <c r="F30" s="85">
        <v>6.7732994051318496</v>
      </c>
      <c r="G30" s="85">
        <v>1.3477760700026835</v>
      </c>
      <c r="H30" s="85">
        <v>-2.780396671909855</v>
      </c>
      <c r="I30" s="85">
        <v>-4.4636414499877057</v>
      </c>
      <c r="J30" s="85">
        <v>-5.8495996763694196</v>
      </c>
      <c r="K30" s="85">
        <v>-3.0672894837406202</v>
      </c>
      <c r="L30" s="85">
        <v>-4.7200826175216459</v>
      </c>
      <c r="M30" s="85">
        <v>-2.7362311678327629</v>
      </c>
    </row>
    <row r="31" spans="1:15" s="7" customFormat="1">
      <c r="A31" s="38" t="s">
        <v>125</v>
      </c>
      <c r="B31" s="73">
        <v>-4.0766218732952719</v>
      </c>
      <c r="C31" s="73">
        <v>-4.1435732918612205</v>
      </c>
      <c r="D31" s="73">
        <v>-3.9405885743333102</v>
      </c>
      <c r="E31" s="73">
        <v>-2.141222114515688</v>
      </c>
      <c r="F31" s="73">
        <v>-0.22228257294857015</v>
      </c>
      <c r="G31" s="73">
        <v>-3.3192980562944259</v>
      </c>
      <c r="H31" s="73">
        <v>-3.5028281895919067</v>
      </c>
      <c r="I31" s="73">
        <v>-2.3093021308495851</v>
      </c>
      <c r="J31" s="73">
        <v>-1.6954074934545662</v>
      </c>
      <c r="K31" s="73">
        <v>-2.8807749688148263</v>
      </c>
      <c r="L31" s="73">
        <v>-1.3291752650940953</v>
      </c>
      <c r="M31" s="73">
        <v>-1.7679695090717999</v>
      </c>
    </row>
    <row r="32" spans="1:15" s="7" customFormat="1">
      <c r="A32" s="17" t="s">
        <v>126</v>
      </c>
      <c r="B32" s="74">
        <v>3.5612926974385331</v>
      </c>
      <c r="C32" s="74">
        <v>-1.4501029838231356</v>
      </c>
      <c r="D32" s="74">
        <v>-2.2865819732927823</v>
      </c>
      <c r="E32" s="74">
        <v>1.061949580207217</v>
      </c>
      <c r="F32" s="85">
        <v>-9.8926896261759971</v>
      </c>
      <c r="G32" s="85">
        <v>0.93561887443358815</v>
      </c>
      <c r="H32" s="85">
        <v>1.4427193216617831</v>
      </c>
      <c r="I32" s="85">
        <v>2.2852561773081508</v>
      </c>
      <c r="J32" s="85">
        <v>4.5980161340809698</v>
      </c>
      <c r="K32" s="85">
        <v>1.8680594385536708</v>
      </c>
      <c r="L32" s="85">
        <v>0.203907569076935</v>
      </c>
      <c r="M32" s="85">
        <v>0.20177244223227209</v>
      </c>
    </row>
    <row r="33" spans="1:13" s="7" customFormat="1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</row>
    <row r="34" spans="1:13" s="7" customFormat="1" ht="12.75" customHeight="1">
      <c r="A34" s="27" t="s">
        <v>127</v>
      </c>
      <c r="B34" s="74">
        <v>27.373835299186737</v>
      </c>
      <c r="C34" s="74">
        <v>31.890737647730418</v>
      </c>
      <c r="D34" s="74">
        <v>3.2765336710321833</v>
      </c>
      <c r="E34" s="74">
        <v>-8.2589597528986332</v>
      </c>
      <c r="F34" s="83">
        <v>-14.472303996210201</v>
      </c>
      <c r="G34" s="83">
        <v>-29.933533786991617</v>
      </c>
      <c r="H34" s="83">
        <v>-5.2512704686617724</v>
      </c>
      <c r="I34" s="83">
        <v>18.298569725864123</v>
      </c>
      <c r="J34" s="83">
        <v>13.878520529351878</v>
      </c>
      <c r="K34" s="83">
        <v>21.183352512466435</v>
      </c>
      <c r="L34" s="83">
        <v>10.51847437425506</v>
      </c>
      <c r="M34" s="83">
        <v>11.628551080161431</v>
      </c>
    </row>
    <row r="35" spans="1:13" s="7" customFormat="1" ht="12.75" customHeight="1">
      <c r="A35" s="46" t="s">
        <v>128</v>
      </c>
      <c r="B35" s="86">
        <v>33.945429291145786</v>
      </c>
      <c r="C35" s="86">
        <v>41.335067491563535</v>
      </c>
      <c r="D35" s="86">
        <v>7.2860447185813371</v>
      </c>
      <c r="E35" s="86">
        <v>-5.8407613042319184</v>
      </c>
      <c r="F35" s="86">
        <v>-28.995248295048867</v>
      </c>
      <c r="G35" s="86">
        <v>-32.602288488210817</v>
      </c>
      <c r="H35" s="86">
        <v>4.1852090032154399</v>
      </c>
      <c r="I35" s="86">
        <v>21.88040096785344</v>
      </c>
      <c r="J35" s="73">
        <v>11.648698396003155</v>
      </c>
      <c r="K35" s="86">
        <v>23.547118317546968</v>
      </c>
      <c r="L35" s="73">
        <v>17.35751295336787</v>
      </c>
      <c r="M35" s="86">
        <v>15.313647142903552</v>
      </c>
    </row>
    <row r="36" spans="1:13" s="7" customFormat="1">
      <c r="A36" s="136"/>
      <c r="B36" s="137"/>
      <c r="C36" s="137"/>
      <c r="D36" s="137"/>
      <c r="E36" s="138"/>
      <c r="F36" s="139"/>
      <c r="G36" s="139"/>
      <c r="H36" s="139"/>
      <c r="I36" s="139"/>
      <c r="J36" s="139"/>
      <c r="K36" s="139"/>
      <c r="L36" s="139"/>
      <c r="M36" s="139"/>
    </row>
    <row r="37" spans="1:13" s="7" customFormat="1">
      <c r="A37" s="41" t="s">
        <v>129</v>
      </c>
      <c r="B37" s="76">
        <v>34.576349999999998</v>
      </c>
      <c r="C37" s="76">
        <v>31.794610000000002</v>
      </c>
      <c r="D37" s="76">
        <v>24.546189999999999</v>
      </c>
      <c r="E37" s="76">
        <v>20.415700000000001</v>
      </c>
      <c r="F37" s="76">
        <v>7.5332299999999996</v>
      </c>
      <c r="G37" s="76">
        <v>13.299989999999999</v>
      </c>
      <c r="H37" s="76">
        <v>15.53933</v>
      </c>
      <c r="I37" s="76">
        <v>18.808450000000001</v>
      </c>
      <c r="J37" s="76">
        <v>18.035509999999999</v>
      </c>
      <c r="K37" s="76">
        <v>18.035509999999999</v>
      </c>
      <c r="L37" s="76">
        <v>17.229830000000003</v>
      </c>
      <c r="M37" s="76">
        <v>17.229830000000003</v>
      </c>
    </row>
    <row r="38" spans="1:13" s="7" customFormat="1" ht="25.5">
      <c r="A38" s="28" t="s">
        <v>130</v>
      </c>
      <c r="B38" s="81">
        <v>4.4000000000000004</v>
      </c>
      <c r="C38" s="81">
        <v>3.7827923301144142</v>
      </c>
      <c r="D38" s="81">
        <v>3.0256224251717847</v>
      </c>
      <c r="E38" s="81">
        <v>3.4977520109326736</v>
      </c>
      <c r="F38" s="79">
        <v>1.8238179577540865</v>
      </c>
      <c r="G38" s="79">
        <v>3.0422576771315835</v>
      </c>
      <c r="H38" s="79">
        <v>2.9890033020228901</v>
      </c>
      <c r="I38" s="79">
        <v>3.2514597463527259</v>
      </c>
      <c r="J38" s="75">
        <v>3.1744275279415644</v>
      </c>
      <c r="K38" s="79">
        <v>3.1744275279415644</v>
      </c>
      <c r="L38" s="79">
        <v>2.9217101534015697</v>
      </c>
      <c r="M38" s="79">
        <v>2.9217101534015697</v>
      </c>
    </row>
    <row r="39" spans="1:13" s="7" customFormat="1">
      <c r="A39" s="28"/>
      <c r="B39" s="81"/>
      <c r="C39" s="81"/>
      <c r="D39" s="81"/>
      <c r="E39" s="81"/>
      <c r="F39" s="79"/>
      <c r="G39" s="79"/>
      <c r="H39" s="79"/>
      <c r="I39" s="79"/>
      <c r="J39" s="75"/>
      <c r="K39" s="79"/>
      <c r="L39" s="75"/>
      <c r="M39" s="79"/>
    </row>
    <row r="40" spans="1:13" s="7" customFormat="1" ht="15">
      <c r="A40" s="199" t="s">
        <v>227</v>
      </c>
      <c r="B40" s="29"/>
      <c r="C40" s="29"/>
      <c r="D40" s="29"/>
      <c r="E40" s="29"/>
    </row>
    <row r="41" spans="1:13" ht="14.25">
      <c r="A41" s="199" t="s">
        <v>242</v>
      </c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3" ht="15">
      <c r="B42" s="3"/>
      <c r="C42" s="3"/>
      <c r="D42" s="3"/>
      <c r="E42" s="3"/>
      <c r="F42" s="3"/>
      <c r="G42" s="3"/>
      <c r="H42" s="3"/>
      <c r="I42" s="147"/>
      <c r="J42" s="4"/>
      <c r="K42" s="3"/>
      <c r="L42" s="4"/>
      <c r="M42" s="181"/>
    </row>
    <row r="43" spans="1:13" ht="15">
      <c r="B43" s="3"/>
      <c r="C43" s="3"/>
      <c r="D43" s="3"/>
      <c r="E43" s="3"/>
      <c r="F43" s="3"/>
      <c r="G43" s="5"/>
      <c r="H43" s="5"/>
      <c r="I43" s="5"/>
      <c r="K43" s="145"/>
      <c r="M43" s="182"/>
    </row>
    <row r="44" spans="1:13">
      <c r="F44" s="6"/>
      <c r="G44" s="6"/>
      <c r="H44" s="6"/>
      <c r="I44" s="6"/>
      <c r="L44" s="183"/>
      <c r="M44" s="184"/>
    </row>
    <row r="45" spans="1:13">
      <c r="L45" s="183"/>
      <c r="M45" s="4"/>
    </row>
    <row r="46" spans="1:13">
      <c r="L46" s="183"/>
      <c r="M46" s="4"/>
    </row>
    <row r="47" spans="1:13">
      <c r="J47" s="4"/>
      <c r="L47" s="183"/>
      <c r="M47" s="4"/>
    </row>
    <row r="48" spans="1:13">
      <c r="J48" s="4"/>
      <c r="L48" s="183"/>
      <c r="M48" s="4"/>
    </row>
    <row r="49" spans="10:13">
      <c r="J49" s="4"/>
      <c r="L49" s="183"/>
      <c r="M49" s="4"/>
    </row>
    <row r="50" spans="10:13">
      <c r="J50" s="4"/>
      <c r="L50" s="183"/>
      <c r="M50" s="4"/>
    </row>
    <row r="51" spans="10:13">
      <c r="J51" s="4"/>
      <c r="K51" s="4"/>
      <c r="L51" s="183"/>
      <c r="M51" s="4"/>
    </row>
    <row r="52" spans="10:13">
      <c r="J52" s="4"/>
      <c r="K52" s="4"/>
      <c r="L52" s="4"/>
      <c r="M52" s="4"/>
    </row>
    <row r="53" spans="10:13">
      <c r="J53" s="4"/>
      <c r="K53" s="4"/>
      <c r="L53" s="4"/>
      <c r="M53" s="4"/>
    </row>
    <row r="54" spans="10:13">
      <c r="J54" s="4"/>
      <c r="K54" s="4"/>
      <c r="L54" s="4"/>
      <c r="M54" s="4"/>
    </row>
  </sheetData>
  <mergeCells count="1">
    <mergeCell ref="A2:M2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  <headerFooter>
    <oddHeader>&amp;L&amp;"-,звичайний"&amp;12&amp;K8CBA97&amp;G&amp;R&amp;"Arial,звичайний"&amp;K00-027Макроекономічний та монетарний огляд&amp;K7CBE87
&amp;KF79D91Вересень 2018 року</oddHeader>
    <oddFooter>&amp;C&amp;"Arial,обычный"&amp;K8CBA97
&amp;K00-033Департамент монетарної політики та економічного аналізу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активність'!Область_друку</vt:lpstr>
      <vt:lpstr>'Зовнішній сектор'!Область_друку</vt:lpstr>
      <vt:lpstr>'Монетарний сектор'!Область_друку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Тетяна Андріївна Марійко</cp:lastModifiedBy>
  <cp:lastPrinted>2018-07-31T15:53:47Z</cp:lastPrinted>
  <dcterms:created xsi:type="dcterms:W3CDTF">2015-03-23T16:40:36Z</dcterms:created>
  <dcterms:modified xsi:type="dcterms:W3CDTF">2018-09-28T11:47:19Z</dcterms:modified>
</cp:coreProperties>
</file>