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10\"/>
    </mc:Choice>
  </mc:AlternateContent>
  <bookViews>
    <workbookView xWindow="27210" yWindow="-15" windowWidth="14400" windowHeight="11985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Інфляція'!$A$1:$C$50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сектор'!$A$1:$AA$70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V77" i="39" l="1"/>
  <c r="AV78" i="39"/>
  <c r="AV79" i="39"/>
  <c r="AV13" i="39"/>
  <c r="AV41" i="39"/>
  <c r="AV38" i="39"/>
  <c r="AV36" i="39"/>
  <c r="AV52" i="39"/>
  <c r="AV53" i="39"/>
  <c r="AV54" i="39"/>
  <c r="AV55" i="39"/>
  <c r="AV56" i="39"/>
  <c r="AV57" i="39"/>
  <c r="AV58" i="39"/>
  <c r="AV59" i="39"/>
  <c r="AV60" i="39"/>
  <c r="AV62" i="39"/>
  <c r="AV64" i="39"/>
  <c r="AV65" i="39"/>
  <c r="AV66" i="39"/>
  <c r="AV67" i="39"/>
  <c r="AV68" i="39"/>
  <c r="AV69" i="39"/>
  <c r="AV70" i="39"/>
  <c r="AV71" i="39"/>
  <c r="AV72" i="39"/>
  <c r="AV73" i="39"/>
  <c r="AV74" i="39"/>
  <c r="BB19" i="40" l="1"/>
  <c r="BA19" i="40"/>
  <c r="BB18" i="40"/>
  <c r="BA18" i="40"/>
  <c r="BB17" i="40"/>
  <c r="BA17" i="40"/>
  <c r="BB16" i="40"/>
  <c r="BA16" i="40"/>
  <c r="AD16" i="40"/>
  <c r="BB15" i="40"/>
  <c r="BA15" i="40"/>
  <c r="BB14" i="40"/>
  <c r="BA14" i="40"/>
  <c r="BB13" i="40"/>
  <c r="BA13" i="40"/>
  <c r="F12" i="40"/>
  <c r="E12" i="40"/>
  <c r="S11" i="40"/>
  <c r="R11" i="40"/>
  <c r="Q11" i="40"/>
  <c r="F10" i="40"/>
  <c r="BB7" i="40"/>
  <c r="BA7" i="40"/>
  <c r="BB5" i="40"/>
  <c r="BA5" i="40"/>
  <c r="BB4" i="40"/>
  <c r="BA4" i="40"/>
  <c r="AU41" i="39" l="1"/>
  <c r="AU38" i="39"/>
  <c r="AU36" i="39"/>
  <c r="AU52" i="39"/>
  <c r="AU53" i="39"/>
  <c r="AU54" i="39"/>
  <c r="AU55" i="39"/>
  <c r="AU56" i="39"/>
  <c r="AU57" i="39"/>
  <c r="AU58" i="39"/>
  <c r="AU59" i="39"/>
  <c r="AU64" i="39"/>
  <c r="AU65" i="39"/>
  <c r="AU66" i="39"/>
  <c r="AU67" i="39"/>
  <c r="AU68" i="39"/>
  <c r="AU69" i="39"/>
  <c r="AU70" i="39"/>
  <c r="AU71" i="39"/>
  <c r="AU72" i="39"/>
  <c r="AU73" i="39"/>
  <c r="AU74" i="39"/>
  <c r="AU77" i="39"/>
  <c r="AU78" i="39"/>
  <c r="AU79" i="39"/>
  <c r="AU13" i="39"/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S52" i="39" l="1"/>
  <c r="AS53" i="39"/>
  <c r="AS54" i="39"/>
  <c r="AS55" i="39"/>
  <c r="AS56" i="39"/>
  <c r="AS57" i="39"/>
  <c r="AS58" i="39"/>
  <c r="AS59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R57" i="39" l="1"/>
  <c r="AR13" i="39"/>
  <c r="AR36" i="39"/>
  <c r="AR41" i="39"/>
  <c r="AR38" i="39"/>
  <c r="AR52" i="39"/>
  <c r="AR53" i="39"/>
  <c r="AR54" i="39"/>
  <c r="AR55" i="39"/>
  <c r="AR56" i="39"/>
  <c r="AR58" i="39"/>
  <c r="AR59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U62" i="39" s="1"/>
  <c r="AI41" i="39" l="1"/>
  <c r="AI38" i="39"/>
  <c r="AI36" i="39"/>
  <c r="AI13" i="39"/>
  <c r="AU60" i="39" s="1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F15" i="39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T60" i="39" s="1"/>
  <c r="AG13" i="39"/>
  <c r="AS60" i="39" s="1"/>
  <c r="AF13" i="39"/>
  <c r="AR60" i="39" s="1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G36" i="39" l="1"/>
  <c r="AS62" i="39"/>
  <c r="AF36" i="39"/>
  <c r="AR62" i="39"/>
  <c r="AE36" i="39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<sst xmlns="http://schemas.openxmlformats.org/spreadsheetml/2006/main" count="905" uniqueCount="329">
  <si>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</si>
  <si>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</si>
  <si>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</si>
  <si>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</si>
  <si>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</si>
  <si>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</si>
  <si>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</si>
  <si>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</si>
  <si>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</si>
  <si>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</si>
  <si>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</si>
  <si>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</si>
  <si>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</si>
  <si>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</si>
  <si>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</si>
  <si>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</si>
  <si>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</si>
  <si>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</si>
  <si>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</si>
  <si>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</si>
  <si>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</si>
  <si>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</si>
  <si>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</si>
  <si>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</si>
  <si>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</si>
  <si>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</si>
  <si>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</si>
  <si>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</si>
  <si>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</si>
  <si>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</si>
  <si>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</si>
  <si>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</si>
  <si>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</si>
  <si>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</si>
  <si>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</si>
  <si>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</si>
  <si>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</si>
  <si>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</si>
  <si>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</si>
  <si>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</si>
  <si>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</si>
  <si>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</si>
  <si>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</si>
  <si>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</si>
  <si>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</si>
  <si>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</si>
  <si>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</si>
  <si>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</si>
  <si>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</si>
  <si>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</si>
  <si>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</si>
  <si>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</si>
  <si>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</si>
  <si>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</si>
  <si>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</si>
  <si>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</si>
  <si>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</si>
  <si>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</si>
  <si>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</si>
  <si>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</si>
  <si>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</si>
  <si>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</si>
  <si>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</si>
  <si>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</si>
  <si>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</si>
  <si>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</si>
  <si>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</si>
  <si>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</si>
  <si>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</si>
  <si>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</si>
  <si>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</si>
  <si>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</si>
  <si>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</si>
  <si>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</si>
  <si>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</si>
  <si>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</si>
  <si>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</si>
  <si>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</si>
  <si>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</si>
  <si>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</si>
  <si>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</si>
  <si>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</si>
  <si>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</si>
  <si>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</si>
  <si>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</si>
  <si>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</si>
  <si>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</si>
  <si>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</si>
  <si>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</si>
  <si>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</si>
  <si>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</si>
  <si>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</si>
  <si>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</si>
  <si>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</si>
  <si>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</si>
  <si>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</si>
  <si>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</si>
  <si>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</si>
  <si>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</si>
  <si>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</si>
  <si>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</si>
  <si>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</si>
  <si>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</si>
  <si>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</si>
  <si>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</si>
  <si>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</si>
  <si>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</si>
  <si>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</si>
  <si>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</si>
  <si>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</si>
  <si>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</si>
  <si>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</si>
  <si>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</si>
  <si>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</si>
  <si>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</si>
  <si>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</si>
  <si>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</si>
  <si>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</si>
  <si>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</si>
  <si>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</si>
  <si>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</si>
  <si>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</si>
  <si>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</si>
  <si>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</si>
  <si>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</si>
  <si>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</si>
  <si>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</si>
  <si>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</si>
  <si>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</si>
  <si>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</si>
  <si>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</si>
  <si>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</si>
  <si>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</si>
  <si>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</si>
  <si>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</si>
  <si>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</si>
  <si>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</si>
  <si>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</si>
  <si>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</si>
  <si>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</si>
  <si>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</si>
  <si>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</si>
  <si>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</si>
  <si>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</si>
  <si>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</si>
  <si>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</si>
  <si>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</si>
  <si>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</si>
  <si>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</si>
  <si>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</si>
  <si>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</si>
  <si>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</si>
  <si>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</si>
  <si>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</si>
  <si>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</si>
  <si>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</si>
  <si>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</si>
  <si>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</si>
  <si>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</si>
  <si>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</si>
  <si>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</si>
  <si>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</si>
  <si>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</si>
  <si>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</si>
  <si>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</si>
  <si>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</si>
  <si>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</si>
  <si>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</si>
  <si>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</si>
  <si>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</si>
  <si>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</si>
  <si>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</si>
  <si>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</si>
  <si>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</si>
  <si>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</si>
  <si>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</si>
  <si>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</si>
  <si>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</si>
  <si>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</si>
  <si>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</si>
  <si>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</si>
  <si>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</si>
  <si>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</si>
  <si>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</si>
  <si>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</si>
  <si>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</si>
  <si>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</si>
  <si>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</si>
  <si>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</si>
  <si>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</si>
  <si>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</si>
  <si>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</si>
  <si>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</si>
  <si>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</si>
  <si>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</si>
  <si>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</si>
  <si>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</si>
  <si>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</si>
  <si>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</si>
  <si>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</si>
  <si>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</si>
  <si>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</si>
  <si>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</si>
  <si>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</si>
  <si>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</si>
  <si>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</si>
  <si>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</si>
  <si>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</si>
  <si>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</si>
  <si>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</si>
  <si>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</si>
  <si>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</si>
  <si>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</si>
  <si>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</si>
  <si>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</si>
  <si>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</si>
  <si>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</si>
  <si>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</si>
  <si>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</si>
  <si>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</si>
  <si>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</si>
  <si>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</si>
  <si>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</si>
  <si>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</si>
  <si>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</si>
  <si>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</si>
  <si>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</si>
  <si>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</si>
  <si>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</si>
  <si>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</si>
  <si>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</si>
  <si>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</si>
  <si>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</si>
  <si>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</si>
  <si>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</si>
  <si>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</si>
  <si>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</si>
  <si>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</si>
  <si>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</si>
  <si>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</si>
  <si>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</si>
  <si>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</si>
  <si>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</si>
  <si>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</si>
  <si>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</si>
  <si>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</si>
  <si>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</si>
  <si>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</si>
  <si>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</si>
  <si>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</si>
  <si>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</si>
  <si>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</si>
  <si>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</si>
  <si>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</si>
  <si>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</si>
  <si>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</si>
  <si>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</si>
  <si>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</si>
  <si>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</si>
  <si>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</si>
  <si>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</si>
  <si>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</si>
  <si>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</si>
  <si>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</si>
  <si>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</si>
  <si>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</si>
  <si>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</si>
  <si>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</si>
  <si>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</si>
  <si>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</si>
  <si>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</si>
  <si>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</si>
  <si>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</si>
  <si>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</si>
  <si>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</si>
  <si>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</si>
  <si>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</si>
  <si>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</si>
  <si>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</si>
  <si>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</si>
  <si>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</si>
  <si>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</si>
  <si>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</si>
  <si>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</si>
  <si>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</si>
  <si>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</si>
  <si>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</si>
  <si>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</si>
  <si>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</si>
  <si>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</si>
  <si>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</si>
  <si>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</si>
  <si>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</si>
  <si>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</si>
  <si>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</si>
  <si>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</si>
  <si>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</si>
  <si>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</si>
  <si>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</si>
  <si>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</si>
  <si>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</si>
  <si>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</si>
  <si>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</si>
  <si>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</si>
  <si>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</si>
  <si>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</si>
  <si>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</si>
  <si>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t xml:space="preserve">  ** Із січня 2017 року змінено методологію розрахунку індексів споживчих цін. Детальніша інформація на сайті ДССУ.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</si>
  <si>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НБУ на підставі даних ДССУ уточнена через перегляд методології розрахунку вагових коефіцієнтів.</t>
    </r>
  </si>
  <si>
    <t>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</si>
  <si>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</si>
  <si>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</si>
  <si>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</si>
  <si>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</si>
  <si>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</si>
  <si>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</si>
  <si>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</si>
  <si>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</si>
  <si>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-0.1 в.п.</t>
  </si>
  <si>
    <t>07</t>
  </si>
  <si>
    <t>0 в.п.</t>
  </si>
  <si>
    <t>08</t>
  </si>
  <si>
    <t>зміна за вересень 2017 року, %</t>
  </si>
  <si>
    <t>Вересень</t>
  </si>
  <si>
    <t>Січень-Вересень</t>
  </si>
  <si>
    <t>-1.5 в.п.</t>
  </si>
  <si>
    <t>16.4 в.п.</t>
  </si>
  <si>
    <t>09</t>
  </si>
  <si>
    <t>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</si>
</sst>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8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7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6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88" fontId="156" fillId="0" borderId="95" xfId="0" applyNumberFormat="1" applyFont="1" applyFill="1" applyBorder="1" applyAlignment="1" applyProtection="1">
      <alignment horizontal="center"/>
    </xf>
    <xf numFmtId="168" fontId="156" fillId="0" borderId="95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168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68" fontId="156" fillId="62" borderId="102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0" borderId="102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4" fillId="60" borderId="102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6" fillId="62" borderId="10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0" borderId="10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07" xfId="923" applyNumberFormat="1" applyFont="1" applyFill="1" applyBorder="1" applyAlignment="1">
      <alignment horizontal="center"/>
    </xf>
    <xf numFmtId="207" fontId="154" fillId="60" borderId="107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2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2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68" fontId="156" fillId="62" borderId="90" xfId="923" applyNumberFormat="1" applyFont="1" applyFill="1" applyBorder="1" applyAlignment="1">
      <alignment horizontal="center"/>
    </xf>
    <xf numFmtId="168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06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68" fontId="156" fillId="62" borderId="113" xfId="923" applyNumberFormat="1" applyFont="1" applyFill="1" applyBorder="1" applyAlignment="1">
      <alignment horizontal="center"/>
    </xf>
    <xf numFmtId="168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68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68" fontId="171" fillId="60" borderId="58" xfId="920" applyNumberFormat="1" applyFont="1" applyFill="1" applyBorder="1" applyAlignment="1" applyProtection="1">
      <alignment horizontal="center" vertical="center"/>
    </xf>
    <xf numFmtId="168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68" fontId="169" fillId="0" borderId="28" xfId="920" applyNumberFormat="1" applyFont="1" applyFill="1" applyBorder="1" applyAlignment="1" applyProtection="1">
      <alignment horizontal="center" vertical="center"/>
    </xf>
    <xf numFmtId="168" fontId="169" fillId="0" borderId="27" xfId="920" applyNumberFormat="1" applyFont="1" applyFill="1" applyBorder="1" applyAlignment="1" applyProtection="1">
      <alignment horizontal="center" vertical="center"/>
    </xf>
    <xf numFmtId="168" fontId="171" fillId="0" borderId="45" xfId="920" applyNumberFormat="1" applyFont="1" applyFill="1" applyBorder="1" applyAlignment="1" applyProtection="1">
      <alignment horizontal="center" vertical="center"/>
    </xf>
    <xf numFmtId="168" fontId="171" fillId="0" borderId="8" xfId="920" applyNumberFormat="1" applyFont="1" applyFill="1" applyBorder="1" applyAlignment="1" applyProtection="1">
      <alignment horizontal="center" vertical="center"/>
    </xf>
    <xf numFmtId="168" fontId="171" fillId="0" borderId="46" xfId="920" applyNumberFormat="1" applyFont="1" applyFill="1" applyBorder="1" applyAlignment="1" applyProtection="1">
      <alignment horizontal="center" vertical="center"/>
    </xf>
    <xf numFmtId="168" fontId="169" fillId="0" borderId="3" xfId="920" applyNumberFormat="1" applyFont="1" applyFill="1" applyBorder="1" applyAlignment="1" applyProtection="1">
      <alignment horizontal="center" vertical="center"/>
    </xf>
    <xf numFmtId="168" fontId="171" fillId="60" borderId="56" xfId="920" applyNumberFormat="1" applyFont="1" applyFill="1" applyBorder="1" applyAlignment="1" applyProtection="1">
      <alignment horizontal="center" vertical="center"/>
    </xf>
    <xf numFmtId="168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68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68" fontId="171" fillId="0" borderId="46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68" fontId="171" fillId="0" borderId="8" xfId="920" quotePrefix="1" applyNumberFormat="1" applyFont="1" applyFill="1" applyBorder="1" applyAlignment="1" applyProtection="1">
      <alignment horizontal="center" vertical="center"/>
    </xf>
    <xf numFmtId="168" fontId="169" fillId="59" borderId="27" xfId="920" applyNumberFormat="1" applyFont="1" applyFill="1" applyBorder="1" applyAlignment="1" applyProtection="1">
      <alignment horizontal="center" vertical="center"/>
    </xf>
    <xf numFmtId="168" fontId="169" fillId="59" borderId="3" xfId="920" applyNumberFormat="1" applyFont="1" applyFill="1" applyBorder="1" applyAlignment="1" applyProtection="1">
      <alignment horizontal="center" vertical="center"/>
    </xf>
    <xf numFmtId="168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68" fontId="171" fillId="59" borderId="45" xfId="920" applyNumberFormat="1" applyFont="1" applyFill="1" applyBorder="1" applyAlignment="1" applyProtection="1">
      <alignment horizontal="center" vertical="center"/>
    </xf>
    <xf numFmtId="168" fontId="171" fillId="59" borderId="8" xfId="920" applyNumberFormat="1" applyFont="1" applyFill="1" applyBorder="1" applyAlignment="1" applyProtection="1">
      <alignment horizontal="center" vertical="center"/>
    </xf>
    <xf numFmtId="168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68" fontId="171" fillId="60" borderId="110" xfId="920" applyNumberFormat="1" applyFont="1" applyFill="1" applyBorder="1" applyAlignment="1" applyProtection="1">
      <alignment horizontal="center" vertical="center"/>
    </xf>
    <xf numFmtId="168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68" fontId="156" fillId="62" borderId="56" xfId="0" applyNumberFormat="1" applyFont="1" applyFill="1" applyBorder="1" applyAlignment="1">
      <alignment horizontal="center" wrapText="1"/>
    </xf>
    <xf numFmtId="168" fontId="156" fillId="63" borderId="56" xfId="0" applyNumberFormat="1" applyFont="1" applyFill="1" applyBorder="1" applyAlignment="1">
      <alignment horizontal="center" wrapText="1"/>
    </xf>
    <xf numFmtId="168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68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68" fontId="171" fillId="0" borderId="28" xfId="920" quotePrefix="1" applyNumberFormat="1" applyFont="1" applyFill="1" applyBorder="1" applyAlignment="1" applyProtection="1">
      <alignment horizontal="center" vertical="center"/>
    </xf>
    <xf numFmtId="168" fontId="171" fillId="0" borderId="45" xfId="920" quotePrefix="1" applyNumberFormat="1" applyFont="1" applyFill="1" applyBorder="1" applyAlignment="1" applyProtection="1">
      <alignment horizontal="center" vertical="center"/>
    </xf>
    <xf numFmtId="168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68" fontId="156" fillId="62" borderId="72" xfId="923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/>
    </xf>
    <xf numFmtId="168" fontId="156" fillId="62" borderId="72" xfId="942" applyNumberFormat="1" applyFont="1" applyFill="1" applyBorder="1" applyAlignment="1">
      <alignment horizontal="center"/>
    </xf>
    <xf numFmtId="168" fontId="156" fillId="0" borderId="72" xfId="942" applyNumberFormat="1" applyFont="1" applyFill="1" applyBorder="1" applyAlignment="1">
      <alignment horizontal="center"/>
    </xf>
    <xf numFmtId="207" fontId="154" fillId="60" borderId="72" xfId="923" applyNumberFormat="1" applyFont="1" applyFill="1" applyBorder="1" applyAlignment="1">
      <alignment horizontal="center"/>
    </xf>
    <xf numFmtId="168" fontId="159" fillId="60" borderId="72" xfId="942" applyNumberFormat="1" applyFont="1" applyFill="1" applyBorder="1" applyAlignment="1">
      <alignment horizontal="center"/>
    </xf>
    <xf numFmtId="168" fontId="156" fillId="60" borderId="72" xfId="942" applyNumberFormat="1" applyFont="1" applyFill="1" applyBorder="1" applyAlignment="1">
      <alignment horizontal="center"/>
    </xf>
    <xf numFmtId="168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68" fontId="156" fillId="0" borderId="120" xfId="923" applyNumberFormat="1" applyFont="1" applyFill="1" applyBorder="1" applyAlignment="1">
      <alignment horizontal="center"/>
    </xf>
    <xf numFmtId="0" fontId="167" fillId="63" borderId="122" xfId="923" applyFont="1" applyFill="1" applyBorder="1" applyAlignment="1">
      <alignment horizontal="center" vertical="center" wrapText="1"/>
    </xf>
    <xf numFmtId="0" fontId="167" fillId="63" borderId="125" xfId="923" applyFont="1" applyFill="1" applyBorder="1" applyAlignment="1">
      <alignment horizontal="center" vertical="center" wrapText="1"/>
    </xf>
    <xf numFmtId="168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68" fontId="161" fillId="64" borderId="8" xfId="0" applyNumberFormat="1" applyFont="1" applyFill="1" applyBorder="1" applyAlignment="1">
      <alignment horizontal="center" vertical="center" wrapText="1"/>
    </xf>
    <xf numFmtId="168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88" fontId="164" fillId="0" borderId="66" xfId="0" applyNumberFormat="1" applyFont="1" applyFill="1" applyBorder="1" applyAlignment="1" applyProtection="1">
      <alignment horizontal="center"/>
    </xf>
    <xf numFmtId="188" fontId="164" fillId="0" borderId="65" xfId="0" applyNumberFormat="1" applyFont="1" applyFill="1" applyBorder="1" applyAlignment="1" applyProtection="1">
      <alignment horizontal="center"/>
    </xf>
    <xf numFmtId="188" fontId="154" fillId="0" borderId="0" xfId="0" applyNumberFormat="1" applyFont="1" applyFill="1" applyBorder="1" applyAlignment="1" applyProtection="1">
      <alignment horizontal="center"/>
    </xf>
    <xf numFmtId="188" fontId="154" fillId="0" borderId="95" xfId="0" applyNumberFormat="1" applyFont="1" applyFill="1" applyBorder="1" applyAlignment="1" applyProtection="1">
      <alignment horizontal="center"/>
    </xf>
    <xf numFmtId="188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68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68" fontId="16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7" fillId="0" borderId="76" xfId="923" applyFont="1" applyFill="1" applyBorder="1"/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2" fontId="171" fillId="0" borderId="28" xfId="920" applyNumberFormat="1" applyFont="1" applyFill="1" applyBorder="1" applyAlignment="1" applyProtection="1">
      <alignment horizontal="center" vertical="center"/>
    </xf>
    <xf numFmtId="0" fontId="156" fillId="58" borderId="8" xfId="0" applyFont="1" applyFill="1" applyBorder="1" applyAlignment="1">
      <alignment horizontal="center" wrapText="1"/>
    </xf>
    <xf numFmtId="14" fontId="156" fillId="63" borderId="126" xfId="0" applyNumberFormat="1" applyFont="1" applyFill="1" applyBorder="1" applyAlignment="1" applyProtection="1">
      <alignment horizontal="center" vertical="center"/>
    </xf>
    <xf numFmtId="3" fontId="156" fillId="0" borderId="127" xfId="0" applyNumberFormat="1" applyFont="1" applyFill="1" applyBorder="1" applyAlignment="1" applyProtection="1">
      <alignment horizontal="center"/>
    </xf>
    <xf numFmtId="3" fontId="156" fillId="0" borderId="63" xfId="0" applyNumberFormat="1" applyFont="1" applyFill="1" applyBorder="1" applyAlignment="1" applyProtection="1">
      <alignment horizontal="center"/>
    </xf>
    <xf numFmtId="3" fontId="154" fillId="0" borderId="63" xfId="0" applyNumberFormat="1" applyFont="1" applyFill="1" applyBorder="1" applyAlignment="1" applyProtection="1">
      <alignment horizontal="center"/>
    </xf>
    <xf numFmtId="188" fontId="156" fillId="0" borderId="63" xfId="0" applyNumberFormat="1" applyFont="1" applyFill="1" applyBorder="1" applyAlignment="1" applyProtection="1">
      <alignment horizontal="center"/>
    </xf>
    <xf numFmtId="188" fontId="154" fillId="0" borderId="63" xfId="0" applyNumberFormat="1" applyFont="1" applyFill="1" applyBorder="1" applyAlignment="1" applyProtection="1">
      <alignment horizontal="center"/>
    </xf>
    <xf numFmtId="168" fontId="156" fillId="0" borderId="63" xfId="0" applyNumberFormat="1" applyFont="1" applyFill="1" applyBorder="1" applyAlignment="1" applyProtection="1">
      <alignment horizontal="center"/>
    </xf>
    <xf numFmtId="168" fontId="154" fillId="0" borderId="63" xfId="0" applyNumberFormat="1" applyFont="1" applyFill="1" applyBorder="1" applyAlignment="1" applyProtection="1">
      <alignment horizontal="center"/>
    </xf>
    <xf numFmtId="168" fontId="154" fillId="0" borderId="128" xfId="0" applyNumberFormat="1" applyFont="1" applyFill="1" applyBorder="1" applyAlignment="1" applyProtection="1">
      <alignment horizontal="center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1" fontId="169" fillId="59" borderId="84" xfId="920" quotePrefix="1" applyNumberFormat="1" applyFont="1" applyFill="1" applyBorder="1" applyAlignment="1" applyProtection="1">
      <alignment horizontal="center" vertical="center" wrapText="1"/>
    </xf>
    <xf numFmtId="168" fontId="169" fillId="0" borderId="3" xfId="920" quotePrefix="1" applyNumberFormat="1" applyFont="1" applyFill="1" applyBorder="1" applyAlignment="1" applyProtection="1">
      <alignment horizontal="center" vertical="center"/>
    </xf>
    <xf numFmtId="0" fontId="182" fillId="0" borderId="0" xfId="0" applyFont="1" applyBorder="1" applyAlignment="1">
      <alignment horizontal="left" wrapText="1"/>
    </xf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5" name="TextBox 4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6" name="TextBox 5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48"/>
  <sheetViews>
    <sheetView showGridLines="0" tabSelected="1" zoomScale="90" zoomScaleNormal="90" zoomScalePageLayoutView="90" workbookViewId="0">
      <selection activeCell="Q10" sqref="Q10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14" ht="15.75" customHeight="1">
      <c r="A1" s="423" t="s">
        <v>283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5"/>
    </row>
    <row r="2" spans="1:14" ht="15.75" customHeight="1">
      <c r="A2" s="420" t="s">
        <v>122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2"/>
    </row>
    <row r="3" spans="1:14" ht="12.75" customHeight="1">
      <c r="A3" s="411"/>
      <c r="B3" s="416" t="s">
        <v>298</v>
      </c>
      <c r="C3" s="419" t="s">
        <v>128</v>
      </c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1" t="s">
        <v>322</v>
      </c>
    </row>
    <row r="4" spans="1:14" ht="25.5" customHeight="1">
      <c r="A4" s="412"/>
      <c r="B4" s="417"/>
      <c r="C4" s="419" t="s">
        <v>136</v>
      </c>
      <c r="D4" s="413" t="s">
        <v>163</v>
      </c>
      <c r="E4" s="414" t="s">
        <v>305</v>
      </c>
      <c r="F4" s="414"/>
      <c r="G4" s="414"/>
      <c r="H4" s="414"/>
      <c r="I4" s="414"/>
      <c r="J4" s="414"/>
      <c r="K4" s="414"/>
      <c r="L4" s="414"/>
      <c r="M4" s="414"/>
      <c r="N4" s="412"/>
    </row>
    <row r="5" spans="1:14">
      <c r="A5" s="412"/>
      <c r="B5" s="418"/>
      <c r="C5" s="419"/>
      <c r="D5" s="413"/>
      <c r="E5" s="391" t="s">
        <v>82</v>
      </c>
      <c r="F5" s="391" t="s">
        <v>81</v>
      </c>
      <c r="G5" s="391" t="s">
        <v>114</v>
      </c>
      <c r="H5" s="391" t="s">
        <v>118</v>
      </c>
      <c r="I5" s="391" t="s">
        <v>119</v>
      </c>
      <c r="J5" s="391" t="s">
        <v>121</v>
      </c>
      <c r="K5" s="391" t="s">
        <v>123</v>
      </c>
      <c r="L5" s="391" t="s">
        <v>124</v>
      </c>
      <c r="M5" s="391" t="s">
        <v>127</v>
      </c>
      <c r="N5" s="412"/>
    </row>
    <row r="6" spans="1:14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15.9</v>
      </c>
      <c r="L6" s="125">
        <v>16.23467050913068</v>
      </c>
      <c r="M6" s="125">
        <v>16.399999999999999</v>
      </c>
      <c r="N6" s="125">
        <v>2</v>
      </c>
    </row>
    <row r="7" spans="1:14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7.3</v>
      </c>
      <c r="L7" s="127">
        <v>7.8</v>
      </c>
      <c r="M7" s="127">
        <v>7.7</v>
      </c>
      <c r="N7" s="127">
        <v>1.9</v>
      </c>
    </row>
    <row r="8" spans="1:14">
      <c r="A8" s="126" t="s">
        <v>306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25.2</v>
      </c>
      <c r="L8" s="127">
        <v>25.039312172397416</v>
      </c>
      <c r="M8" s="127">
        <v>25.727034440037855</v>
      </c>
      <c r="N8" s="127">
        <v>2.1</v>
      </c>
    </row>
    <row r="9" spans="1:14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25.5</v>
      </c>
      <c r="L9" s="37">
        <v>24.802817394948988</v>
      </c>
      <c r="M9" s="37">
        <v>28.158429249330538</v>
      </c>
      <c r="N9" s="37">
        <v>2.9</v>
      </c>
    </row>
    <row r="10" spans="1:14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27.9</v>
      </c>
      <c r="L10" s="37">
        <v>27.769283952058487</v>
      </c>
      <c r="M10" s="37">
        <v>25.948006757290983</v>
      </c>
      <c r="N10" s="37">
        <v>1.3</v>
      </c>
    </row>
    <row r="11" spans="1:14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9.6999999999999993</v>
      </c>
      <c r="L11" s="37">
        <v>10.104238287690208</v>
      </c>
      <c r="M11" s="37">
        <v>12.4</v>
      </c>
      <c r="N11" s="37">
        <v>2.9</v>
      </c>
    </row>
    <row r="12" spans="1:14" ht="15.75" customHeight="1">
      <c r="A12" s="420" t="s">
        <v>130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2"/>
    </row>
    <row r="13" spans="1:14">
      <c r="A13" s="126" t="s">
        <v>284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16.3</v>
      </c>
      <c r="L13" s="127">
        <v>16.8</v>
      </c>
      <c r="M13" s="127">
        <v>18.8</v>
      </c>
      <c r="N13" s="127">
        <v>2</v>
      </c>
    </row>
    <row r="14" spans="1:14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26.3</v>
      </c>
      <c r="L14" s="127">
        <v>25.1</v>
      </c>
      <c r="M14" s="127">
        <v>25.8</v>
      </c>
      <c r="N14" s="127">
        <v>2.7</v>
      </c>
    </row>
    <row r="15" spans="1:14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1.2</v>
      </c>
      <c r="L15" s="127">
        <v>2.1</v>
      </c>
      <c r="M15" s="127">
        <v>0.8</v>
      </c>
      <c r="N15" s="127">
        <v>8.9</v>
      </c>
    </row>
    <row r="16" spans="1:14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27.8</v>
      </c>
      <c r="L16" s="127">
        <v>27.3</v>
      </c>
      <c r="M16" s="127">
        <v>23.2</v>
      </c>
      <c r="N16" s="127">
        <v>0.4</v>
      </c>
    </row>
    <row r="17" spans="1:14">
      <c r="A17" s="38" t="s">
        <v>299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48.7</v>
      </c>
      <c r="L17" s="37">
        <v>49.3</v>
      </c>
      <c r="M17" s="37">
        <v>46.5</v>
      </c>
      <c r="N17" s="37">
        <v>1.5</v>
      </c>
    </row>
    <row r="18" spans="1:14">
      <c r="A18" s="38" t="s">
        <v>164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41.2</v>
      </c>
      <c r="L18" s="37">
        <v>32.1</v>
      </c>
      <c r="M18" s="37">
        <v>30.1</v>
      </c>
      <c r="N18" s="37">
        <v>0.7</v>
      </c>
    </row>
    <row r="19" spans="1:14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15.261740750041781</v>
      </c>
      <c r="L19" s="37">
        <v>14.359706244538501</v>
      </c>
      <c r="M19" s="37">
        <v>14.5</v>
      </c>
      <c r="N19" s="37">
        <v>0</v>
      </c>
    </row>
    <row r="20" spans="1:14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1</v>
      </c>
      <c r="L20" s="37">
        <v>1.1000000000000001</v>
      </c>
      <c r="M20" s="37">
        <v>1.2</v>
      </c>
      <c r="N20" s="37">
        <v>0.1</v>
      </c>
    </row>
    <row r="21" spans="1:14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90.021472618748135</v>
      </c>
      <c r="L21" s="37">
        <v>90.021472618748135</v>
      </c>
      <c r="M21" s="37">
        <v>90</v>
      </c>
      <c r="N21" s="37">
        <v>0</v>
      </c>
    </row>
    <row r="22" spans="1:14">
      <c r="A22" s="38" t="s">
        <v>296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63.7</v>
      </c>
      <c r="L22" s="37">
        <v>63.7</v>
      </c>
      <c r="M22" s="37">
        <v>28.1</v>
      </c>
      <c r="N22" s="37">
        <v>1.5</v>
      </c>
    </row>
    <row r="23" spans="1:14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11.1</v>
      </c>
      <c r="L23" s="127">
        <v>11.8</v>
      </c>
      <c r="M23" s="127">
        <v>12.6</v>
      </c>
      <c r="N23" s="127">
        <v>1.5</v>
      </c>
    </row>
    <row r="24" spans="1:14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9.4</v>
      </c>
      <c r="L24" s="127">
        <v>9.4</v>
      </c>
      <c r="M24" s="127">
        <v>9.6999999999999993</v>
      </c>
      <c r="N24" s="127">
        <v>0.4</v>
      </c>
    </row>
    <row r="25" spans="1:14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8.5</v>
      </c>
      <c r="L25" s="127">
        <v>8.8000000000000007</v>
      </c>
      <c r="M25" s="127">
        <v>15.7</v>
      </c>
      <c r="N25" s="127">
        <v>12</v>
      </c>
    </row>
    <row r="26" spans="1:14" ht="12.75" customHeight="1">
      <c r="A26" s="420" t="s">
        <v>131</v>
      </c>
      <c r="B26" s="421"/>
      <c r="C26" s="421"/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2"/>
    </row>
    <row r="27" spans="1:14" ht="12.75" customHeight="1">
      <c r="A27" s="411"/>
      <c r="B27" s="416" t="s">
        <v>300</v>
      </c>
      <c r="C27" s="419" t="s">
        <v>128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1" t="s">
        <v>322</v>
      </c>
    </row>
    <row r="28" spans="1:14" ht="25.5" customHeight="1">
      <c r="A28" s="412"/>
      <c r="B28" s="417"/>
      <c r="C28" s="419" t="s">
        <v>136</v>
      </c>
      <c r="D28" s="413" t="s">
        <v>163</v>
      </c>
      <c r="E28" s="414" t="s">
        <v>285</v>
      </c>
      <c r="F28" s="414"/>
      <c r="G28" s="414"/>
      <c r="H28" s="414"/>
      <c r="I28" s="414"/>
      <c r="J28" s="414"/>
      <c r="K28" s="414"/>
      <c r="L28" s="414"/>
      <c r="M28" s="414"/>
      <c r="N28" s="412"/>
    </row>
    <row r="29" spans="1:14">
      <c r="A29" s="412"/>
      <c r="B29" s="418"/>
      <c r="C29" s="419"/>
      <c r="D29" s="413"/>
      <c r="E29" s="391" t="s">
        <v>82</v>
      </c>
      <c r="F29" s="391" t="s">
        <v>81</v>
      </c>
      <c r="G29" s="391" t="s">
        <v>114</v>
      </c>
      <c r="H29" s="391" t="s">
        <v>118</v>
      </c>
      <c r="I29" s="391" t="s">
        <v>119</v>
      </c>
      <c r="J29" s="391" t="s">
        <v>121</v>
      </c>
      <c r="K29" s="391" t="s">
        <v>123</v>
      </c>
      <c r="L29" s="391" t="s">
        <v>124</v>
      </c>
      <c r="M29" s="391" t="s">
        <v>127</v>
      </c>
      <c r="N29" s="412"/>
    </row>
    <row r="30" spans="1:14">
      <c r="A30" s="124" t="s">
        <v>43</v>
      </c>
      <c r="B30" s="326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23.3</v>
      </c>
      <c r="L30" s="125">
        <v>23.6</v>
      </c>
      <c r="M30" s="125">
        <v>22.4</v>
      </c>
      <c r="N30" s="125">
        <v>1.6</v>
      </c>
    </row>
    <row r="31" spans="1:14">
      <c r="A31" s="126" t="s">
        <v>44</v>
      </c>
      <c r="B31" s="327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35.700000000000003</v>
      </c>
      <c r="L31" s="127">
        <v>39.6</v>
      </c>
      <c r="M31" s="127">
        <v>35.1</v>
      </c>
      <c r="N31" s="127">
        <v>4.8</v>
      </c>
    </row>
    <row r="32" spans="1:14">
      <c r="A32" s="358" t="s">
        <v>45</v>
      </c>
      <c r="B32" s="328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51.9</v>
      </c>
      <c r="L32" s="103">
        <v>63.8</v>
      </c>
      <c r="M32" s="103">
        <v>70.5</v>
      </c>
      <c r="N32" s="103">
        <v>4.3</v>
      </c>
    </row>
    <row r="33" spans="1:14">
      <c r="A33" s="358" t="s">
        <v>46</v>
      </c>
      <c r="B33" s="328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10</v>
      </c>
      <c r="L33" s="103">
        <v>17.899999999999999</v>
      </c>
      <c r="M33" s="103">
        <v>13.3</v>
      </c>
      <c r="N33" s="103">
        <v>3.2</v>
      </c>
    </row>
    <row r="34" spans="1:14">
      <c r="A34" s="358" t="s">
        <v>47</v>
      </c>
      <c r="B34" s="328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36.1</v>
      </c>
      <c r="L34" s="103">
        <v>36.1</v>
      </c>
      <c r="M34" s="103">
        <v>29.3</v>
      </c>
      <c r="N34" s="103">
        <v>7.1</v>
      </c>
    </row>
    <row r="35" spans="1:14">
      <c r="A35" s="126" t="s">
        <v>48</v>
      </c>
      <c r="B35" s="327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17.8</v>
      </c>
      <c r="L35" s="127">
        <v>20.100000000000001</v>
      </c>
      <c r="M35" s="127">
        <v>19.899999999999999</v>
      </c>
      <c r="N35" s="127">
        <v>2</v>
      </c>
    </row>
    <row r="36" spans="1:14">
      <c r="A36" s="239" t="s">
        <v>49</v>
      </c>
      <c r="B36" s="328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14.7</v>
      </c>
      <c r="L36" s="103">
        <v>15.7</v>
      </c>
      <c r="M36" s="103">
        <v>14.1</v>
      </c>
      <c r="N36" s="103">
        <v>1.9</v>
      </c>
    </row>
    <row r="37" spans="1:14">
      <c r="A37" s="358" t="s">
        <v>50</v>
      </c>
      <c r="B37" s="328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52</v>
      </c>
      <c r="L37" s="103">
        <v>63.4</v>
      </c>
      <c r="M37" s="103">
        <v>46.7</v>
      </c>
      <c r="N37" s="103">
        <v>2.1</v>
      </c>
    </row>
    <row r="38" spans="1:14">
      <c r="A38" s="358" t="s">
        <v>51</v>
      </c>
      <c r="B38" s="328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15</v>
      </c>
      <c r="L38" s="103">
        <v>13.9</v>
      </c>
      <c r="M38" s="103">
        <v>17.899999999999999</v>
      </c>
      <c r="N38" s="103">
        <v>0.6</v>
      </c>
    </row>
    <row r="39" spans="1:14" ht="25.5">
      <c r="A39" s="358" t="s">
        <v>301</v>
      </c>
      <c r="B39" s="328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8.9</v>
      </c>
      <c r="L39" s="103">
        <v>9.3000000000000007</v>
      </c>
      <c r="M39" s="103">
        <v>9.8000000000000007</v>
      </c>
      <c r="N39" s="103">
        <v>1</v>
      </c>
    </row>
    <row r="40" spans="1:14" ht="25.5">
      <c r="A40" s="358" t="s">
        <v>52</v>
      </c>
      <c r="B40" s="328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11.6</v>
      </c>
      <c r="L40" s="103">
        <v>11.7</v>
      </c>
      <c r="M40" s="103">
        <v>11.3</v>
      </c>
      <c r="N40" s="103">
        <v>1.2</v>
      </c>
    </row>
    <row r="41" spans="1:14" ht="25.5">
      <c r="A41" s="358" t="s">
        <v>53</v>
      </c>
      <c r="B41" s="328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21.7</v>
      </c>
      <c r="L41" s="103">
        <v>27.8</v>
      </c>
      <c r="M41" s="103">
        <v>30.9</v>
      </c>
      <c r="N41" s="103">
        <v>3.1</v>
      </c>
    </row>
    <row r="42" spans="1:14" ht="12.75" customHeight="1">
      <c r="A42" s="358" t="s">
        <v>54</v>
      </c>
      <c r="B42" s="328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16.399999999999999</v>
      </c>
      <c r="L42" s="103">
        <v>18.399999999999999</v>
      </c>
      <c r="M42" s="103">
        <v>17.899999999999999</v>
      </c>
      <c r="N42" s="103">
        <v>0.4</v>
      </c>
    </row>
    <row r="43" spans="1:14" ht="12.75" customHeight="1">
      <c r="A43" s="240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31</v>
      </c>
      <c r="L43" s="127">
        <v>23.8</v>
      </c>
      <c r="M43" s="127">
        <v>20.8</v>
      </c>
      <c r="N43" s="127">
        <v>-1.1000000000000001</v>
      </c>
    </row>
    <row r="44" spans="1:14" ht="9" customHeight="1">
      <c r="A44" s="415" t="s">
        <v>286</v>
      </c>
      <c r="B44" s="415"/>
      <c r="C44" s="415"/>
      <c r="D44" s="415"/>
      <c r="E44" s="415"/>
      <c r="F44" s="415"/>
      <c r="G44" s="415"/>
      <c r="H44" s="415"/>
      <c r="I44" s="415"/>
      <c r="J44" s="415"/>
      <c r="K44" s="415"/>
      <c r="L44" s="415"/>
      <c r="M44" s="415"/>
      <c r="N44" s="415"/>
    </row>
    <row r="45" spans="1:14" ht="27.75" customHeight="1">
      <c r="A45" s="415"/>
      <c r="B45" s="415"/>
      <c r="C45" s="415"/>
      <c r="D45" s="415"/>
      <c r="E45" s="415"/>
      <c r="F45" s="415"/>
      <c r="G45" s="415"/>
      <c r="H45" s="415"/>
      <c r="I45" s="415"/>
      <c r="J45" s="415"/>
      <c r="K45" s="415"/>
      <c r="L45" s="415"/>
      <c r="M45" s="415"/>
      <c r="N45" s="415"/>
    </row>
    <row r="46" spans="1:14" ht="12.75" customHeight="1">
      <c r="A46" s="409" t="s">
        <v>307</v>
      </c>
      <c r="B46" s="409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</row>
    <row r="47" spans="1:14" ht="12.75" customHeight="1">
      <c r="A47" s="409" t="s">
        <v>293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</row>
    <row r="48" spans="1:14" ht="33.75" customHeight="1">
      <c r="A48" s="410" t="s">
        <v>308</v>
      </c>
      <c r="B48" s="410"/>
      <c r="C48" s="410"/>
      <c r="D48" s="410"/>
      <c r="E48" s="410"/>
      <c r="F48" s="410"/>
      <c r="G48" s="410"/>
      <c r="H48" s="410"/>
      <c r="I48" s="410"/>
      <c r="J48" s="410"/>
      <c r="K48" s="410"/>
      <c r="L48" s="410"/>
      <c r="M48" s="410"/>
      <c r="N48" s="410"/>
    </row>
  </sheetData>
  <mergeCells count="22">
    <mergeCell ref="A12:N12"/>
    <mergeCell ref="A26:N26"/>
    <mergeCell ref="C27:M27"/>
    <mergeCell ref="A1:N1"/>
    <mergeCell ref="A2:N2"/>
    <mergeCell ref="C3:M3"/>
    <mergeCell ref="N3:N5"/>
    <mergeCell ref="D4:D5"/>
    <mergeCell ref="E4:M4"/>
    <mergeCell ref="B3:B5"/>
    <mergeCell ref="A3:A5"/>
    <mergeCell ref="C4:C5"/>
    <mergeCell ref="A46:N46"/>
    <mergeCell ref="A47:N47"/>
    <mergeCell ref="A48:N48"/>
    <mergeCell ref="N27:N29"/>
    <mergeCell ref="D28:D29"/>
    <mergeCell ref="E28:M28"/>
    <mergeCell ref="A44:N45"/>
    <mergeCell ref="A27:A29"/>
    <mergeCell ref="B27:B29"/>
    <mergeCell ref="C28:C29"/>
  </mergeCells>
  <pageMargins left="0.7" right="0.7" top="0.75" bottom="0.75" header="0.3" footer="0.3"/>
  <pageSetup paperSize="9" scale="67" orientation="landscape" r:id="rId1"/>
  <headerFooter>
    <oddHeader>&amp;L&amp;"-,звичайний"&amp;12&amp;K8CBA97Макроекономічний та монетарний огляд&amp;R&amp;"-,звичайний"&amp;12&amp;K7CBE87Жовтень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28"/>
  <sheetViews>
    <sheetView showGridLines="0" zoomScale="115" zoomScaleNormal="115" zoomScaleSheetLayoutView="100" workbookViewId="0">
      <selection activeCell="G3" sqref="G3:P3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6" ht="20.25" customHeight="1">
      <c r="A1" s="22"/>
      <c r="B1" s="431" t="s">
        <v>310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</row>
    <row r="2" spans="1:16">
      <c r="A2" s="22"/>
      <c r="B2" s="433" t="s">
        <v>0</v>
      </c>
      <c r="C2" s="433" t="s">
        <v>292</v>
      </c>
      <c r="D2" s="435" t="s">
        <v>304</v>
      </c>
      <c r="E2" s="437"/>
      <c r="F2" s="438"/>
      <c r="G2" s="438"/>
      <c r="H2" s="439"/>
      <c r="I2" s="439"/>
      <c r="J2" s="439"/>
      <c r="K2" s="439"/>
      <c r="L2" s="439"/>
      <c r="M2" s="439"/>
      <c r="N2" s="439"/>
      <c r="O2" s="439"/>
      <c r="P2" s="439"/>
    </row>
    <row r="3" spans="1:16">
      <c r="A3" s="22"/>
      <c r="B3" s="433"/>
      <c r="C3" s="433"/>
      <c r="D3" s="435">
        <v>2014</v>
      </c>
      <c r="E3" s="435">
        <v>2015</v>
      </c>
      <c r="F3" s="435">
        <v>2016</v>
      </c>
      <c r="G3" s="440">
        <v>2017</v>
      </c>
      <c r="H3" s="441"/>
      <c r="I3" s="441"/>
      <c r="J3" s="441"/>
      <c r="K3" s="441"/>
      <c r="L3" s="441"/>
      <c r="M3" s="441"/>
      <c r="N3" s="441"/>
      <c r="O3" s="441"/>
      <c r="P3" s="441"/>
    </row>
    <row r="4" spans="1:16">
      <c r="A4" s="22"/>
      <c r="B4" s="433"/>
      <c r="C4" s="433"/>
      <c r="D4" s="436"/>
      <c r="E4" s="436"/>
      <c r="F4" s="436"/>
      <c r="G4" s="352" t="s">
        <v>294</v>
      </c>
      <c r="H4" s="352" t="s">
        <v>295</v>
      </c>
      <c r="I4" s="359" t="s">
        <v>297</v>
      </c>
      <c r="J4" s="368" t="s">
        <v>302</v>
      </c>
      <c r="K4" s="364" t="s">
        <v>303</v>
      </c>
      <c r="L4" s="382" t="s">
        <v>309</v>
      </c>
      <c r="M4" s="376" t="s">
        <v>319</v>
      </c>
      <c r="N4" s="385" t="s">
        <v>321</v>
      </c>
      <c r="O4" s="406" t="s">
        <v>327</v>
      </c>
      <c r="P4" s="352" t="s">
        <v>328</v>
      </c>
    </row>
    <row r="5" spans="1:16">
      <c r="A5" s="22"/>
      <c r="B5" s="353" t="s">
        <v>117</v>
      </c>
      <c r="C5" s="354">
        <v>100</v>
      </c>
      <c r="D5" s="355">
        <v>-9.6236945786266119</v>
      </c>
      <c r="E5" s="355">
        <v>-11.383538361749103</v>
      </c>
      <c r="F5" s="355">
        <v>4.766184722496476</v>
      </c>
      <c r="G5" s="355">
        <v>5.9390527065012266</v>
      </c>
      <c r="H5" s="355">
        <v>-1.7679631638284079</v>
      </c>
      <c r="I5" s="355">
        <v>1.5968644210836871</v>
      </c>
      <c r="J5" s="355">
        <v>-1.6546850324651579</v>
      </c>
      <c r="K5" s="355">
        <v>4.1157959811968388</v>
      </c>
      <c r="L5" s="355">
        <v>4.3129387811741973</v>
      </c>
      <c r="M5" s="355">
        <v>0.37533339422991191</v>
      </c>
      <c r="N5" s="355">
        <v>4.4495493574565641</v>
      </c>
      <c r="O5" s="355">
        <v>0.48982308106810435</v>
      </c>
      <c r="P5" s="355">
        <v>2.5436618491130929</v>
      </c>
    </row>
    <row r="6" spans="1:16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-1.9</v>
      </c>
      <c r="N6" s="24">
        <v>6.4</v>
      </c>
      <c r="O6" s="24">
        <v>-3</v>
      </c>
      <c r="P6" s="24">
        <v>-0.7</v>
      </c>
    </row>
    <row r="7" spans="1:16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-9.4000000000000057</v>
      </c>
      <c r="N7" s="24">
        <v>-6.7999999999999972</v>
      </c>
      <c r="O7" s="24">
        <v>-2.7999999999999972</v>
      </c>
      <c r="P7" s="24">
        <v>-6.0999999999999943</v>
      </c>
    </row>
    <row r="8" spans="1:16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2.5</v>
      </c>
      <c r="N8" s="24">
        <v>5.5999999999999943</v>
      </c>
      <c r="O8" s="24">
        <v>1.2000000000000028</v>
      </c>
      <c r="P8" s="24">
        <v>3.5999999999999943</v>
      </c>
    </row>
    <row r="9" spans="1:16" ht="25.5">
      <c r="B9" s="23" t="s">
        <v>76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-11.900000000000006</v>
      </c>
      <c r="N9" s="24">
        <v>-2.7999999999999972</v>
      </c>
      <c r="O9" s="24">
        <v>-3.4000000000000057</v>
      </c>
      <c r="P9" s="24">
        <v>-5.7000000000000028</v>
      </c>
    </row>
    <row r="10" spans="1:16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17.3</v>
      </c>
      <c r="N10" s="24">
        <v>23.599999999999994</v>
      </c>
      <c r="O10" s="24">
        <v>10.200000000000003</v>
      </c>
      <c r="P10" s="24">
        <v>23.799999999999997</v>
      </c>
    </row>
    <row r="11" spans="1:16" ht="15">
      <c r="B11" s="23" t="s">
        <v>311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6.8</v>
      </c>
      <c r="N11" s="24">
        <v>9.8000000000000007</v>
      </c>
      <c r="O11" s="24">
        <v>8.1</v>
      </c>
      <c r="P11" s="24">
        <v>8.8000000000000007</v>
      </c>
    </row>
    <row r="12" spans="1:16" ht="15">
      <c r="B12" s="23" t="s">
        <v>312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2.6977071133447765</v>
      </c>
      <c r="N12" s="24">
        <v>0.52882395736386911</v>
      </c>
      <c r="O12" s="24">
        <v>2.0772816480608469</v>
      </c>
      <c r="P12" s="24">
        <v>1.5</v>
      </c>
    </row>
    <row r="13" spans="1:16" ht="15">
      <c r="B13" s="23" t="s">
        <v>313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23.698391203536403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6.4405070400449915</v>
      </c>
      <c r="N13" s="24">
        <v>7.1733871666392446</v>
      </c>
      <c r="O13" s="24">
        <v>4.9263246418349382</v>
      </c>
      <c r="P13" s="24">
        <v>8.0999999999999943</v>
      </c>
    </row>
    <row r="14" spans="1:16" ht="15">
      <c r="B14" s="23" t="s">
        <v>314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14.479870315534328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9.0882899213715831</v>
      </c>
      <c r="N14" s="24">
        <v>3.9679428687750828</v>
      </c>
      <c r="O14" s="24">
        <v>3.727453128119862</v>
      </c>
      <c r="P14" s="24">
        <v>8</v>
      </c>
    </row>
    <row r="15" spans="1:16">
      <c r="B15" s="356" t="s">
        <v>120</v>
      </c>
      <c r="C15" s="355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</row>
    <row r="16" spans="1:16">
      <c r="B16" s="23" t="s">
        <v>77</v>
      </c>
      <c r="C16" s="434" t="s">
        <v>291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-2.6</v>
      </c>
      <c r="N16" s="24">
        <v>1.2</v>
      </c>
      <c r="O16" s="24">
        <v>-0.3</v>
      </c>
      <c r="P16" s="24">
        <v>-0.3</v>
      </c>
    </row>
    <row r="17" spans="2:16">
      <c r="B17" s="23" t="s">
        <v>5</v>
      </c>
      <c r="C17" s="434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0.4</v>
      </c>
      <c r="N17" s="24">
        <v>6</v>
      </c>
      <c r="O17" s="24">
        <v>-2.2000000000000002</v>
      </c>
      <c r="P17" s="24">
        <v>3.9</v>
      </c>
    </row>
    <row r="18" spans="2:16" ht="25.5">
      <c r="B18" s="23" t="s">
        <v>78</v>
      </c>
      <c r="C18" s="434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-11.6</v>
      </c>
      <c r="N18" s="24">
        <v>-13.6</v>
      </c>
      <c r="O18" s="24">
        <v>-17.2</v>
      </c>
      <c r="P18" s="24">
        <v>-17.100000000000001</v>
      </c>
    </row>
    <row r="19" spans="2:16">
      <c r="B19" s="23" t="s">
        <v>6</v>
      </c>
      <c r="C19" s="434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26.7</v>
      </c>
      <c r="N19" s="24">
        <v>33</v>
      </c>
      <c r="O19" s="24">
        <v>33.4</v>
      </c>
      <c r="P19" s="24">
        <v>8.4</v>
      </c>
    </row>
    <row r="20" spans="2:16">
      <c r="B20" s="23" t="s">
        <v>7</v>
      </c>
      <c r="C20" s="434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-4.9000000000000004</v>
      </c>
      <c r="N20" s="25">
        <v>1</v>
      </c>
      <c r="O20" s="25">
        <v>2.2000000000000002</v>
      </c>
      <c r="P20" s="25">
        <v>-1.6</v>
      </c>
    </row>
    <row r="21" spans="2:16">
      <c r="B21" s="23" t="s">
        <v>8</v>
      </c>
      <c r="C21" s="434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9.1</v>
      </c>
      <c r="N21" s="24">
        <v>10.4</v>
      </c>
      <c r="O21" s="24">
        <v>-0.3</v>
      </c>
      <c r="P21" s="24">
        <v>7.1</v>
      </c>
    </row>
    <row r="22" spans="2:16">
      <c r="B22" s="35" t="s">
        <v>9</v>
      </c>
      <c r="C22" s="434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-0.4</v>
      </c>
      <c r="N22" s="24">
        <v>4.0999999999999996</v>
      </c>
      <c r="O22" s="24">
        <v>-13.4</v>
      </c>
      <c r="P22" s="24">
        <v>13</v>
      </c>
    </row>
    <row r="23" spans="2:16" ht="8.25" customHeight="1">
      <c r="B23" s="377"/>
      <c r="C23" s="378"/>
      <c r="D23" s="379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</row>
    <row r="24" spans="2:16">
      <c r="B24" s="426" t="s">
        <v>317</v>
      </c>
      <c r="C24" s="427"/>
      <c r="D24" s="427"/>
      <c r="E24" s="427"/>
      <c r="F24" s="427"/>
      <c r="G24" s="427"/>
      <c r="H24" s="427"/>
      <c r="I24" s="427"/>
      <c r="J24" s="427"/>
      <c r="K24" s="427"/>
      <c r="L24" s="427"/>
      <c r="M24" s="427"/>
      <c r="N24" s="427"/>
      <c r="O24" s="427"/>
      <c r="P24" s="427"/>
    </row>
    <row r="25" spans="2:16" ht="4.5" customHeight="1">
      <c r="B25" s="374"/>
      <c r="C25" s="375"/>
      <c r="D25" s="375"/>
      <c r="E25" s="375"/>
      <c r="F25" s="375"/>
      <c r="G25" s="375"/>
      <c r="H25" s="375"/>
      <c r="I25" s="375"/>
      <c r="J25" s="375"/>
      <c r="K25" s="375"/>
      <c r="L25" s="381"/>
      <c r="M25" s="375"/>
      <c r="N25" s="384"/>
      <c r="O25" s="405"/>
      <c r="P25" s="375"/>
    </row>
    <row r="26" spans="2:16">
      <c r="B26" s="426" t="s">
        <v>315</v>
      </c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7"/>
      <c r="P26" s="427"/>
    </row>
    <row r="27" spans="2:16" ht="4.5" customHeight="1">
      <c r="B27" s="374"/>
      <c r="C27" s="375"/>
      <c r="D27" s="375"/>
      <c r="E27" s="375"/>
      <c r="F27" s="375"/>
      <c r="G27" s="375"/>
      <c r="H27" s="375"/>
      <c r="I27" s="375"/>
      <c r="J27" s="375"/>
      <c r="K27" s="375"/>
      <c r="L27" s="381"/>
      <c r="M27" s="375"/>
      <c r="N27" s="384"/>
      <c r="O27" s="405"/>
      <c r="P27" s="375"/>
    </row>
    <row r="28" spans="2:16">
      <c r="B28" s="428" t="s">
        <v>316</v>
      </c>
      <c r="C28" s="429"/>
      <c r="D28" s="429"/>
      <c r="E28" s="429"/>
      <c r="F28" s="429"/>
      <c r="G28" s="429"/>
      <c r="H28" s="430"/>
      <c r="I28" s="430"/>
      <c r="J28" s="430"/>
      <c r="K28" s="430"/>
      <c r="L28" s="430"/>
      <c r="M28" s="430"/>
      <c r="N28" s="430"/>
      <c r="O28" s="430"/>
      <c r="P28" s="430"/>
    </row>
  </sheetData>
  <mergeCells count="12">
    <mergeCell ref="B26:P26"/>
    <mergeCell ref="B28:P28"/>
    <mergeCell ref="B1:P1"/>
    <mergeCell ref="B2:B4"/>
    <mergeCell ref="C2:C4"/>
    <mergeCell ref="C16:C22"/>
    <mergeCell ref="D3:D4"/>
    <mergeCell ref="E3:E4"/>
    <mergeCell ref="F3:F4"/>
    <mergeCell ref="D2:P2"/>
    <mergeCell ref="G3:P3"/>
    <mergeCell ref="B24:P24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огляд&amp;R&amp;"-,звичайний"&amp;12&amp;K7CBE87Жовтень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O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B29"/>
  <sheetViews>
    <sheetView zoomScale="85" zoomScaleNormal="85" workbookViewId="0">
      <selection activeCell="A2" sqref="A2:A3"/>
    </sheetView>
  </sheetViews>
  <sheetFormatPr defaultColWidth="9.140625" defaultRowHeight="15"/>
  <cols>
    <col min="1" max="1" width="54.140625" style="252" customWidth="1"/>
    <col min="2" max="2" width="8.5703125" style="252" customWidth="1"/>
    <col min="3" max="3" width="7.42578125" style="252" customWidth="1"/>
    <col min="4" max="4" width="7.7109375" style="252" customWidth="1"/>
    <col min="5" max="6" width="7.42578125" style="252" hidden="1" customWidth="1"/>
    <col min="7" max="12" width="7.7109375" style="252" hidden="1" customWidth="1"/>
    <col min="13" max="16" width="8.28515625" style="252" hidden="1" customWidth="1"/>
    <col min="17" max="17" width="7.7109375" style="252" customWidth="1"/>
    <col min="18" max="18" width="7.42578125" style="252" hidden="1" customWidth="1"/>
    <col min="19" max="19" width="7.28515625" style="252" hidden="1" customWidth="1"/>
    <col min="20" max="20" width="9" style="252" hidden="1" customWidth="1"/>
    <col min="21" max="29" width="8.140625" style="252" hidden="1" customWidth="1"/>
    <col min="30" max="30" width="8.140625" style="252" customWidth="1"/>
    <col min="31" max="32" width="8.140625" style="252" hidden="1" customWidth="1"/>
    <col min="33" max="33" width="9" style="252" hidden="1" customWidth="1"/>
    <col min="34" max="42" width="8.140625" style="252" hidden="1" customWidth="1"/>
    <col min="43" max="45" width="8.140625" style="252" customWidth="1"/>
    <col min="46" max="52" width="9" style="252" customWidth="1"/>
    <col min="53" max="53" width="8.5703125" style="299" customWidth="1"/>
    <col min="54" max="54" width="7.7109375" style="299" bestFit="1" customWidth="1"/>
    <col min="55" max="16384" width="9.140625" style="252"/>
  </cols>
  <sheetData>
    <row r="1" spans="1:54" ht="16.5" thickBot="1">
      <c r="A1" s="449" t="s">
        <v>10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0"/>
      <c r="AY1" s="450"/>
      <c r="AZ1" s="450"/>
      <c r="BA1" s="450"/>
      <c r="BB1" s="451"/>
    </row>
    <row r="2" spans="1:54" ht="15.75" thickBot="1">
      <c r="A2" s="457" t="s">
        <v>11</v>
      </c>
      <c r="B2" s="459" t="s">
        <v>12</v>
      </c>
      <c r="C2" s="461" t="s">
        <v>80</v>
      </c>
      <c r="D2" s="461" t="s">
        <v>79</v>
      </c>
      <c r="E2" s="452" t="s">
        <v>186</v>
      </c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4"/>
      <c r="Q2" s="463" t="s">
        <v>75</v>
      </c>
      <c r="R2" s="452" t="s">
        <v>187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4"/>
      <c r="AD2" s="465" t="s">
        <v>136</v>
      </c>
      <c r="AE2" s="452" t="s">
        <v>188</v>
      </c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4"/>
      <c r="AQ2" s="455">
        <v>2016</v>
      </c>
      <c r="AR2" s="452">
        <v>2017</v>
      </c>
      <c r="AS2" s="453"/>
      <c r="AT2" s="453"/>
      <c r="AU2" s="453"/>
      <c r="AV2" s="453"/>
      <c r="AW2" s="453"/>
      <c r="AX2" s="453"/>
      <c r="AY2" s="453"/>
      <c r="AZ2" s="454"/>
      <c r="BA2" s="453" t="s">
        <v>13</v>
      </c>
      <c r="BB2" s="454"/>
    </row>
    <row r="3" spans="1:54" ht="39" thickBot="1">
      <c r="A3" s="458"/>
      <c r="B3" s="460"/>
      <c r="C3" s="462"/>
      <c r="D3" s="462"/>
      <c r="E3" s="253" t="s">
        <v>82</v>
      </c>
      <c r="F3" s="254" t="s">
        <v>81</v>
      </c>
      <c r="G3" s="254" t="s">
        <v>114</v>
      </c>
      <c r="H3" s="254" t="s">
        <v>118</v>
      </c>
      <c r="I3" s="254" t="s">
        <v>119</v>
      </c>
      <c r="J3" s="254" t="s">
        <v>121</v>
      </c>
      <c r="K3" s="254" t="s">
        <v>123</v>
      </c>
      <c r="L3" s="254" t="s">
        <v>124</v>
      </c>
      <c r="M3" s="254" t="s">
        <v>127</v>
      </c>
      <c r="N3" s="254" t="s">
        <v>129</v>
      </c>
      <c r="O3" s="254" t="s">
        <v>132</v>
      </c>
      <c r="P3" s="255" t="s">
        <v>135</v>
      </c>
      <c r="Q3" s="464"/>
      <c r="R3" s="253" t="s">
        <v>82</v>
      </c>
      <c r="S3" s="254" t="s">
        <v>81</v>
      </c>
      <c r="T3" s="254" t="s">
        <v>114</v>
      </c>
      <c r="U3" s="254" t="s">
        <v>118</v>
      </c>
      <c r="V3" s="254" t="s">
        <v>119</v>
      </c>
      <c r="W3" s="254" t="s">
        <v>121</v>
      </c>
      <c r="X3" s="254" t="s">
        <v>123</v>
      </c>
      <c r="Y3" s="254" t="s">
        <v>124</v>
      </c>
      <c r="Z3" s="254" t="s">
        <v>127</v>
      </c>
      <c r="AA3" s="254" t="s">
        <v>129</v>
      </c>
      <c r="AB3" s="254" t="s">
        <v>132</v>
      </c>
      <c r="AC3" s="255" t="s">
        <v>135</v>
      </c>
      <c r="AD3" s="466"/>
      <c r="AE3" s="256" t="s">
        <v>82</v>
      </c>
      <c r="AF3" s="257" t="s">
        <v>81</v>
      </c>
      <c r="AG3" s="257" t="s">
        <v>114</v>
      </c>
      <c r="AH3" s="257" t="s">
        <v>118</v>
      </c>
      <c r="AI3" s="257" t="s">
        <v>119</v>
      </c>
      <c r="AJ3" s="257" t="s">
        <v>121</v>
      </c>
      <c r="AK3" s="257" t="s">
        <v>123</v>
      </c>
      <c r="AL3" s="257" t="s">
        <v>124</v>
      </c>
      <c r="AM3" s="257" t="s">
        <v>127</v>
      </c>
      <c r="AN3" s="257" t="s">
        <v>129</v>
      </c>
      <c r="AO3" s="257" t="s">
        <v>132</v>
      </c>
      <c r="AP3" s="258" t="s">
        <v>135</v>
      </c>
      <c r="AQ3" s="456"/>
      <c r="AR3" s="256" t="s">
        <v>82</v>
      </c>
      <c r="AS3" s="257" t="s">
        <v>81</v>
      </c>
      <c r="AT3" s="257" t="s">
        <v>114</v>
      </c>
      <c r="AU3" s="257" t="s">
        <v>118</v>
      </c>
      <c r="AV3" s="257" t="s">
        <v>119</v>
      </c>
      <c r="AW3" s="257" t="s">
        <v>121</v>
      </c>
      <c r="AX3" s="257" t="s">
        <v>123</v>
      </c>
      <c r="AY3" s="257" t="s">
        <v>124</v>
      </c>
      <c r="AZ3" s="258" t="s">
        <v>127</v>
      </c>
      <c r="BA3" s="259" t="s">
        <v>14</v>
      </c>
      <c r="BB3" s="260" t="s">
        <v>15</v>
      </c>
    </row>
    <row r="4" spans="1:54">
      <c r="A4" s="261" t="s">
        <v>267</v>
      </c>
      <c r="B4" s="262" t="s">
        <v>16</v>
      </c>
      <c r="C4" s="263">
        <v>45633.599999999999</v>
      </c>
      <c r="D4" s="264">
        <v>45553</v>
      </c>
      <c r="E4" s="265">
        <v>43057.267</v>
      </c>
      <c r="F4" s="266">
        <v>43042.879999999997</v>
      </c>
      <c r="G4" s="266">
        <v>43023</v>
      </c>
      <c r="H4" s="267">
        <v>43009.3</v>
      </c>
      <c r="I4" s="266">
        <v>42995.5</v>
      </c>
      <c r="J4" s="267">
        <v>42988.025999999998</v>
      </c>
      <c r="K4" s="267">
        <v>42981.9</v>
      </c>
      <c r="L4" s="267">
        <v>42977.366999999998</v>
      </c>
      <c r="M4" s="267">
        <v>42973.696000000004</v>
      </c>
      <c r="N4" s="267">
        <v>42965.105000000003</v>
      </c>
      <c r="O4" s="268">
        <v>42953.889000000003</v>
      </c>
      <c r="P4" s="269">
        <v>42928.9</v>
      </c>
      <c r="Q4" s="270">
        <v>42929</v>
      </c>
      <c r="R4" s="265">
        <v>42910.9</v>
      </c>
      <c r="S4" s="266">
        <v>42896</v>
      </c>
      <c r="T4" s="266">
        <v>42874</v>
      </c>
      <c r="U4" s="267">
        <v>42854</v>
      </c>
      <c r="V4" s="266">
        <v>42837</v>
      </c>
      <c r="W4" s="267">
        <v>42823</v>
      </c>
      <c r="X4" s="267">
        <v>42814</v>
      </c>
      <c r="Y4" s="267">
        <v>42806</v>
      </c>
      <c r="Z4" s="267">
        <v>42801</v>
      </c>
      <c r="AA4" s="267">
        <v>42789</v>
      </c>
      <c r="AB4" s="267">
        <v>42775</v>
      </c>
      <c r="AC4" s="271" t="s">
        <v>268</v>
      </c>
      <c r="AD4" s="407" t="s">
        <v>268</v>
      </c>
      <c r="AE4" s="272" t="s">
        <v>269</v>
      </c>
      <c r="AF4" s="273" t="s">
        <v>270</v>
      </c>
      <c r="AG4" s="273" t="s">
        <v>271</v>
      </c>
      <c r="AH4" s="274" t="s">
        <v>272</v>
      </c>
      <c r="AI4" s="273" t="s">
        <v>273</v>
      </c>
      <c r="AJ4" s="274" t="s">
        <v>274</v>
      </c>
      <c r="AK4" s="274" t="s">
        <v>275</v>
      </c>
      <c r="AL4" s="274" t="s">
        <v>276</v>
      </c>
      <c r="AM4" s="274">
        <v>42635</v>
      </c>
      <c r="AN4" s="274">
        <v>42620.006999999998</v>
      </c>
      <c r="AO4" s="274">
        <v>42603.853999999999</v>
      </c>
      <c r="AP4" s="275">
        <v>42584.5</v>
      </c>
      <c r="AQ4" s="329">
        <v>42584.5</v>
      </c>
      <c r="AR4" s="330">
        <v>42558.328000000001</v>
      </c>
      <c r="AS4" s="361">
        <v>42541.633000000002</v>
      </c>
      <c r="AT4" s="361">
        <v>42522.767</v>
      </c>
      <c r="AU4" s="361">
        <v>42501.767</v>
      </c>
      <c r="AV4" s="361">
        <v>42481.972000000002</v>
      </c>
      <c r="AW4" s="361">
        <v>42467.036999999997</v>
      </c>
      <c r="AX4" s="361">
        <v>42456.012000000002</v>
      </c>
      <c r="AY4" s="361">
        <v>42444.919000000002</v>
      </c>
      <c r="AZ4" s="275" t="s">
        <v>21</v>
      </c>
      <c r="BA4" s="276">
        <f>AY4/AX4*100-100</f>
        <v>-2.6128219485144655E-2</v>
      </c>
      <c r="BB4" s="277">
        <f>AY4/AL4*100-100</f>
        <v>-0.46217578912808222</v>
      </c>
    </row>
    <row r="5" spans="1:54" ht="25.5">
      <c r="A5" s="278" t="s">
        <v>189</v>
      </c>
      <c r="B5" s="279" t="s">
        <v>17</v>
      </c>
      <c r="C5" s="280">
        <v>10.358599999999999</v>
      </c>
      <c r="D5" s="281">
        <v>9.9577000000000009</v>
      </c>
      <c r="E5" s="282">
        <v>9.5655999999999999</v>
      </c>
      <c r="F5" s="283">
        <v>9.5340000000000007</v>
      </c>
      <c r="G5" s="283">
        <v>9.5341000000000005</v>
      </c>
      <c r="H5" s="283">
        <v>9.4734999999999996</v>
      </c>
      <c r="I5" s="283">
        <v>9.4062999999999999</v>
      </c>
      <c r="J5" s="283">
        <v>9.3680000000000003</v>
      </c>
      <c r="K5" s="283" t="s">
        <v>125</v>
      </c>
      <c r="L5" s="283" t="s">
        <v>125</v>
      </c>
      <c r="M5" s="283">
        <v>8.8000000000000007</v>
      </c>
      <c r="N5" s="283">
        <v>8.6888000000000005</v>
      </c>
      <c r="O5" s="283">
        <v>8.5</v>
      </c>
      <c r="P5" s="284">
        <v>8.3930000000000007</v>
      </c>
      <c r="Q5" s="285">
        <v>8.3927999999999994</v>
      </c>
      <c r="R5" s="282">
        <v>8.1</v>
      </c>
      <c r="S5" s="283">
        <v>8.1228999999999996</v>
      </c>
      <c r="T5" s="283">
        <v>8.1318999999999999</v>
      </c>
      <c r="U5" s="283">
        <v>8.0753000000000004</v>
      </c>
      <c r="V5" s="283">
        <v>8.0393000000000008</v>
      </c>
      <c r="W5" s="283">
        <v>8.0329999999999995</v>
      </c>
      <c r="X5" s="283">
        <v>7.9909999999999997</v>
      </c>
      <c r="Y5" s="283">
        <v>7.9539999999999997</v>
      </c>
      <c r="Z5" s="283">
        <v>7.9509999999999996</v>
      </c>
      <c r="AA5" s="283">
        <v>8</v>
      </c>
      <c r="AB5" s="283">
        <v>7.931</v>
      </c>
      <c r="AC5" s="284">
        <v>7.8449999999999998</v>
      </c>
      <c r="AD5" s="285">
        <v>7.8449999999999998</v>
      </c>
      <c r="AE5" s="282">
        <v>7.7995999999999999</v>
      </c>
      <c r="AF5" s="388">
        <v>7.8476999999999997</v>
      </c>
      <c r="AG5" s="388">
        <v>7.8907999999999996</v>
      </c>
      <c r="AH5" s="388">
        <v>7.8857999999999997</v>
      </c>
      <c r="AI5" s="388">
        <v>7.8520000000000003</v>
      </c>
      <c r="AJ5" s="388">
        <v>7.8234000000000004</v>
      </c>
      <c r="AK5" s="388">
        <v>7.8146000000000004</v>
      </c>
      <c r="AL5" s="388">
        <v>7.8087</v>
      </c>
      <c r="AM5" s="388">
        <v>7.8074000000000003</v>
      </c>
      <c r="AN5" s="388">
        <v>7.8263999999999996</v>
      </c>
      <c r="AO5" s="388">
        <v>7.8185000000000002</v>
      </c>
      <c r="AP5" s="389">
        <v>7.7704000000000004</v>
      </c>
      <c r="AQ5" s="390">
        <v>7.77</v>
      </c>
      <c r="AR5" s="387">
        <v>7.665</v>
      </c>
      <c r="AS5" s="388">
        <v>7.7270000000000003</v>
      </c>
      <c r="AT5" s="388">
        <v>7.73</v>
      </c>
      <c r="AU5" s="388">
        <v>7.7030000000000003</v>
      </c>
      <c r="AV5" s="388">
        <v>7.6867000000000001</v>
      </c>
      <c r="AW5" s="388">
        <v>7.6683000000000003</v>
      </c>
      <c r="AX5" s="388">
        <v>7.6650999999999998</v>
      </c>
      <c r="AY5" s="388">
        <v>7.6512000000000002</v>
      </c>
      <c r="AZ5" s="287" t="s">
        <v>21</v>
      </c>
      <c r="BA5" s="286">
        <f>AY5/AX5*100-100</f>
        <v>-0.18134140454787939</v>
      </c>
      <c r="BB5" s="287">
        <f>AY5/AL5*100-100</f>
        <v>-2.0169810595873798</v>
      </c>
    </row>
    <row r="6" spans="1:54">
      <c r="A6" s="288" t="s">
        <v>190</v>
      </c>
      <c r="B6" s="279" t="s">
        <v>18</v>
      </c>
      <c r="C6" s="280">
        <v>1.8</v>
      </c>
      <c r="D6" s="281">
        <v>1.8</v>
      </c>
      <c r="E6" s="282">
        <v>1.9</v>
      </c>
      <c r="F6" s="283">
        <v>1.9</v>
      </c>
      <c r="G6" s="283">
        <v>1.8</v>
      </c>
      <c r="H6" s="283">
        <v>1.8</v>
      </c>
      <c r="I6" s="283">
        <v>1.7</v>
      </c>
      <c r="J6" s="283">
        <v>1.7</v>
      </c>
      <c r="K6" s="283">
        <v>1.6</v>
      </c>
      <c r="L6" s="283">
        <v>1.6</v>
      </c>
      <c r="M6" s="283">
        <v>1.6</v>
      </c>
      <c r="N6" s="283">
        <v>1.5</v>
      </c>
      <c r="O6" s="283">
        <v>1.7</v>
      </c>
      <c r="P6" s="284">
        <v>1.9</v>
      </c>
      <c r="Q6" s="285">
        <v>1.9</v>
      </c>
      <c r="R6" s="282">
        <v>2</v>
      </c>
      <c r="S6" s="283">
        <v>2</v>
      </c>
      <c r="T6" s="283">
        <v>1.9</v>
      </c>
      <c r="U6" s="283">
        <v>1.8</v>
      </c>
      <c r="V6" s="283">
        <v>1.8</v>
      </c>
      <c r="W6" s="283">
        <v>1.7</v>
      </c>
      <c r="X6" s="283">
        <v>1.6</v>
      </c>
      <c r="Y6" s="283">
        <v>1.6</v>
      </c>
      <c r="Z6" s="283">
        <v>1.5</v>
      </c>
      <c r="AA6" s="283">
        <v>1.5</v>
      </c>
      <c r="AB6" s="283">
        <v>1.6</v>
      </c>
      <c r="AC6" s="284">
        <v>1.9</v>
      </c>
      <c r="AD6" s="285">
        <v>1.9</v>
      </c>
      <c r="AE6" s="282">
        <v>1.9</v>
      </c>
      <c r="AF6" s="283">
        <v>1.9</v>
      </c>
      <c r="AG6" s="283">
        <v>1.7</v>
      </c>
      <c r="AH6" s="283">
        <v>1.6</v>
      </c>
      <c r="AI6" s="283">
        <v>1.6</v>
      </c>
      <c r="AJ6" s="283">
        <v>1.5</v>
      </c>
      <c r="AK6" s="283">
        <v>1.4</v>
      </c>
      <c r="AL6" s="283">
        <v>1.3</v>
      </c>
      <c r="AM6" s="283">
        <v>1.3</v>
      </c>
      <c r="AN6" s="283">
        <v>1.2</v>
      </c>
      <c r="AO6" s="283">
        <v>1.3</v>
      </c>
      <c r="AP6" s="284">
        <v>1.5</v>
      </c>
      <c r="AQ6" s="331">
        <v>1.5</v>
      </c>
      <c r="AR6" s="282">
        <v>1.6</v>
      </c>
      <c r="AS6" s="283">
        <v>1.7</v>
      </c>
      <c r="AT6" s="283">
        <v>1.5</v>
      </c>
      <c r="AU6" s="283">
        <v>1.4</v>
      </c>
      <c r="AV6" s="283">
        <v>1.3</v>
      </c>
      <c r="AW6" s="283">
        <v>1.3</v>
      </c>
      <c r="AX6" s="283">
        <v>1.2</v>
      </c>
      <c r="AY6" s="283">
        <v>1.2</v>
      </c>
      <c r="AZ6" s="287">
        <v>1.2</v>
      </c>
      <c r="BA6" s="289" t="s">
        <v>320</v>
      </c>
      <c r="BB6" s="290" t="s">
        <v>318</v>
      </c>
    </row>
    <row r="7" spans="1:54">
      <c r="A7" s="288" t="s">
        <v>25</v>
      </c>
      <c r="B7" s="279" t="s">
        <v>16</v>
      </c>
      <c r="C7" s="291">
        <v>506.8</v>
      </c>
      <c r="D7" s="292">
        <v>487.7</v>
      </c>
      <c r="E7" s="293">
        <v>504.9</v>
      </c>
      <c r="F7" s="294">
        <v>515.70000000000005</v>
      </c>
      <c r="G7" s="294">
        <v>492.3</v>
      </c>
      <c r="H7" s="294">
        <v>474.7</v>
      </c>
      <c r="I7" s="294">
        <v>456.1</v>
      </c>
      <c r="J7" s="294">
        <v>437.5</v>
      </c>
      <c r="K7" s="294">
        <v>433.5</v>
      </c>
      <c r="L7" s="294">
        <v>426.1</v>
      </c>
      <c r="M7" s="294">
        <v>418</v>
      </c>
      <c r="N7" s="294">
        <v>402.7</v>
      </c>
      <c r="O7" s="294">
        <v>450.6</v>
      </c>
      <c r="P7" s="295">
        <v>512.20000000000005</v>
      </c>
      <c r="Q7" s="296">
        <v>512</v>
      </c>
      <c r="R7" s="293">
        <v>524</v>
      </c>
      <c r="S7" s="294">
        <v>523</v>
      </c>
      <c r="T7" s="294">
        <v>506.8</v>
      </c>
      <c r="U7" s="294">
        <v>486.4</v>
      </c>
      <c r="V7" s="294">
        <v>469.4</v>
      </c>
      <c r="W7" s="294">
        <v>443.9</v>
      </c>
      <c r="X7" s="294">
        <v>427.5</v>
      </c>
      <c r="Y7" s="294">
        <v>414.7</v>
      </c>
      <c r="Z7" s="294">
        <v>407</v>
      </c>
      <c r="AA7" s="294">
        <v>394.1</v>
      </c>
      <c r="AB7" s="294">
        <v>433.5</v>
      </c>
      <c r="AC7" s="295">
        <v>490.8</v>
      </c>
      <c r="AD7" s="296">
        <v>491</v>
      </c>
      <c r="AE7" s="293">
        <v>508.6</v>
      </c>
      <c r="AF7" s="294">
        <v>508.2</v>
      </c>
      <c r="AG7" s="294">
        <v>467.5</v>
      </c>
      <c r="AH7" s="294">
        <v>434.7</v>
      </c>
      <c r="AI7" s="294">
        <v>416.4</v>
      </c>
      <c r="AJ7" s="294">
        <v>388.9</v>
      </c>
      <c r="AK7" s="294">
        <v>369.7</v>
      </c>
      <c r="AL7" s="294">
        <v>355.7</v>
      </c>
      <c r="AM7" s="294">
        <v>341.5</v>
      </c>
      <c r="AN7" s="294">
        <v>316.2</v>
      </c>
      <c r="AO7" s="294">
        <v>337.9</v>
      </c>
      <c r="AP7" s="295">
        <v>390.8</v>
      </c>
      <c r="AQ7" s="332">
        <v>390.8</v>
      </c>
      <c r="AR7" s="293">
        <v>429</v>
      </c>
      <c r="AS7" s="294">
        <v>439.4</v>
      </c>
      <c r="AT7" s="294">
        <v>406.8</v>
      </c>
      <c r="AU7" s="294">
        <v>374.2</v>
      </c>
      <c r="AV7" s="294">
        <v>352.6</v>
      </c>
      <c r="AW7" s="294">
        <v>330.2</v>
      </c>
      <c r="AX7" s="294">
        <v>319.89999999999998</v>
      </c>
      <c r="AY7" s="294">
        <v>311.89999999999998</v>
      </c>
      <c r="AZ7" s="362">
        <v>303</v>
      </c>
      <c r="BA7" s="286">
        <f>AZ7/AY7*100-100</f>
        <v>-2.853478679063798</v>
      </c>
      <c r="BB7" s="287">
        <f>AZ7/AM7*100-100</f>
        <v>-11.273792093704245</v>
      </c>
    </row>
    <row r="8" spans="1:54" ht="25.5">
      <c r="A8" s="288" t="s">
        <v>126</v>
      </c>
      <c r="B8" s="279" t="s">
        <v>18</v>
      </c>
      <c r="C8" s="280">
        <v>7.5</v>
      </c>
      <c r="D8" s="281">
        <v>7.2</v>
      </c>
      <c r="E8" s="293" t="s">
        <v>21</v>
      </c>
      <c r="F8" s="294" t="s">
        <v>21</v>
      </c>
      <c r="G8" s="283">
        <v>9</v>
      </c>
      <c r="H8" s="294" t="s">
        <v>21</v>
      </c>
      <c r="I8" s="294" t="s">
        <v>21</v>
      </c>
      <c r="J8" s="283">
        <v>8.1999999999999993</v>
      </c>
      <c r="K8" s="294" t="s">
        <v>21</v>
      </c>
      <c r="L8" s="294" t="s">
        <v>21</v>
      </c>
      <c r="M8" s="283">
        <v>9.5</v>
      </c>
      <c r="N8" s="283" t="s">
        <v>21</v>
      </c>
      <c r="O8" s="283" t="s">
        <v>21</v>
      </c>
      <c r="P8" s="284">
        <v>10.6</v>
      </c>
      <c r="Q8" s="285">
        <v>9.3000000000000007</v>
      </c>
      <c r="R8" s="293" t="s">
        <v>21</v>
      </c>
      <c r="S8" s="294" t="s">
        <v>21</v>
      </c>
      <c r="T8" s="283" t="s">
        <v>191</v>
      </c>
      <c r="U8" s="294" t="s">
        <v>21</v>
      </c>
      <c r="V8" s="294" t="s">
        <v>21</v>
      </c>
      <c r="W8" s="283" t="s">
        <v>192</v>
      </c>
      <c r="X8" s="294" t="s">
        <v>21</v>
      </c>
      <c r="Y8" s="294" t="s">
        <v>21</v>
      </c>
      <c r="Z8" s="283" t="s">
        <v>193</v>
      </c>
      <c r="AA8" s="283" t="s">
        <v>21</v>
      </c>
      <c r="AB8" s="283" t="s">
        <v>21</v>
      </c>
      <c r="AC8" s="297" t="s">
        <v>194</v>
      </c>
      <c r="AD8" s="408" t="s">
        <v>195</v>
      </c>
      <c r="AE8" s="293" t="s">
        <v>21</v>
      </c>
      <c r="AF8" s="294" t="s">
        <v>21</v>
      </c>
      <c r="AG8" s="283">
        <v>9.9</v>
      </c>
      <c r="AH8" s="294" t="s">
        <v>21</v>
      </c>
      <c r="AI8" s="294" t="s">
        <v>21</v>
      </c>
      <c r="AJ8" s="283">
        <v>9</v>
      </c>
      <c r="AK8" s="294" t="s">
        <v>21</v>
      </c>
      <c r="AL8" s="294" t="s">
        <v>21</v>
      </c>
      <c r="AM8" s="283">
        <v>8.8000000000000007</v>
      </c>
      <c r="AN8" s="283" t="s">
        <v>21</v>
      </c>
      <c r="AO8" s="283" t="s">
        <v>21</v>
      </c>
      <c r="AP8" s="297">
        <v>9.6999999999999993</v>
      </c>
      <c r="AQ8" s="333">
        <v>9.3000000000000007</v>
      </c>
      <c r="AR8" s="334" t="s">
        <v>21</v>
      </c>
      <c r="AS8" s="300" t="s">
        <v>21</v>
      </c>
      <c r="AT8" s="300">
        <v>10.1</v>
      </c>
      <c r="AU8" s="300" t="s">
        <v>21</v>
      </c>
      <c r="AV8" s="300" t="s">
        <v>21</v>
      </c>
      <c r="AW8" s="300">
        <v>9.1</v>
      </c>
      <c r="AX8" s="300" t="s">
        <v>21</v>
      </c>
      <c r="AY8" s="300" t="s">
        <v>21</v>
      </c>
      <c r="AZ8" s="290" t="s">
        <v>21</v>
      </c>
      <c r="BA8" s="286" t="s">
        <v>21</v>
      </c>
      <c r="BB8" s="287" t="s">
        <v>21</v>
      </c>
    </row>
    <row r="9" spans="1:54">
      <c r="A9" s="288" t="s">
        <v>19</v>
      </c>
      <c r="B9" s="279" t="s">
        <v>20</v>
      </c>
      <c r="C9" s="291">
        <v>3377</v>
      </c>
      <c r="D9" s="292">
        <v>3619</v>
      </c>
      <c r="E9" s="293">
        <v>3167</v>
      </c>
      <c r="F9" s="294">
        <v>3209</v>
      </c>
      <c r="G9" s="294">
        <v>3415</v>
      </c>
      <c r="H9" s="294">
        <v>3432</v>
      </c>
      <c r="I9" s="294">
        <v>3430</v>
      </c>
      <c r="J9" s="294">
        <v>3601</v>
      </c>
      <c r="K9" s="294">
        <v>3537</v>
      </c>
      <c r="L9" s="294">
        <v>3370</v>
      </c>
      <c r="M9" s="294">
        <v>3481</v>
      </c>
      <c r="N9" s="294">
        <v>3509</v>
      </c>
      <c r="O9" s="294">
        <v>3534</v>
      </c>
      <c r="P9" s="295">
        <v>4012</v>
      </c>
      <c r="Q9" s="296">
        <v>4012</v>
      </c>
      <c r="R9" s="293" t="s">
        <v>196</v>
      </c>
      <c r="S9" s="294" t="s">
        <v>197</v>
      </c>
      <c r="T9" s="294" t="s">
        <v>198</v>
      </c>
      <c r="U9" s="294" t="s">
        <v>199</v>
      </c>
      <c r="V9" s="294" t="s">
        <v>200</v>
      </c>
      <c r="W9" s="294" t="s">
        <v>201</v>
      </c>
      <c r="X9" s="294" t="s">
        <v>202</v>
      </c>
      <c r="Y9" s="294" t="s">
        <v>203</v>
      </c>
      <c r="Z9" s="294" t="s">
        <v>204</v>
      </c>
      <c r="AA9" s="294" t="s">
        <v>205</v>
      </c>
      <c r="AB9" s="294" t="s">
        <v>206</v>
      </c>
      <c r="AC9" s="295">
        <v>5230</v>
      </c>
      <c r="AD9" s="296">
        <v>5230</v>
      </c>
      <c r="AE9" s="293">
        <v>4362</v>
      </c>
      <c r="AF9" s="294">
        <v>4585</v>
      </c>
      <c r="AG9" s="294">
        <v>4920</v>
      </c>
      <c r="AH9" s="294">
        <v>4895</v>
      </c>
      <c r="AI9" s="294">
        <v>4984</v>
      </c>
      <c r="AJ9" s="294">
        <v>5337</v>
      </c>
      <c r="AK9" s="294">
        <v>5374</v>
      </c>
      <c r="AL9" s="294">
        <v>5202</v>
      </c>
      <c r="AM9" s="294">
        <v>5358</v>
      </c>
      <c r="AN9" s="294">
        <v>5350</v>
      </c>
      <c r="AO9" s="294">
        <v>5406</v>
      </c>
      <c r="AP9" s="295">
        <v>6475</v>
      </c>
      <c r="AQ9" s="332">
        <v>6475</v>
      </c>
      <c r="AR9" s="293">
        <v>6008</v>
      </c>
      <c r="AS9" s="294">
        <v>6209</v>
      </c>
      <c r="AT9" s="365">
        <v>6752</v>
      </c>
      <c r="AU9" s="365">
        <v>6659</v>
      </c>
      <c r="AV9" s="365">
        <v>6840</v>
      </c>
      <c r="AW9" s="365">
        <v>7360</v>
      </c>
      <c r="AX9" s="365">
        <v>7339</v>
      </c>
      <c r="AY9" s="365">
        <v>7114</v>
      </c>
      <c r="AZ9" s="362">
        <v>7351</v>
      </c>
      <c r="BA9" s="286">
        <v>3.3</v>
      </c>
      <c r="BB9" s="287">
        <v>37.200000000000003</v>
      </c>
    </row>
    <row r="10" spans="1:54" ht="25.5">
      <c r="A10" s="288" t="s">
        <v>87</v>
      </c>
      <c r="B10" s="279" t="s">
        <v>20</v>
      </c>
      <c r="C10" s="291">
        <v>3025</v>
      </c>
      <c r="D10" s="292">
        <v>3265</v>
      </c>
      <c r="E10" s="293">
        <v>3167</v>
      </c>
      <c r="F10" s="294">
        <f>(E9+F9)/2</f>
        <v>3188</v>
      </c>
      <c r="G10" s="294">
        <v>3263</v>
      </c>
      <c r="H10" s="294">
        <v>3302</v>
      </c>
      <c r="I10" s="294">
        <v>3328</v>
      </c>
      <c r="J10" s="294">
        <v>3368</v>
      </c>
      <c r="K10" s="294">
        <v>3395</v>
      </c>
      <c r="L10" s="294">
        <v>3399</v>
      </c>
      <c r="M10" s="294">
        <v>3424</v>
      </c>
      <c r="N10" s="294">
        <v>3421</v>
      </c>
      <c r="O10" s="294">
        <v>3439</v>
      </c>
      <c r="P10" s="295">
        <v>3480</v>
      </c>
      <c r="Q10" s="296">
        <v>3480</v>
      </c>
      <c r="R10" s="293">
        <v>3455</v>
      </c>
      <c r="S10" s="294">
        <v>3536</v>
      </c>
      <c r="T10" s="294">
        <v>3641</v>
      </c>
      <c r="U10" s="294">
        <v>3728</v>
      </c>
      <c r="V10" s="294">
        <v>3788</v>
      </c>
      <c r="W10" s="294">
        <v>3870</v>
      </c>
      <c r="X10" s="294">
        <v>3944</v>
      </c>
      <c r="Y10" s="294">
        <v>3975</v>
      </c>
      <c r="Z10" s="294">
        <v>4012</v>
      </c>
      <c r="AA10" s="294">
        <v>4062</v>
      </c>
      <c r="AB10" s="294">
        <v>4096</v>
      </c>
      <c r="AC10" s="295">
        <v>4195</v>
      </c>
      <c r="AD10" s="296">
        <v>4195</v>
      </c>
      <c r="AE10" s="293">
        <v>4362</v>
      </c>
      <c r="AF10" s="294">
        <v>4467</v>
      </c>
      <c r="AG10" s="294">
        <v>4618</v>
      </c>
      <c r="AH10" s="294">
        <v>4686</v>
      </c>
      <c r="AI10" s="294">
        <v>4746</v>
      </c>
      <c r="AJ10" s="294">
        <v>4838</v>
      </c>
      <c r="AK10" s="294">
        <v>4916</v>
      </c>
      <c r="AL10" s="294">
        <v>4944</v>
      </c>
      <c r="AM10" s="294">
        <v>4989</v>
      </c>
      <c r="AN10" s="294">
        <v>5034</v>
      </c>
      <c r="AO10" s="294">
        <v>5070</v>
      </c>
      <c r="AP10" s="295">
        <v>5183</v>
      </c>
      <c r="AQ10" s="332">
        <v>5183</v>
      </c>
      <c r="AR10" s="293">
        <v>6008</v>
      </c>
      <c r="AS10" s="294">
        <v>6109</v>
      </c>
      <c r="AT10" s="294">
        <v>6324</v>
      </c>
      <c r="AU10" s="294">
        <v>6407</v>
      </c>
      <c r="AV10" s="294">
        <v>6494</v>
      </c>
      <c r="AW10" s="294">
        <v>6638</v>
      </c>
      <c r="AX10" s="294">
        <v>6738</v>
      </c>
      <c r="AY10" s="294">
        <v>6784</v>
      </c>
      <c r="AZ10" s="362" t="s">
        <v>21</v>
      </c>
      <c r="BA10" s="286" t="s">
        <v>21</v>
      </c>
      <c r="BB10" s="298">
        <v>37.200000000000003</v>
      </c>
    </row>
    <row r="11" spans="1:54" s="299" customFormat="1" ht="25.5">
      <c r="A11" s="288" t="s">
        <v>88</v>
      </c>
      <c r="B11" s="279" t="s">
        <v>18</v>
      </c>
      <c r="C11" s="280">
        <v>14.4</v>
      </c>
      <c r="D11" s="281">
        <v>8.1999999999999993</v>
      </c>
      <c r="E11" s="282">
        <v>4.5999999999999996</v>
      </c>
      <c r="F11" s="283">
        <v>3.6</v>
      </c>
      <c r="G11" s="283">
        <v>2.4</v>
      </c>
      <c r="H11" s="283">
        <v>-1.3</v>
      </c>
      <c r="I11" s="283">
        <v>-5.4</v>
      </c>
      <c r="J11" s="283">
        <v>-5.4</v>
      </c>
      <c r="K11" s="283">
        <v>-8.9</v>
      </c>
      <c r="L11" s="283">
        <v>-12.7</v>
      </c>
      <c r="M11" s="283">
        <v>-11.4</v>
      </c>
      <c r="N11" s="283">
        <v>-13.1</v>
      </c>
      <c r="O11" s="283">
        <v>-13.5</v>
      </c>
      <c r="P11" s="284">
        <v>-13.6</v>
      </c>
      <c r="Q11" s="285">
        <f>93.5-100</f>
        <v>-6.5</v>
      </c>
      <c r="R11" s="282">
        <f>82.7-100</f>
        <v>-17.299999999999997</v>
      </c>
      <c r="S11" s="283">
        <f>81.8-100</f>
        <v>-18.200000000000003</v>
      </c>
      <c r="T11" s="283">
        <v>-24.6</v>
      </c>
      <c r="U11" s="283">
        <v>-29.6</v>
      </c>
      <c r="V11" s="283">
        <v>-27.6</v>
      </c>
      <c r="W11" s="283">
        <v>-26.3</v>
      </c>
      <c r="X11" s="283">
        <v>-22.2</v>
      </c>
      <c r="Y11" s="283">
        <v>-19.2</v>
      </c>
      <c r="Z11" s="283">
        <v>-18.600000000000001</v>
      </c>
      <c r="AA11" s="283">
        <v>-12.7</v>
      </c>
      <c r="AB11" s="283">
        <v>-14</v>
      </c>
      <c r="AC11" s="284">
        <v>-9.9</v>
      </c>
      <c r="AD11" s="285">
        <v>-20.2</v>
      </c>
      <c r="AE11" s="282">
        <v>-13.2</v>
      </c>
      <c r="AF11" s="283">
        <v>-8.3000000000000007</v>
      </c>
      <c r="AG11" s="283">
        <v>1.6</v>
      </c>
      <c r="AH11" s="283">
        <v>7.6</v>
      </c>
      <c r="AI11" s="283">
        <v>12.2</v>
      </c>
      <c r="AJ11" s="283">
        <v>17.3</v>
      </c>
      <c r="AK11" s="283">
        <v>14.8</v>
      </c>
      <c r="AL11" s="283">
        <v>15.4</v>
      </c>
      <c r="AM11" s="283">
        <v>15.6</v>
      </c>
      <c r="AN11" s="283">
        <v>6.2</v>
      </c>
      <c r="AO11" s="283">
        <v>8.4</v>
      </c>
      <c r="AP11" s="284">
        <v>11.6</v>
      </c>
      <c r="AQ11" s="331">
        <v>9</v>
      </c>
      <c r="AR11" s="282">
        <v>21.4</v>
      </c>
      <c r="AS11" s="283">
        <v>18</v>
      </c>
      <c r="AT11" s="366">
        <v>18.7</v>
      </c>
      <c r="AU11" s="366">
        <v>20.7</v>
      </c>
      <c r="AV11" s="366">
        <v>20.399999999999999</v>
      </c>
      <c r="AW11" s="366">
        <v>18.899999999999999</v>
      </c>
      <c r="AX11" s="366">
        <v>17.2</v>
      </c>
      <c r="AY11" s="366">
        <v>17.2</v>
      </c>
      <c r="AZ11" s="287">
        <v>17.3</v>
      </c>
      <c r="BA11" s="286">
        <v>1.3</v>
      </c>
      <c r="BB11" s="290" t="s">
        <v>21</v>
      </c>
    </row>
    <row r="12" spans="1:54" ht="25.5">
      <c r="A12" s="288" t="s">
        <v>22</v>
      </c>
      <c r="B12" s="279" t="s">
        <v>18</v>
      </c>
      <c r="C12" s="280">
        <v>33.58010068107788</v>
      </c>
      <c r="D12" s="281">
        <v>33.65570599613153</v>
      </c>
      <c r="E12" s="282">
        <f>E19/E9*100</f>
        <v>38.459109567413954</v>
      </c>
      <c r="F12" s="283">
        <f>F19/F9*100</f>
        <v>37.955749454658772</v>
      </c>
      <c r="G12" s="283">
        <v>35.700000000000003</v>
      </c>
      <c r="H12" s="283">
        <v>35.5</v>
      </c>
      <c r="I12" s="283">
        <v>35.5</v>
      </c>
      <c r="J12" s="283">
        <v>33.799999999999997</v>
      </c>
      <c r="K12" s="283">
        <v>34.4</v>
      </c>
      <c r="L12" s="283">
        <v>36.1</v>
      </c>
      <c r="M12" s="283">
        <v>35</v>
      </c>
      <c r="N12" s="283">
        <v>34.700000000000003</v>
      </c>
      <c r="O12" s="283">
        <v>34.5</v>
      </c>
      <c r="P12" s="284">
        <v>30.4</v>
      </c>
      <c r="Q12" s="285">
        <v>30.4</v>
      </c>
      <c r="R12" s="282">
        <v>35.299999999999997</v>
      </c>
      <c r="S12" s="283">
        <v>33.5</v>
      </c>
      <c r="T12" s="283">
        <v>31.5</v>
      </c>
      <c r="U12" s="283">
        <v>30.5</v>
      </c>
      <c r="V12" s="283">
        <v>30.1</v>
      </c>
      <c r="W12" s="283">
        <v>28.3</v>
      </c>
      <c r="X12" s="283">
        <v>27.7</v>
      </c>
      <c r="Y12" s="283">
        <v>29</v>
      </c>
      <c r="Z12" s="283">
        <v>31.7</v>
      </c>
      <c r="AA12" s="283">
        <v>30.4</v>
      </c>
      <c r="AB12" s="283">
        <v>30.6</v>
      </c>
      <c r="AC12" s="284">
        <v>26.3</v>
      </c>
      <c r="AD12" s="285">
        <v>26.3</v>
      </c>
      <c r="AE12" s="282">
        <v>31.6</v>
      </c>
      <c r="AF12" s="283">
        <v>30.1</v>
      </c>
      <c r="AG12" s="283">
        <v>28</v>
      </c>
      <c r="AH12" s="283">
        <v>28.2</v>
      </c>
      <c r="AI12" s="283">
        <v>29.1</v>
      </c>
      <c r="AJ12" s="283">
        <v>27.2</v>
      </c>
      <c r="AK12" s="283">
        <v>27</v>
      </c>
      <c r="AL12" s="283">
        <v>27.9</v>
      </c>
      <c r="AM12" s="283">
        <v>27.1</v>
      </c>
      <c r="AN12" s="283">
        <v>27.1</v>
      </c>
      <c r="AO12" s="283">
        <v>26.8</v>
      </c>
      <c r="AP12" s="284">
        <v>24.7</v>
      </c>
      <c r="AQ12" s="331">
        <v>24.7</v>
      </c>
      <c r="AR12" s="282">
        <v>53.3</v>
      </c>
      <c r="AS12" s="283">
        <v>51.5</v>
      </c>
      <c r="AT12" s="366">
        <v>47.4</v>
      </c>
      <c r="AU12" s="366">
        <v>48.1</v>
      </c>
      <c r="AV12" s="366">
        <v>46.8</v>
      </c>
      <c r="AW12" s="366">
        <v>43.5</v>
      </c>
      <c r="AX12" s="366">
        <v>43.6</v>
      </c>
      <c r="AY12" s="366">
        <v>45</v>
      </c>
      <c r="AZ12" s="287">
        <v>43.5</v>
      </c>
      <c r="BA12" s="289" t="s">
        <v>325</v>
      </c>
      <c r="BB12" s="363" t="s">
        <v>326</v>
      </c>
    </row>
    <row r="13" spans="1:54" ht="25.5">
      <c r="A13" s="288" t="s">
        <v>23</v>
      </c>
      <c r="B13" s="279" t="s">
        <v>84</v>
      </c>
      <c r="C13" s="280">
        <v>893.702</v>
      </c>
      <c r="D13" s="281">
        <v>808.16700000000003</v>
      </c>
      <c r="E13" s="282">
        <v>748.2</v>
      </c>
      <c r="F13" s="283">
        <v>930.2</v>
      </c>
      <c r="G13" s="283">
        <v>1046.9000000000001</v>
      </c>
      <c r="H13" s="283">
        <v>1008.5</v>
      </c>
      <c r="I13" s="283">
        <v>999.3</v>
      </c>
      <c r="J13" s="283">
        <v>970.7</v>
      </c>
      <c r="K13" s="300">
        <v>1084.8</v>
      </c>
      <c r="L13" s="283">
        <v>1424.4</v>
      </c>
      <c r="M13" s="283">
        <v>1927.7</v>
      </c>
      <c r="N13" s="283">
        <v>2205.7510000000002</v>
      </c>
      <c r="O13" s="283">
        <v>2366.8690000000001</v>
      </c>
      <c r="P13" s="284">
        <v>2436.8000000000002</v>
      </c>
      <c r="Q13" s="285">
        <v>2436.8000000000002</v>
      </c>
      <c r="R13" s="282" t="s">
        <v>207</v>
      </c>
      <c r="S13" s="283" t="s">
        <v>208</v>
      </c>
      <c r="T13" s="283" t="s">
        <v>209</v>
      </c>
      <c r="U13" s="283" t="s">
        <v>210</v>
      </c>
      <c r="V13" s="283" t="s">
        <v>211</v>
      </c>
      <c r="W13" s="283" t="s">
        <v>212</v>
      </c>
      <c r="X13" s="300" t="s">
        <v>213</v>
      </c>
      <c r="Y13" s="283" t="s">
        <v>214</v>
      </c>
      <c r="Z13" s="283" t="s">
        <v>215</v>
      </c>
      <c r="AA13" s="283" t="s">
        <v>216</v>
      </c>
      <c r="AB13" s="283" t="s">
        <v>217</v>
      </c>
      <c r="AC13" s="297" t="s">
        <v>218</v>
      </c>
      <c r="AD13" s="408" t="s">
        <v>219</v>
      </c>
      <c r="AE13" s="282">
        <v>2092.5</v>
      </c>
      <c r="AF13" s="283">
        <v>2013.442</v>
      </c>
      <c r="AG13" s="283">
        <v>1949</v>
      </c>
      <c r="AH13" s="283">
        <v>1849.1</v>
      </c>
      <c r="AI13" s="283">
        <v>1866.5</v>
      </c>
      <c r="AJ13" s="283">
        <v>1968</v>
      </c>
      <c r="AK13" s="300">
        <v>2046.2</v>
      </c>
      <c r="AL13" s="283">
        <v>1902.2929999999999</v>
      </c>
      <c r="AM13" s="283">
        <v>1978.5229999999999</v>
      </c>
      <c r="AN13" s="283">
        <v>1962</v>
      </c>
      <c r="AO13" s="283">
        <v>2004</v>
      </c>
      <c r="AP13" s="297">
        <v>1791</v>
      </c>
      <c r="AQ13" s="333">
        <v>1791</v>
      </c>
      <c r="AR13" s="334">
        <v>1907.6</v>
      </c>
      <c r="AS13" s="300">
        <v>1995.3</v>
      </c>
      <c r="AT13" s="367">
        <v>2069.8000000000002</v>
      </c>
      <c r="AU13" s="367">
        <v>2185.1999999999998</v>
      </c>
      <c r="AV13" s="367">
        <v>2320.1999999999998</v>
      </c>
      <c r="AW13" s="367">
        <v>2391.9009999999998</v>
      </c>
      <c r="AX13" s="367">
        <v>2377.1669999999999</v>
      </c>
      <c r="AY13" s="367">
        <v>2355.9</v>
      </c>
      <c r="AZ13" s="290">
        <v>2467.8090000000002</v>
      </c>
      <c r="BA13" s="286">
        <f t="shared" ref="BA13:BA19" si="0">AZ13/AY13*100-100</f>
        <v>4.7501591748376484</v>
      </c>
      <c r="BB13" s="287">
        <f t="shared" ref="BB13:BB19" si="1">AZ13/AM13*100-100</f>
        <v>24.729861618995599</v>
      </c>
    </row>
    <row r="14" spans="1:54">
      <c r="A14" s="288" t="s">
        <v>24</v>
      </c>
      <c r="B14" s="279" t="s">
        <v>84</v>
      </c>
      <c r="C14" s="280">
        <v>2.581</v>
      </c>
      <c r="D14" s="281">
        <v>0.503</v>
      </c>
      <c r="E14" s="282">
        <v>0.219</v>
      </c>
      <c r="F14" s="283">
        <v>6.3E-2</v>
      </c>
      <c r="G14" s="283">
        <v>0.1</v>
      </c>
      <c r="H14" s="283">
        <v>0.2</v>
      </c>
      <c r="I14" s="283">
        <v>2.8</v>
      </c>
      <c r="J14" s="283">
        <v>3</v>
      </c>
      <c r="K14" s="283">
        <v>17.399999999999999</v>
      </c>
      <c r="L14" s="283">
        <v>126.2</v>
      </c>
      <c r="M14" s="283">
        <v>298.10000000000002</v>
      </c>
      <c r="N14" s="283">
        <v>386.12700000000001</v>
      </c>
      <c r="O14" s="283">
        <v>432.8</v>
      </c>
      <c r="P14" s="284">
        <v>463.7</v>
      </c>
      <c r="Q14" s="285">
        <v>463.7</v>
      </c>
      <c r="R14" s="282" t="s">
        <v>220</v>
      </c>
      <c r="S14" s="283" t="s">
        <v>221</v>
      </c>
      <c r="T14" s="283" t="s">
        <v>222</v>
      </c>
      <c r="U14" s="283" t="s">
        <v>223</v>
      </c>
      <c r="V14" s="283" t="s">
        <v>224</v>
      </c>
      <c r="W14" s="283" t="s">
        <v>225</v>
      </c>
      <c r="X14" s="283" t="s">
        <v>226</v>
      </c>
      <c r="Y14" s="283" t="s">
        <v>227</v>
      </c>
      <c r="Z14" s="283" t="s">
        <v>228</v>
      </c>
      <c r="AA14" s="283" t="s">
        <v>229</v>
      </c>
      <c r="AB14" s="283" t="s">
        <v>230</v>
      </c>
      <c r="AC14" s="297" t="s">
        <v>231</v>
      </c>
      <c r="AD14" s="408" t="s">
        <v>232</v>
      </c>
      <c r="AE14" s="282">
        <v>23</v>
      </c>
      <c r="AF14" s="283">
        <v>12.6</v>
      </c>
      <c r="AG14" s="283">
        <v>6.2</v>
      </c>
      <c r="AH14" s="283">
        <v>3.2</v>
      </c>
      <c r="AI14" s="283">
        <v>5.6</v>
      </c>
      <c r="AJ14" s="283">
        <v>5.2389999999999999</v>
      </c>
      <c r="AK14" s="283">
        <v>3.8</v>
      </c>
      <c r="AL14" s="283">
        <v>16.399999999999999</v>
      </c>
      <c r="AM14" s="283">
        <v>21.5</v>
      </c>
      <c r="AN14" s="283">
        <v>15.206</v>
      </c>
      <c r="AO14" s="283">
        <v>8.2140000000000004</v>
      </c>
      <c r="AP14" s="297">
        <v>1.1240000000000001</v>
      </c>
      <c r="AQ14" s="333">
        <v>1.1000000000000001</v>
      </c>
      <c r="AR14" s="334">
        <v>1.486</v>
      </c>
      <c r="AS14" s="300">
        <v>1.097</v>
      </c>
      <c r="AT14" s="367">
        <v>2.109</v>
      </c>
      <c r="AU14" s="367">
        <v>1.2</v>
      </c>
      <c r="AV14" s="367">
        <v>1</v>
      </c>
      <c r="AW14" s="367">
        <v>2.1</v>
      </c>
      <c r="AX14" s="367">
        <v>3.7</v>
      </c>
      <c r="AY14" s="367">
        <v>12.519</v>
      </c>
      <c r="AZ14" s="290">
        <v>27.972999999999999</v>
      </c>
      <c r="BA14" s="286">
        <f t="shared" si="0"/>
        <v>123.44436456585987</v>
      </c>
      <c r="BB14" s="287">
        <f t="shared" si="1"/>
        <v>30.106976744186028</v>
      </c>
    </row>
    <row r="15" spans="1:54" ht="40.5">
      <c r="A15" s="288" t="s">
        <v>233</v>
      </c>
      <c r="B15" s="279" t="s">
        <v>85</v>
      </c>
      <c r="C15" s="280">
        <v>292.39999999999998</v>
      </c>
      <c r="D15" s="301">
        <v>272.5</v>
      </c>
      <c r="E15" s="282">
        <v>12.3</v>
      </c>
      <c r="F15" s="283">
        <v>7.8</v>
      </c>
      <c r="G15" s="283">
        <v>5</v>
      </c>
      <c r="H15" s="283">
        <v>3.9</v>
      </c>
      <c r="I15" s="283">
        <v>8.6</v>
      </c>
      <c r="J15" s="283">
        <v>8.4</v>
      </c>
      <c r="K15" s="283">
        <v>3.8</v>
      </c>
      <c r="L15" s="283">
        <v>4.5</v>
      </c>
      <c r="M15" s="283">
        <v>2.6</v>
      </c>
      <c r="N15" s="283">
        <v>21.100999999999999</v>
      </c>
      <c r="O15" s="283">
        <v>143.80000000000001</v>
      </c>
      <c r="P15" s="284">
        <v>136.4</v>
      </c>
      <c r="Q15" s="302">
        <v>348.8</v>
      </c>
      <c r="R15" s="282">
        <v>63.4</v>
      </c>
      <c r="S15" s="283">
        <v>37.299999999999997</v>
      </c>
      <c r="T15" s="283">
        <v>27</v>
      </c>
      <c r="U15" s="283">
        <v>40.5</v>
      </c>
      <c r="V15" s="283">
        <v>66.7</v>
      </c>
      <c r="W15" s="283">
        <v>141</v>
      </c>
      <c r="X15" s="283">
        <v>144.9</v>
      </c>
      <c r="Y15" s="283">
        <v>104.8</v>
      </c>
      <c r="Z15" s="283">
        <v>79.599999999999994</v>
      </c>
      <c r="AA15" s="283">
        <v>200.06226899999999</v>
      </c>
      <c r="AB15" s="283">
        <v>577.1</v>
      </c>
      <c r="AC15" s="284">
        <v>863.4</v>
      </c>
      <c r="AD15" s="302">
        <v>2345.9550129999998</v>
      </c>
      <c r="AE15" s="282">
        <v>703.6</v>
      </c>
      <c r="AF15" s="283">
        <v>703.5</v>
      </c>
      <c r="AG15" s="283">
        <v>395.755743</v>
      </c>
      <c r="AH15" s="283">
        <v>263.60000000000002</v>
      </c>
      <c r="AI15" s="283">
        <v>243.769961</v>
      </c>
      <c r="AJ15" s="283">
        <v>174.9</v>
      </c>
      <c r="AK15" s="283">
        <v>101.5</v>
      </c>
      <c r="AL15" s="283">
        <v>67.7</v>
      </c>
      <c r="AM15" s="283">
        <v>76.2</v>
      </c>
      <c r="AN15" s="283">
        <v>489.48828900000001</v>
      </c>
      <c r="AO15" s="283">
        <v>1238.9433610000001</v>
      </c>
      <c r="AP15" s="284">
        <v>1251.6996670000001</v>
      </c>
      <c r="AQ15" s="331">
        <v>5704.7</v>
      </c>
      <c r="AR15" s="282">
        <v>920.2</v>
      </c>
      <c r="AS15" s="283">
        <v>715.9</v>
      </c>
      <c r="AT15" s="283">
        <v>429.6</v>
      </c>
      <c r="AU15" s="283">
        <v>316.46792399999998</v>
      </c>
      <c r="AV15" s="283">
        <v>90.56</v>
      </c>
      <c r="AW15" s="283">
        <v>269.42062600000003</v>
      </c>
      <c r="AX15" s="283">
        <v>328.26041800000002</v>
      </c>
      <c r="AY15" s="283">
        <v>171</v>
      </c>
      <c r="AZ15" s="284">
        <v>104.4</v>
      </c>
      <c r="BA15" s="286">
        <f t="shared" si="0"/>
        <v>-38.94736842105263</v>
      </c>
      <c r="BB15" s="287">
        <f t="shared" si="1"/>
        <v>37.00787401574803</v>
      </c>
    </row>
    <row r="16" spans="1:54" ht="18.75" customHeight="1">
      <c r="A16" s="288" t="s">
        <v>234</v>
      </c>
      <c r="B16" s="304" t="s">
        <v>20</v>
      </c>
      <c r="C16" s="303">
        <v>142.5</v>
      </c>
      <c r="D16" s="301">
        <v>124</v>
      </c>
      <c r="E16" s="305">
        <v>203</v>
      </c>
      <c r="F16" s="306">
        <v>135.4</v>
      </c>
      <c r="G16" s="306">
        <v>88.4</v>
      </c>
      <c r="H16" s="306">
        <v>71.599999999999994</v>
      </c>
      <c r="I16" s="306">
        <v>66.7</v>
      </c>
      <c r="J16" s="306">
        <v>71.7</v>
      </c>
      <c r="K16" s="306">
        <v>72.900000000000006</v>
      </c>
      <c r="L16" s="306">
        <v>75.2</v>
      </c>
      <c r="M16" s="306">
        <v>84.7</v>
      </c>
      <c r="N16" s="306">
        <v>218.4</v>
      </c>
      <c r="O16" s="306">
        <v>311.7</v>
      </c>
      <c r="P16" s="307">
        <v>335.3</v>
      </c>
      <c r="Q16" s="302">
        <v>144.6</v>
      </c>
      <c r="R16" s="305">
        <v>354.2</v>
      </c>
      <c r="S16" s="306">
        <v>326.39999999999998</v>
      </c>
      <c r="T16" s="306">
        <v>273.89999999999998</v>
      </c>
      <c r="U16" s="306">
        <v>335.2</v>
      </c>
      <c r="V16" s="306">
        <v>267.60000000000002</v>
      </c>
      <c r="W16" s="306">
        <v>205.2</v>
      </c>
      <c r="X16" s="306">
        <v>212.8</v>
      </c>
      <c r="Y16" s="306">
        <v>190.9</v>
      </c>
      <c r="Z16" s="306">
        <v>143.80000000000001</v>
      </c>
      <c r="AA16" s="306">
        <v>321.3</v>
      </c>
      <c r="AB16" s="306">
        <v>771.5</v>
      </c>
      <c r="AC16" s="307">
        <v>1090.9000000000001</v>
      </c>
      <c r="AD16" s="302">
        <f>AVERAGE(R16:AC16)</f>
        <v>374.47500000000008</v>
      </c>
      <c r="AE16" s="305">
        <v>1319.5</v>
      </c>
      <c r="AF16" s="306">
        <v>1356</v>
      </c>
      <c r="AG16" s="306">
        <v>1196.5999999999999</v>
      </c>
      <c r="AH16" s="306">
        <v>825.1</v>
      </c>
      <c r="AI16" s="306">
        <v>414.5</v>
      </c>
      <c r="AJ16" s="306">
        <v>217.6</v>
      </c>
      <c r="AK16" s="306">
        <v>171.5</v>
      </c>
      <c r="AL16" s="306">
        <v>142</v>
      </c>
      <c r="AM16" s="306">
        <v>124.4</v>
      </c>
      <c r="AN16" s="306">
        <v>566.79999999999995</v>
      </c>
      <c r="AO16" s="306">
        <v>1104.5</v>
      </c>
      <c r="AP16" s="307">
        <v>1364.5</v>
      </c>
      <c r="AQ16" s="335">
        <v>733.6</v>
      </c>
      <c r="AR16" s="305">
        <v>1521.2</v>
      </c>
      <c r="AS16" s="306">
        <v>1571.2</v>
      </c>
      <c r="AT16" s="306">
        <v>1265.9000000000001</v>
      </c>
      <c r="AU16" s="306">
        <v>756</v>
      </c>
      <c r="AV16" s="306">
        <v>411.9</v>
      </c>
      <c r="AW16" s="306">
        <v>164.9</v>
      </c>
      <c r="AX16" s="306">
        <v>145.9</v>
      </c>
      <c r="AY16" s="306">
        <v>153.9</v>
      </c>
      <c r="AZ16" s="307">
        <v>149.6</v>
      </c>
      <c r="BA16" s="286">
        <f t="shared" si="0"/>
        <v>-2.7940220922677099</v>
      </c>
      <c r="BB16" s="287">
        <f t="shared" si="1"/>
        <v>20.257234726688097</v>
      </c>
    </row>
    <row r="17" spans="1:54" ht="25.5">
      <c r="A17" s="288" t="s">
        <v>26</v>
      </c>
      <c r="B17" s="279" t="s">
        <v>20</v>
      </c>
      <c r="C17" s="308">
        <v>966.8</v>
      </c>
      <c r="D17" s="309">
        <v>1124.9000000000001</v>
      </c>
      <c r="E17" s="293">
        <v>1154</v>
      </c>
      <c r="F17" s="294">
        <v>1128</v>
      </c>
      <c r="G17" s="294">
        <v>1252</v>
      </c>
      <c r="H17" s="294">
        <v>1150</v>
      </c>
      <c r="I17" s="294">
        <v>1161</v>
      </c>
      <c r="J17" s="294">
        <v>1145</v>
      </c>
      <c r="K17" s="294">
        <v>1201</v>
      </c>
      <c r="L17" s="294">
        <v>1185</v>
      </c>
      <c r="M17" s="294">
        <v>1154</v>
      </c>
      <c r="N17" s="294">
        <v>1199</v>
      </c>
      <c r="O17" s="294">
        <v>1182</v>
      </c>
      <c r="P17" s="295">
        <v>1232</v>
      </c>
      <c r="Q17" s="310">
        <v>1178.5999999999999</v>
      </c>
      <c r="R17" s="293">
        <v>1252</v>
      </c>
      <c r="S17" s="294">
        <v>1206</v>
      </c>
      <c r="T17" s="294">
        <v>1288</v>
      </c>
      <c r="U17" s="294">
        <v>1196</v>
      </c>
      <c r="V17" s="294">
        <v>1219</v>
      </c>
      <c r="W17" s="294">
        <v>1221</v>
      </c>
      <c r="X17" s="294">
        <v>1270</v>
      </c>
      <c r="Y17" s="294">
        <v>1260</v>
      </c>
      <c r="Z17" s="294">
        <v>1378</v>
      </c>
      <c r="AA17" s="294">
        <v>1373</v>
      </c>
      <c r="AB17" s="294">
        <v>1357</v>
      </c>
      <c r="AC17" s="295">
        <v>1444</v>
      </c>
      <c r="AD17" s="310">
        <v>1289</v>
      </c>
      <c r="AE17" s="293">
        <v>1516</v>
      </c>
      <c r="AF17" s="294">
        <v>1509</v>
      </c>
      <c r="AG17" s="294">
        <v>1566</v>
      </c>
      <c r="AH17" s="294">
        <v>1472</v>
      </c>
      <c r="AI17" s="294">
        <v>1498</v>
      </c>
      <c r="AJ17" s="294">
        <v>1547</v>
      </c>
      <c r="AK17" s="294">
        <v>1740</v>
      </c>
      <c r="AL17" s="294">
        <v>1741</v>
      </c>
      <c r="AM17" s="294">
        <v>1793</v>
      </c>
      <c r="AN17" s="294">
        <v>1884</v>
      </c>
      <c r="AO17" s="294">
        <v>1873</v>
      </c>
      <c r="AP17" s="295">
        <v>1997</v>
      </c>
      <c r="AQ17" s="332">
        <v>1678</v>
      </c>
      <c r="AR17" s="293">
        <v>2015</v>
      </c>
      <c r="AS17" s="294">
        <v>1923</v>
      </c>
      <c r="AT17" s="294">
        <v>2028</v>
      </c>
      <c r="AU17" s="294">
        <v>1904</v>
      </c>
      <c r="AV17" s="294">
        <v>1966</v>
      </c>
      <c r="AW17" s="294">
        <v>1921</v>
      </c>
      <c r="AX17" s="294">
        <v>2040</v>
      </c>
      <c r="AY17" s="294">
        <v>2058</v>
      </c>
      <c r="AZ17" s="295">
        <v>2033</v>
      </c>
      <c r="BA17" s="286">
        <f t="shared" si="0"/>
        <v>-1.2147716229348902</v>
      </c>
      <c r="BB17" s="287">
        <f t="shared" si="1"/>
        <v>13.385387618516447</v>
      </c>
    </row>
    <row r="18" spans="1:54">
      <c r="A18" s="288" t="s">
        <v>235</v>
      </c>
      <c r="B18" s="279" t="s">
        <v>20</v>
      </c>
      <c r="C18" s="308">
        <v>1095</v>
      </c>
      <c r="D18" s="311">
        <v>1176</v>
      </c>
      <c r="E18" s="293">
        <v>1176</v>
      </c>
      <c r="F18" s="294">
        <v>1176</v>
      </c>
      <c r="G18" s="294">
        <v>1176</v>
      </c>
      <c r="H18" s="294">
        <v>1176</v>
      </c>
      <c r="I18" s="294">
        <v>1176</v>
      </c>
      <c r="J18" s="294">
        <v>1176</v>
      </c>
      <c r="K18" s="294">
        <v>1176</v>
      </c>
      <c r="L18" s="294">
        <v>1176</v>
      </c>
      <c r="M18" s="294">
        <v>1176</v>
      </c>
      <c r="N18" s="294">
        <v>1176</v>
      </c>
      <c r="O18" s="294">
        <v>1176</v>
      </c>
      <c r="P18" s="295">
        <v>1176</v>
      </c>
      <c r="Q18" s="296">
        <v>1176</v>
      </c>
      <c r="R18" s="293">
        <v>1176</v>
      </c>
      <c r="S18" s="294">
        <v>1176</v>
      </c>
      <c r="T18" s="294">
        <v>1176</v>
      </c>
      <c r="U18" s="294">
        <v>1176</v>
      </c>
      <c r="V18" s="294">
        <v>1176</v>
      </c>
      <c r="W18" s="294">
        <v>1176</v>
      </c>
      <c r="X18" s="294">
        <v>1176</v>
      </c>
      <c r="Y18" s="294">
        <v>1176</v>
      </c>
      <c r="Z18" s="294">
        <v>1330</v>
      </c>
      <c r="AA18" s="294">
        <v>1330</v>
      </c>
      <c r="AB18" s="294">
        <v>1330</v>
      </c>
      <c r="AC18" s="295">
        <v>1330</v>
      </c>
      <c r="AD18" s="296">
        <v>1330</v>
      </c>
      <c r="AE18" s="293">
        <v>1330</v>
      </c>
      <c r="AF18" s="294">
        <v>1330</v>
      </c>
      <c r="AG18" s="294">
        <v>1330</v>
      </c>
      <c r="AH18" s="294">
        <v>1330</v>
      </c>
      <c r="AI18" s="294">
        <v>1399</v>
      </c>
      <c r="AJ18" s="294">
        <v>1399</v>
      </c>
      <c r="AK18" s="294">
        <v>1399</v>
      </c>
      <c r="AL18" s="294">
        <v>1399</v>
      </c>
      <c r="AM18" s="294">
        <v>1399</v>
      </c>
      <c r="AN18" s="294">
        <v>1399</v>
      </c>
      <c r="AO18" s="294">
        <v>1399</v>
      </c>
      <c r="AP18" s="295">
        <v>1544</v>
      </c>
      <c r="AQ18" s="332">
        <v>1544</v>
      </c>
      <c r="AR18" s="293">
        <v>1544</v>
      </c>
      <c r="AS18" s="294">
        <v>1544</v>
      </c>
      <c r="AT18" s="294">
        <v>1544</v>
      </c>
      <c r="AU18" s="294">
        <v>1544</v>
      </c>
      <c r="AV18" s="294">
        <v>1624</v>
      </c>
      <c r="AW18" s="294">
        <v>1624</v>
      </c>
      <c r="AX18" s="294">
        <v>1624</v>
      </c>
      <c r="AY18" s="294">
        <v>1624</v>
      </c>
      <c r="AZ18" s="295">
        <v>1624</v>
      </c>
      <c r="BA18" s="286">
        <f t="shared" si="0"/>
        <v>0</v>
      </c>
      <c r="BB18" s="287">
        <f t="shared" si="1"/>
        <v>16.082916368834873</v>
      </c>
    </row>
    <row r="19" spans="1:54" ht="15.75" thickBot="1">
      <c r="A19" s="312" t="s">
        <v>27</v>
      </c>
      <c r="B19" s="313" t="s">
        <v>20</v>
      </c>
      <c r="C19" s="314">
        <v>1134</v>
      </c>
      <c r="D19" s="315">
        <v>1218</v>
      </c>
      <c r="E19" s="316">
        <v>1218</v>
      </c>
      <c r="F19" s="317">
        <v>1218</v>
      </c>
      <c r="G19" s="317">
        <v>1218</v>
      </c>
      <c r="H19" s="317">
        <v>1218</v>
      </c>
      <c r="I19" s="317">
        <v>1218</v>
      </c>
      <c r="J19" s="317">
        <v>1218</v>
      </c>
      <c r="K19" s="317">
        <v>1218</v>
      </c>
      <c r="L19" s="317">
        <v>1218</v>
      </c>
      <c r="M19" s="317">
        <v>1218</v>
      </c>
      <c r="N19" s="317">
        <v>1218</v>
      </c>
      <c r="O19" s="317">
        <v>1218</v>
      </c>
      <c r="P19" s="318">
        <v>1218</v>
      </c>
      <c r="Q19" s="319">
        <v>1218</v>
      </c>
      <c r="R19" s="316">
        <v>1218</v>
      </c>
      <c r="S19" s="317">
        <v>1218</v>
      </c>
      <c r="T19" s="317">
        <v>1218</v>
      </c>
      <c r="U19" s="317">
        <v>1218</v>
      </c>
      <c r="V19" s="317">
        <v>1218</v>
      </c>
      <c r="W19" s="317">
        <v>1218</v>
      </c>
      <c r="X19" s="317">
        <v>1218</v>
      </c>
      <c r="Y19" s="317">
        <v>1218</v>
      </c>
      <c r="Z19" s="317">
        <v>1378</v>
      </c>
      <c r="AA19" s="317">
        <v>1378</v>
      </c>
      <c r="AB19" s="317">
        <v>1378</v>
      </c>
      <c r="AC19" s="318">
        <v>1378</v>
      </c>
      <c r="AD19" s="319">
        <v>1378</v>
      </c>
      <c r="AE19" s="316">
        <v>1378</v>
      </c>
      <c r="AF19" s="317">
        <v>1378</v>
      </c>
      <c r="AG19" s="317">
        <v>1378</v>
      </c>
      <c r="AH19" s="317">
        <v>1378</v>
      </c>
      <c r="AI19" s="317">
        <v>1450</v>
      </c>
      <c r="AJ19" s="317">
        <v>1450</v>
      </c>
      <c r="AK19" s="317">
        <v>1450</v>
      </c>
      <c r="AL19" s="317">
        <v>1450</v>
      </c>
      <c r="AM19" s="317">
        <v>1450</v>
      </c>
      <c r="AN19" s="317">
        <v>1450</v>
      </c>
      <c r="AO19" s="317">
        <v>1450</v>
      </c>
      <c r="AP19" s="318">
        <v>1600</v>
      </c>
      <c r="AQ19" s="336">
        <v>1600</v>
      </c>
      <c r="AR19" s="316">
        <v>3200</v>
      </c>
      <c r="AS19" s="317">
        <v>3200</v>
      </c>
      <c r="AT19" s="317">
        <v>3200</v>
      </c>
      <c r="AU19" s="317">
        <v>3200</v>
      </c>
      <c r="AV19" s="317">
        <v>3200</v>
      </c>
      <c r="AW19" s="317">
        <v>3200</v>
      </c>
      <c r="AX19" s="317">
        <v>3200</v>
      </c>
      <c r="AY19" s="317">
        <v>3200</v>
      </c>
      <c r="AZ19" s="318">
        <v>3200</v>
      </c>
      <c r="BA19" s="320">
        <f t="shared" si="0"/>
        <v>0</v>
      </c>
      <c r="BB19" s="321">
        <f t="shared" si="1"/>
        <v>120.68965517241378</v>
      </c>
    </row>
    <row r="20" spans="1:54" ht="3" customHeight="1">
      <c r="A20" s="322"/>
      <c r="B20" s="402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2"/>
      <c r="AM20" s="402"/>
      <c r="AN20" s="402"/>
      <c r="AO20" s="402"/>
      <c r="AP20" s="402"/>
      <c r="AQ20" s="402"/>
      <c r="AR20" s="402"/>
      <c r="AS20" s="402"/>
      <c r="AT20" s="402"/>
      <c r="AU20" s="402"/>
      <c r="AV20" s="402"/>
      <c r="AW20" s="402"/>
      <c r="AX20" s="402"/>
      <c r="AY20" s="402"/>
      <c r="AZ20" s="402"/>
      <c r="BA20" s="402"/>
      <c r="BB20" s="402"/>
    </row>
    <row r="21" spans="1:54">
      <c r="A21" s="444" t="s">
        <v>28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01"/>
      <c r="U21" s="401"/>
      <c r="V21" s="401"/>
      <c r="W21" s="401"/>
      <c r="X21" s="401"/>
      <c r="Y21" s="401"/>
      <c r="Z21" s="401"/>
      <c r="AA21" s="401"/>
      <c r="AB21" s="401"/>
      <c r="AC21" s="401"/>
      <c r="AD21" s="401"/>
      <c r="AE21" s="401"/>
      <c r="AF21" s="401"/>
      <c r="AG21" s="401"/>
      <c r="AH21" s="401"/>
      <c r="AI21" s="401"/>
      <c r="AJ21" s="401"/>
      <c r="AK21" s="401"/>
      <c r="AL21" s="401"/>
      <c r="AM21" s="401"/>
      <c r="AN21" s="401"/>
      <c r="AO21" s="401"/>
      <c r="AP21" s="401"/>
      <c r="AQ21" s="401"/>
      <c r="AR21" s="401"/>
      <c r="AS21" s="401"/>
      <c r="AT21" s="401"/>
      <c r="AU21" s="401"/>
      <c r="AV21" s="401"/>
      <c r="AW21" s="401"/>
      <c r="AX21" s="401"/>
      <c r="AY21" s="401"/>
      <c r="AZ21" s="401"/>
      <c r="BA21" s="402"/>
      <c r="BB21" s="402"/>
    </row>
    <row r="22" spans="1:54" ht="4.5" customHeight="1">
      <c r="A22" s="402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  <c r="AR22" s="402"/>
      <c r="AS22" s="402"/>
      <c r="AT22" s="402"/>
      <c r="AU22" s="402"/>
      <c r="AV22" s="402"/>
      <c r="AW22" s="402"/>
      <c r="AX22" s="402"/>
      <c r="AY22" s="402"/>
      <c r="AZ22" s="402"/>
      <c r="BA22" s="402"/>
      <c r="BB22" s="402"/>
    </row>
    <row r="23" spans="1:54" ht="15.75">
      <c r="A23" s="445" t="s">
        <v>236</v>
      </c>
      <c r="B23" s="445"/>
      <c r="C23" s="445"/>
      <c r="D23" s="445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  <c r="AJ23" s="403"/>
      <c r="AK23" s="403"/>
      <c r="AL23" s="403"/>
      <c r="AM23" s="403"/>
      <c r="AN23" s="403"/>
      <c r="AO23" s="403"/>
      <c r="AP23" s="403"/>
      <c r="AQ23" s="403"/>
      <c r="AR23" s="403"/>
      <c r="AS23" s="403"/>
      <c r="AT23" s="403"/>
      <c r="AU23" s="403"/>
      <c r="AV23" s="403"/>
      <c r="AW23" s="403"/>
      <c r="AX23" s="403"/>
      <c r="AY23" s="403"/>
      <c r="AZ23" s="403"/>
      <c r="BA23" s="402"/>
      <c r="BB23" s="402"/>
    </row>
    <row r="24" spans="1:54" ht="15.75">
      <c r="A24" s="446" t="s">
        <v>237</v>
      </c>
      <c r="B24" s="446"/>
      <c r="C24" s="446"/>
      <c r="D24" s="446"/>
      <c r="E24" s="446"/>
      <c r="F24" s="446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323"/>
      <c r="R24" s="323"/>
      <c r="S24" s="323"/>
      <c r="T24" s="323"/>
      <c r="U24" s="323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404"/>
      <c r="BB24" s="404"/>
    </row>
    <row r="25" spans="1:54" ht="15.75">
      <c r="A25" s="446" t="s">
        <v>238</v>
      </c>
      <c r="B25" s="446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8"/>
      <c r="R25" s="448"/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  <c r="AD25" s="448"/>
      <c r="AE25" s="448"/>
      <c r="AF25" s="448"/>
      <c r="AG25" s="448"/>
      <c r="AH25" s="448"/>
      <c r="AI25" s="448"/>
      <c r="AJ25" s="448"/>
      <c r="AK25" s="448"/>
      <c r="AL25" s="448"/>
      <c r="AM25" s="448"/>
      <c r="AN25" s="448"/>
      <c r="AO25" s="448"/>
      <c r="AP25" s="448"/>
      <c r="AQ25" s="448"/>
      <c r="AR25" s="448"/>
      <c r="AS25" s="448"/>
      <c r="AT25" s="448"/>
      <c r="AU25" s="448"/>
      <c r="AV25" s="448"/>
      <c r="AW25" s="448"/>
      <c r="AX25" s="448"/>
      <c r="AY25" s="448"/>
      <c r="AZ25" s="448"/>
      <c r="BA25" s="448"/>
      <c r="BB25" s="448"/>
    </row>
    <row r="26" spans="1:54" ht="15.75">
      <c r="A26" s="447" t="s">
        <v>239</v>
      </c>
      <c r="B26" s="446"/>
      <c r="C26" s="446"/>
      <c r="D26" s="446"/>
      <c r="E26" s="446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323"/>
      <c r="R26" s="323"/>
      <c r="S26" s="323"/>
      <c r="T26" s="323"/>
      <c r="U26" s="323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404"/>
      <c r="BB26" s="404"/>
    </row>
    <row r="27" spans="1:54" ht="15.75">
      <c r="A27" s="442" t="s">
        <v>240</v>
      </c>
      <c r="B27" s="443"/>
      <c r="C27" s="443"/>
      <c r="D27" s="443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02"/>
      <c r="AT27" s="402"/>
      <c r="AU27" s="402"/>
      <c r="AV27" s="402"/>
      <c r="AW27" s="402"/>
      <c r="AX27" s="402"/>
      <c r="AY27" s="402"/>
      <c r="AZ27" s="402"/>
      <c r="BA27" s="402"/>
      <c r="BB27" s="402"/>
    </row>
    <row r="28" spans="1:54" ht="15.75">
      <c r="A28" s="324" t="s">
        <v>241</v>
      </c>
      <c r="B28" s="402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</row>
    <row r="29" spans="1:54" ht="15.75">
      <c r="A29" s="325" t="s">
        <v>277</v>
      </c>
    </row>
  </sheetData>
  <mergeCells count="19">
    <mergeCell ref="A1:BB1"/>
    <mergeCell ref="AR2:AZ2"/>
    <mergeCell ref="BA2:BB2"/>
    <mergeCell ref="AQ2:AQ3"/>
    <mergeCell ref="A2:A3"/>
    <mergeCell ref="B2:B3"/>
    <mergeCell ref="C2:C3"/>
    <mergeCell ref="D2:D3"/>
    <mergeCell ref="E2:P2"/>
    <mergeCell ref="Q2:Q3"/>
    <mergeCell ref="R2:AC2"/>
    <mergeCell ref="AD2:AD3"/>
    <mergeCell ref="AE2:AP2"/>
    <mergeCell ref="A27:D27"/>
    <mergeCell ref="A21:S21"/>
    <mergeCell ref="A23:S23"/>
    <mergeCell ref="A24:F24"/>
    <mergeCell ref="A26:E26"/>
    <mergeCell ref="A25:BB25"/>
  </mergeCells>
  <pageMargins left="0.51181102362204722" right="0.51181102362204722" top="0.78740157480314965" bottom="0.35433070866141736" header="0.51181102362204722" footer="0.47244094488188981"/>
  <pageSetup paperSize="9" scale="90" orientation="landscape" r:id="rId1"/>
  <headerFooter>
    <oddHeader>&amp;L&amp;"-,звичайний"&amp;12&amp;K8CBA97Макроекономічний та монетарний огляд  &amp;R&amp;"-,звичайний"&amp;12&amp;K8CBA97Жовтень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W731"/>
  <sheetViews>
    <sheetView showGridLines="0" topLeftCell="B1" zoomScale="91" zoomScaleNormal="91" zoomScaleSheetLayoutView="50" zoomScalePageLayoutView="85" workbookViewId="0">
      <selection activeCell="B1" sqref="B1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7.28515625" style="20" customWidth="1"/>
    <col min="46" max="46" width="6.28515625" style="20" customWidth="1"/>
    <col min="47" max="47" width="6.140625" style="20" customWidth="1"/>
    <col min="48" max="48" width="5.7109375" style="20" customWidth="1"/>
    <col min="49" max="49" width="11" style="20" bestFit="1" customWidth="1"/>
    <col min="50" max="52" width="9.5703125" style="20" bestFit="1" customWidth="1"/>
    <col min="53" max="16384" width="9.28515625" style="20"/>
  </cols>
  <sheetData>
    <row r="1" spans="1:48" s="40" customFormat="1" ht="25.35" customHeight="1">
      <c r="A1" s="41"/>
      <c r="B1" s="166" t="s">
        <v>115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83"/>
      <c r="AM1" s="383"/>
      <c r="AN1" s="383"/>
      <c r="AO1" s="383"/>
      <c r="AP1" s="383"/>
    </row>
    <row r="2" spans="1:48" s="40" customFormat="1" ht="9.75" customHeight="1">
      <c r="A2" s="41"/>
      <c r="B2" s="473" t="s">
        <v>242</v>
      </c>
      <c r="C2" s="476">
        <v>2013</v>
      </c>
      <c r="D2" s="479">
        <v>2014</v>
      </c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  <c r="P2" s="468">
        <v>2015</v>
      </c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85"/>
      <c r="AB2" s="479">
        <v>2016</v>
      </c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>
        <v>2017</v>
      </c>
      <c r="AO2" s="468"/>
      <c r="AP2" s="468"/>
      <c r="AQ2" s="468"/>
      <c r="AR2" s="468"/>
      <c r="AS2" s="468"/>
      <c r="AT2" s="468"/>
      <c r="AU2" s="468"/>
      <c r="AV2" s="469"/>
    </row>
    <row r="3" spans="1:48" s="40" customFormat="1" ht="11.25" customHeight="1">
      <c r="A3" s="41"/>
      <c r="B3" s="474"/>
      <c r="C3" s="477"/>
      <c r="D3" s="481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6"/>
      <c r="AB3" s="480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2"/>
    </row>
    <row r="4" spans="1:48" s="40" customFormat="1" ht="23.25" customHeight="1">
      <c r="A4" s="41"/>
      <c r="B4" s="475"/>
      <c r="C4" s="478"/>
      <c r="D4" s="483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7"/>
      <c r="AB4" s="169" t="s">
        <v>243</v>
      </c>
      <c r="AC4" s="169" t="s">
        <v>244</v>
      </c>
      <c r="AD4" s="169" t="s">
        <v>245</v>
      </c>
      <c r="AE4" s="169" t="s">
        <v>246</v>
      </c>
      <c r="AF4" s="169" t="s">
        <v>247</v>
      </c>
      <c r="AG4" s="169" t="s">
        <v>248</v>
      </c>
      <c r="AH4" s="169" t="s">
        <v>249</v>
      </c>
      <c r="AI4" s="169" t="s">
        <v>250</v>
      </c>
      <c r="AJ4" s="169" t="s">
        <v>263</v>
      </c>
      <c r="AK4" s="169" t="s">
        <v>278</v>
      </c>
      <c r="AL4" s="169" t="s">
        <v>279</v>
      </c>
      <c r="AM4" s="244" t="s">
        <v>280</v>
      </c>
      <c r="AN4" s="350" t="s">
        <v>243</v>
      </c>
      <c r="AO4" s="169" t="s">
        <v>244</v>
      </c>
      <c r="AP4" s="169" t="s">
        <v>245</v>
      </c>
      <c r="AQ4" s="169" t="s">
        <v>246</v>
      </c>
      <c r="AR4" s="169" t="s">
        <v>247</v>
      </c>
      <c r="AS4" s="169" t="s">
        <v>248</v>
      </c>
      <c r="AT4" s="169" t="s">
        <v>249</v>
      </c>
      <c r="AU4" s="169" t="s">
        <v>250</v>
      </c>
      <c r="AV4" s="349" t="s">
        <v>251</v>
      </c>
    </row>
    <row r="5" spans="1:48" s="40" customFormat="1" ht="12.75">
      <c r="A5" s="41"/>
      <c r="B5" s="135" t="s">
        <v>113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37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  <c r="AU5" s="218">
        <v>527.58890790723001</v>
      </c>
      <c r="AV5" s="218">
        <v>585.75568435200989</v>
      </c>
    </row>
    <row r="6" spans="1:48" s="40" customFormat="1" ht="22.5" customHeight="1">
      <c r="A6" s="41"/>
      <c r="B6" s="98" t="s">
        <v>116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  <c r="AU6" s="185">
        <v>403.61262324136999</v>
      </c>
      <c r="AV6" s="185">
        <v>454.73951106368997</v>
      </c>
    </row>
    <row r="7" spans="1:48" s="40" customFormat="1" ht="12.75">
      <c r="A7" s="41"/>
      <c r="B7" s="99" t="s">
        <v>112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38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  <c r="AU7" s="190">
        <v>47.308311309280015</v>
      </c>
      <c r="AV7" s="190">
        <v>53.61375786560999</v>
      </c>
    </row>
    <row r="8" spans="1:48" s="40" customFormat="1" ht="12.75">
      <c r="A8" s="41"/>
      <c r="B8" s="99" t="s">
        <v>111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38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  <c r="AU8" s="190">
        <v>47.351681021299989</v>
      </c>
      <c r="AV8" s="190">
        <v>48.276804458979996</v>
      </c>
    </row>
    <row r="9" spans="1:48" s="40" customFormat="1" ht="12.75">
      <c r="A9" s="41"/>
      <c r="B9" s="99" t="s">
        <v>290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38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  <c r="AU9" s="190">
        <v>196.95770246837</v>
      </c>
      <c r="AV9" s="190">
        <v>223.93546451104001</v>
      </c>
    </row>
    <row r="10" spans="1:48" s="40" customFormat="1" ht="12.75">
      <c r="A10" s="41"/>
      <c r="B10" s="250" t="s">
        <v>110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39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  <c r="AU10" s="190">
        <v>-77.897674399070013</v>
      </c>
      <c r="AV10" s="190">
        <v>-87.569390425070011</v>
      </c>
    </row>
    <row r="11" spans="1:48" s="40" customFormat="1" ht="12.75">
      <c r="A11" s="41"/>
      <c r="B11" s="99" t="s">
        <v>109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38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U11" s="190">
        <v>68.056908260529994</v>
      </c>
      <c r="AV11" s="190">
        <v>78.223278526160001</v>
      </c>
    </row>
    <row r="12" spans="1:48" s="40" customFormat="1" ht="12.75">
      <c r="A12" s="41"/>
      <c r="B12" s="98" t="s">
        <v>108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  <c r="AU12" s="185">
        <v>88.620708005949993</v>
      </c>
      <c r="AV12" s="185">
        <v>95.001539613179986</v>
      </c>
    </row>
    <row r="13" spans="1:48" s="40" customFormat="1" ht="12.75">
      <c r="A13" s="41"/>
      <c r="B13" s="98" t="s">
        <v>107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V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38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  <c r="AU13" s="176">
        <f t="shared" si="1"/>
        <v>35.355576659910028</v>
      </c>
      <c r="AV13" s="176">
        <f t="shared" si="1"/>
        <v>36.014633675139933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40"/>
      <c r="AO14" s="178"/>
      <c r="AP14" s="176"/>
    </row>
    <row r="15" spans="1:48" s="40" customFormat="1" ht="12.75">
      <c r="A15" s="41"/>
      <c r="B15" s="135" t="s">
        <v>106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41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  <c r="AU15" s="181">
        <v>489.07740181894002</v>
      </c>
      <c r="AV15" s="181">
        <v>571.06846165216996</v>
      </c>
    </row>
    <row r="16" spans="1:48" s="40" customFormat="1" ht="12.75">
      <c r="A16" s="41"/>
      <c r="B16" s="31" t="s">
        <v>105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42"/>
      <c r="AO16" s="185"/>
      <c r="AP16" s="185"/>
      <c r="AQ16" s="185"/>
      <c r="AR16" s="185"/>
      <c r="AS16" s="185"/>
      <c r="AT16" s="185"/>
      <c r="AU16" s="185"/>
      <c r="AV16" s="185"/>
    </row>
    <row r="17" spans="1:48" s="40" customFormat="1" ht="12.75">
      <c r="A17" s="41"/>
      <c r="B17" s="21" t="s">
        <v>104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38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  <c r="AU17" s="176">
        <v>84.626321192509991</v>
      </c>
      <c r="AV17" s="176">
        <v>108.86420895146999</v>
      </c>
    </row>
    <row r="18" spans="1:48" s="40" customFormat="1" ht="12.75">
      <c r="A18" s="41"/>
      <c r="B18" s="21" t="s">
        <v>103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38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  <c r="AU18" s="176">
        <v>38.825277386750003</v>
      </c>
      <c r="AV18" s="176">
        <v>45.300290436689984</v>
      </c>
    </row>
    <row r="19" spans="1:48" s="40" customFormat="1" ht="25.5">
      <c r="A19" s="41"/>
      <c r="B19" s="21" t="s">
        <v>102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38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  <c r="AU19" s="176">
        <v>48.969356307220004</v>
      </c>
      <c r="AV19" s="176">
        <v>56.74186487891</v>
      </c>
    </row>
    <row r="20" spans="1:48" s="40" customFormat="1" ht="12.75">
      <c r="A20" s="41"/>
      <c r="B20" s="21" t="s">
        <v>255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38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  <c r="AU20" s="176">
        <v>22.703511663540002</v>
      </c>
      <c r="AV20" s="176">
        <v>26.855145229580003</v>
      </c>
    </row>
    <row r="21" spans="1:48" s="40" customFormat="1" ht="25.5">
      <c r="A21" s="41"/>
      <c r="B21" s="21" t="s">
        <v>256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38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  <c r="AU21" s="176">
        <v>2.5637872278200007</v>
      </c>
      <c r="AV21" s="176">
        <v>2.7609200820200002</v>
      </c>
    </row>
    <row r="22" spans="1:48" s="40" customFormat="1" ht="24.75" customHeight="1">
      <c r="A22" s="41"/>
      <c r="B22" s="21" t="s">
        <v>257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43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  <c r="AU22" s="188">
        <v>7.0990590800000001E-3</v>
      </c>
      <c r="AV22" s="188">
        <v>9.0595719000000005E-3</v>
      </c>
    </row>
    <row r="23" spans="1:48" s="40" customFormat="1" ht="12.75">
      <c r="A23" s="41"/>
      <c r="B23" s="21" t="s">
        <v>101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38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  <c r="AU23" s="176">
        <v>6.8215437318500003</v>
      </c>
      <c r="AV23" s="176">
        <v>9.4817890793499977</v>
      </c>
    </row>
    <row r="24" spans="1:48" s="40" customFormat="1" ht="12.75">
      <c r="A24" s="41"/>
      <c r="B24" s="21" t="s">
        <v>258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38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  <c r="AU24" s="176">
        <v>4.4571284965299993</v>
      </c>
      <c r="AV24" s="176">
        <v>4.9840606324100012</v>
      </c>
    </row>
    <row r="25" spans="1:48" s="40" customFormat="1" ht="12.75">
      <c r="A25" s="41"/>
      <c r="B25" s="21" t="s">
        <v>100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38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  <c r="AU25" s="176">
        <v>24.810100308609996</v>
      </c>
      <c r="AV25" s="176">
        <v>28.253105920319999</v>
      </c>
    </row>
    <row r="26" spans="1:48" s="40" customFormat="1" ht="25.5" customHeight="1">
      <c r="A26" s="41"/>
      <c r="B26" s="21" t="s">
        <v>99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38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  <c r="AU26" s="176">
        <v>79.565604558940009</v>
      </c>
      <c r="AV26" s="176">
        <v>89.699797933010032</v>
      </c>
    </row>
    <row r="27" spans="1:48" s="40" customFormat="1" ht="12.75" customHeight="1">
      <c r="A27" s="41"/>
      <c r="B27" s="21" t="s">
        <v>259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38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  <c r="AU27" s="176">
        <v>175.72767188608998</v>
      </c>
      <c r="AV27" s="176">
        <v>198.11821893651003</v>
      </c>
    </row>
    <row r="28" spans="1:48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42"/>
      <c r="AO28" s="185"/>
      <c r="AP28" s="185"/>
      <c r="AQ28" s="185"/>
      <c r="AR28" s="185"/>
      <c r="AS28" s="185"/>
      <c r="AT28" s="185"/>
      <c r="AU28" s="185"/>
      <c r="AV28" s="185"/>
    </row>
    <row r="29" spans="1:48" s="40" customFormat="1" ht="12.75">
      <c r="A29" s="41"/>
      <c r="B29" s="31" t="s">
        <v>98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42"/>
      <c r="AO29" s="185"/>
      <c r="AP29" s="185"/>
      <c r="AQ29" s="185"/>
      <c r="AR29" s="185"/>
      <c r="AS29" s="185"/>
      <c r="AT29" s="185"/>
      <c r="AU29" s="185"/>
      <c r="AV29" s="185"/>
    </row>
    <row r="30" spans="1:48" s="40" customFormat="1" ht="12.75">
      <c r="A30" s="41"/>
      <c r="B30" s="21" t="s">
        <v>97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38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  <c r="AU30" s="176">
        <v>478.49028694681999</v>
      </c>
      <c r="AV30" s="176">
        <v>556.92437792930002</v>
      </c>
    </row>
    <row r="31" spans="1:48" s="40" customFormat="1" ht="25.5">
      <c r="A31" s="41"/>
      <c r="B31" s="33" t="s">
        <v>96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38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  <c r="AU31" s="176">
        <v>67.943026085219998</v>
      </c>
      <c r="AV31" s="176">
        <v>89.137262467639999</v>
      </c>
    </row>
    <row r="32" spans="1:48" s="40" customFormat="1" ht="12.75">
      <c r="A32" s="41"/>
      <c r="B32" s="21" t="s">
        <v>95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39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  <c r="AU32" s="176">
        <v>10.587114872119999</v>
      </c>
      <c r="AV32" s="176">
        <v>14.144083722869999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42"/>
      <c r="AO33" s="185"/>
      <c r="AP33" s="185"/>
      <c r="AQ33" s="185"/>
      <c r="AR33" s="185"/>
      <c r="AS33" s="185"/>
      <c r="AT33" s="185"/>
      <c r="AU33" s="185"/>
    </row>
    <row r="34" spans="1:49" s="40" customFormat="1" ht="12.75">
      <c r="A34" s="41"/>
      <c r="B34" s="135" t="s">
        <v>94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37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  <c r="AU34" s="386">
        <v>4.1192071080000399E-2</v>
      </c>
      <c r="AV34" s="386">
        <v>-0.31346660735000037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47"/>
      <c r="AN35" s="344"/>
      <c r="AO35" s="193"/>
    </row>
    <row r="36" spans="1:49" s="41" customFormat="1" ht="12.75">
      <c r="B36" s="135" t="s">
        <v>93</v>
      </c>
      <c r="C36" s="170">
        <f t="shared" ref="C36:AV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37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  <c r="AU36" s="171">
        <f t="shared" si="4"/>
        <v>38.470314017209994</v>
      </c>
      <c r="AV36" s="171">
        <f t="shared" si="4"/>
        <v>15.000689307189935</v>
      </c>
    </row>
    <row r="37" spans="1:49" s="41" customFormat="1" ht="25.5">
      <c r="B37" s="135" t="s">
        <v>260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37"/>
      <c r="AO37" s="171"/>
      <c r="AP37" s="171"/>
      <c r="AQ37" s="171"/>
      <c r="AR37" s="171"/>
      <c r="AS37" s="171"/>
      <c r="AT37" s="171"/>
      <c r="AU37" s="171"/>
      <c r="AV37" s="171"/>
    </row>
    <row r="38" spans="1:49" s="41" customFormat="1" ht="12.75">
      <c r="B38" s="194" t="s">
        <v>92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V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45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  <c r="AU38" s="173">
        <f t="shared" si="6"/>
        <v>104.37561355644002</v>
      </c>
      <c r="AV38" s="173">
        <f t="shared" si="6"/>
        <v>186.54608580838004</v>
      </c>
    </row>
    <row r="39" spans="1:49" s="41" customFormat="1" ht="12.75">
      <c r="B39" s="198" t="s">
        <v>261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46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U39" s="203">
        <v>84.585536611560016</v>
      </c>
      <c r="AV39" s="203">
        <v>87.469125611560017</v>
      </c>
      <c r="AW39" s="251"/>
    </row>
    <row r="40" spans="1:49" s="41" customFormat="1" ht="12">
      <c r="B40" s="198" t="s">
        <v>262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46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  <c r="AU40" s="203">
        <v>19.790076944880003</v>
      </c>
      <c r="AV40" s="203">
        <v>99.076960196820011</v>
      </c>
    </row>
    <row r="41" spans="1:49" s="41" customFormat="1" ht="12.75">
      <c r="B41" s="194" t="s">
        <v>91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V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45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  <c r="AU41" s="173">
        <f t="shared" si="8"/>
        <v>-67.847143771405996</v>
      </c>
      <c r="AV41" s="173">
        <f t="shared" si="8"/>
        <v>-111.27584762047999</v>
      </c>
    </row>
    <row r="42" spans="1:49" s="41" customFormat="1" ht="12">
      <c r="B42" s="198" t="s">
        <v>281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46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  <c r="AU42" s="203">
        <v>-54.877646236010001</v>
      </c>
      <c r="AV42" s="203">
        <v>-56.275243196010003</v>
      </c>
    </row>
    <row r="43" spans="1:49" s="41" customFormat="1" ht="12">
      <c r="B43" s="198" t="s">
        <v>282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46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  <c r="AU43" s="203">
        <v>-12.969497535396</v>
      </c>
      <c r="AV43" s="203">
        <v>-55.000604424469998</v>
      </c>
    </row>
    <row r="44" spans="1:49" s="41" customFormat="1" ht="12.75">
      <c r="B44" s="220" t="s">
        <v>133</v>
      </c>
      <c r="C44" s="172" t="s">
        <v>134</v>
      </c>
      <c r="D44" s="173" t="s">
        <v>134</v>
      </c>
      <c r="E44" s="173" t="s">
        <v>134</v>
      </c>
      <c r="F44" s="173" t="s">
        <v>134</v>
      </c>
      <c r="G44" s="173" t="s">
        <v>134</v>
      </c>
      <c r="H44" s="173" t="s">
        <v>134</v>
      </c>
      <c r="I44" s="173" t="s">
        <v>134</v>
      </c>
      <c r="J44" s="173" t="s">
        <v>134</v>
      </c>
      <c r="K44" s="173" t="s">
        <v>134</v>
      </c>
      <c r="L44" s="173" t="s">
        <v>134</v>
      </c>
      <c r="M44" s="173" t="s">
        <v>134</v>
      </c>
      <c r="N44" s="196" t="s">
        <v>134</v>
      </c>
      <c r="O44" s="197" t="s">
        <v>134</v>
      </c>
      <c r="P44" s="221" t="s">
        <v>134</v>
      </c>
      <c r="Q44" s="173" t="s">
        <v>134</v>
      </c>
      <c r="R44" s="173" t="s">
        <v>134</v>
      </c>
      <c r="S44" s="173" t="s">
        <v>134</v>
      </c>
      <c r="T44" s="173" t="s">
        <v>134</v>
      </c>
      <c r="U44" s="173" t="s">
        <v>134</v>
      </c>
      <c r="V44" s="173" t="s">
        <v>134</v>
      </c>
      <c r="W44" s="173" t="s">
        <v>134</v>
      </c>
      <c r="X44" s="173" t="s">
        <v>134</v>
      </c>
      <c r="Y44" s="173" t="s">
        <v>134</v>
      </c>
      <c r="Z44" s="196">
        <v>28.254816708130001</v>
      </c>
      <c r="AA44" s="197">
        <v>19.99839315809</v>
      </c>
      <c r="AB44" s="221" t="s">
        <v>134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  <c r="AU44" s="185">
        <v>5.2389077506400001</v>
      </c>
      <c r="AV44" s="185">
        <v>5.2389077506400001</v>
      </c>
    </row>
    <row r="45" spans="1:49" ht="12.75">
      <c r="B45" s="194" t="s">
        <v>90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47">
        <v>6.5101102300000003E-3</v>
      </c>
      <c r="AO45" s="360">
        <v>1.230023712E-2</v>
      </c>
      <c r="AP45" s="360">
        <v>1.7012447069999999E-2</v>
      </c>
      <c r="AQ45" s="360">
        <v>2.8762669980000002E-2</v>
      </c>
      <c r="AR45" s="360">
        <v>7.2782824750000003E-2</v>
      </c>
      <c r="AS45" s="360">
        <v>0.11079825552000001</v>
      </c>
      <c r="AT45" s="360">
        <v>0.19156088930000001</v>
      </c>
      <c r="AU45" s="360">
        <v>1.52257381617</v>
      </c>
      <c r="AV45" s="360">
        <v>3.3027558433599995</v>
      </c>
    </row>
    <row r="46" spans="1:49" ht="25.5">
      <c r="B46" s="205" t="s">
        <v>89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48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  <c r="AU46" s="215">
        <v>-81.760265369050003</v>
      </c>
      <c r="AV46" s="215">
        <v>-98.812591089090006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8" ht="11.25" customHeight="1">
      <c r="B49" s="473" t="s">
        <v>165</v>
      </c>
      <c r="C49" s="476">
        <v>2013</v>
      </c>
      <c r="D49" s="479">
        <v>2014</v>
      </c>
      <c r="E49" s="468"/>
      <c r="F49" s="468"/>
      <c r="G49" s="468"/>
      <c r="H49" s="468"/>
      <c r="I49" s="468"/>
      <c r="J49" s="468"/>
      <c r="K49" s="468"/>
      <c r="L49" s="468"/>
      <c r="M49" s="468"/>
      <c r="N49" s="468"/>
      <c r="O49" s="468"/>
      <c r="P49" s="468">
        <v>2015</v>
      </c>
      <c r="Q49" s="468"/>
      <c r="R49" s="468"/>
      <c r="S49" s="468"/>
      <c r="T49" s="468"/>
      <c r="U49" s="468"/>
      <c r="V49" s="468"/>
      <c r="W49" s="468"/>
      <c r="X49" s="468"/>
      <c r="Y49" s="468"/>
      <c r="Z49" s="468"/>
      <c r="AA49" s="485"/>
      <c r="AB49" s="479">
        <v>2016</v>
      </c>
      <c r="AC49" s="468"/>
      <c r="AD49" s="468"/>
      <c r="AE49" s="468"/>
      <c r="AF49" s="468"/>
      <c r="AG49" s="468"/>
      <c r="AH49" s="468"/>
      <c r="AI49" s="468"/>
      <c r="AJ49" s="468"/>
      <c r="AK49" s="226"/>
      <c r="AL49" s="228"/>
      <c r="AM49" s="242"/>
      <c r="AN49" s="467">
        <v>2017</v>
      </c>
      <c r="AO49" s="468"/>
      <c r="AP49" s="468"/>
      <c r="AQ49" s="468"/>
      <c r="AR49" s="468"/>
      <c r="AS49" s="468"/>
      <c r="AT49" s="468"/>
      <c r="AU49" s="468"/>
      <c r="AV49" s="469"/>
    </row>
    <row r="50" spans="2:48" ht="11.25" customHeight="1">
      <c r="B50" s="474"/>
      <c r="C50" s="477"/>
      <c r="D50" s="481"/>
      <c r="E50" s="482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  <c r="AA50" s="486"/>
      <c r="AB50" s="480"/>
      <c r="AC50" s="471"/>
      <c r="AD50" s="471"/>
      <c r="AE50" s="471"/>
      <c r="AF50" s="471"/>
      <c r="AG50" s="471"/>
      <c r="AH50" s="471"/>
      <c r="AI50" s="471"/>
      <c r="AJ50" s="471"/>
      <c r="AK50" s="227"/>
      <c r="AL50" s="229"/>
      <c r="AM50" s="243"/>
      <c r="AN50" s="470"/>
      <c r="AO50" s="471"/>
      <c r="AP50" s="471"/>
      <c r="AQ50" s="471"/>
      <c r="AR50" s="471"/>
      <c r="AS50" s="471"/>
      <c r="AT50" s="471"/>
      <c r="AU50" s="471"/>
      <c r="AV50" s="472"/>
    </row>
    <row r="51" spans="2:48" ht="24">
      <c r="B51" s="475"/>
      <c r="C51" s="478"/>
      <c r="D51" s="483"/>
      <c r="E51" s="484"/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7"/>
      <c r="AB51" s="169" t="s">
        <v>243</v>
      </c>
      <c r="AC51" s="169" t="s">
        <v>244</v>
      </c>
      <c r="AD51" s="169" t="s">
        <v>245</v>
      </c>
      <c r="AE51" s="169" t="s">
        <v>246</v>
      </c>
      <c r="AF51" s="169" t="s">
        <v>247</v>
      </c>
      <c r="AG51" s="169" t="s">
        <v>248</v>
      </c>
      <c r="AH51" s="169" t="s">
        <v>249</v>
      </c>
      <c r="AI51" s="169" t="s">
        <v>250</v>
      </c>
      <c r="AJ51" s="169" t="s">
        <v>251</v>
      </c>
      <c r="AK51" s="169" t="s">
        <v>252</v>
      </c>
      <c r="AL51" s="169" t="s">
        <v>253</v>
      </c>
      <c r="AM51" s="244" t="s">
        <v>254</v>
      </c>
      <c r="AN51" s="350" t="s">
        <v>243</v>
      </c>
      <c r="AO51" s="169" t="s">
        <v>244</v>
      </c>
      <c r="AP51" s="169" t="s">
        <v>245</v>
      </c>
      <c r="AQ51" s="169" t="s">
        <v>246</v>
      </c>
      <c r="AR51" s="169" t="s">
        <v>247</v>
      </c>
      <c r="AS51" s="169" t="s">
        <v>248</v>
      </c>
      <c r="AT51" s="169" t="s">
        <v>249</v>
      </c>
      <c r="AU51" s="169" t="s">
        <v>250</v>
      </c>
      <c r="AV51" s="349" t="s">
        <v>250</v>
      </c>
    </row>
    <row r="52" spans="2:48" ht="12.75">
      <c r="B52" s="135" t="s">
        <v>113</v>
      </c>
      <c r="C52" s="170" t="s">
        <v>134</v>
      </c>
      <c r="D52" s="171" t="s">
        <v>134</v>
      </c>
      <c r="E52" s="171" t="s">
        <v>134</v>
      </c>
      <c r="F52" s="171" t="s">
        <v>134</v>
      </c>
      <c r="G52" s="171" t="s">
        <v>134</v>
      </c>
      <c r="H52" s="171" t="s">
        <v>134</v>
      </c>
      <c r="I52" s="171" t="s">
        <v>134</v>
      </c>
      <c r="J52" s="171" t="s">
        <v>134</v>
      </c>
      <c r="K52" s="171" t="s">
        <v>134</v>
      </c>
      <c r="L52" s="171" t="s">
        <v>134</v>
      </c>
      <c r="M52" s="171" t="s">
        <v>134</v>
      </c>
      <c r="N52" s="171" t="s">
        <v>134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V60" si="13">AK5/Y5*100-100</f>
        <v>8.4519466345334422</v>
      </c>
      <c r="AL52" s="218">
        <f t="shared" si="13"/>
        <v>13.248486112541414</v>
      </c>
      <c r="AM52" s="245">
        <f t="shared" si="13"/>
        <v>15.258873941120214</v>
      </c>
      <c r="AN52" s="337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  <c r="AU52" s="218">
        <f t="shared" si="13"/>
        <v>46.07353917176431</v>
      </c>
      <c r="AV52" s="218">
        <f t="shared" si="13"/>
        <v>43.725604103548221</v>
      </c>
    </row>
    <row r="53" spans="2:48" ht="22.5" customHeight="1">
      <c r="B53" s="98" t="s">
        <v>116</v>
      </c>
      <c r="C53" s="175" t="s">
        <v>134</v>
      </c>
      <c r="D53" s="176" t="s">
        <v>134</v>
      </c>
      <c r="E53" s="176" t="s">
        <v>134</v>
      </c>
      <c r="F53" s="176" t="s">
        <v>134</v>
      </c>
      <c r="G53" s="176" t="s">
        <v>134</v>
      </c>
      <c r="H53" s="176" t="s">
        <v>134</v>
      </c>
      <c r="I53" s="176" t="s">
        <v>134</v>
      </c>
      <c r="J53" s="176" t="s">
        <v>134</v>
      </c>
      <c r="K53" s="176" t="s">
        <v>134</v>
      </c>
      <c r="L53" s="176" t="s">
        <v>134</v>
      </c>
      <c r="M53" s="176" t="s">
        <v>134</v>
      </c>
      <c r="N53" s="178" t="s">
        <v>134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  <c r="AU53" s="173">
        <f t="shared" si="13"/>
        <v>26.839077576315432</v>
      </c>
      <c r="AV53" s="173">
        <f t="shared" si="13"/>
        <v>27.700672846432923</v>
      </c>
    </row>
    <row r="54" spans="2:48" ht="12" customHeight="1">
      <c r="B54" s="99" t="s">
        <v>112</v>
      </c>
      <c r="C54" s="175" t="s">
        <v>134</v>
      </c>
      <c r="D54" s="176" t="s">
        <v>134</v>
      </c>
      <c r="E54" s="176" t="s">
        <v>134</v>
      </c>
      <c r="F54" s="176" t="s">
        <v>134</v>
      </c>
      <c r="G54" s="176" t="s">
        <v>134</v>
      </c>
      <c r="H54" s="176" t="s">
        <v>134</v>
      </c>
      <c r="I54" s="176" t="s">
        <v>134</v>
      </c>
      <c r="J54" s="176" t="s">
        <v>134</v>
      </c>
      <c r="K54" s="176" t="s">
        <v>134</v>
      </c>
      <c r="L54" s="176" t="s">
        <v>134</v>
      </c>
      <c r="M54" s="176" t="s">
        <v>134</v>
      </c>
      <c r="N54" s="178" t="s">
        <v>134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38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  <c r="AU54" s="176">
        <f t="shared" si="13"/>
        <v>27.464380908111963</v>
      </c>
      <c r="AV54" s="176">
        <f t="shared" si="13"/>
        <v>27.499855969591664</v>
      </c>
    </row>
    <row r="55" spans="2:48" ht="12.75">
      <c r="B55" s="99" t="s">
        <v>111</v>
      </c>
      <c r="C55" s="175" t="s">
        <v>134</v>
      </c>
      <c r="D55" s="176" t="s">
        <v>134</v>
      </c>
      <c r="E55" s="176" t="s">
        <v>134</v>
      </c>
      <c r="F55" s="176" t="s">
        <v>134</v>
      </c>
      <c r="G55" s="176" t="s">
        <v>134</v>
      </c>
      <c r="H55" s="176" t="s">
        <v>134</v>
      </c>
      <c r="I55" s="176" t="s">
        <v>134</v>
      </c>
      <c r="J55" s="176" t="s">
        <v>134</v>
      </c>
      <c r="K55" s="176" t="s">
        <v>134</v>
      </c>
      <c r="L55" s="176" t="s">
        <v>134</v>
      </c>
      <c r="M55" s="176" t="s">
        <v>134</v>
      </c>
      <c r="N55" s="178" t="s">
        <v>134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38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  <c r="AU55" s="176">
        <f t="shared" si="13"/>
        <v>34.385050939995665</v>
      </c>
      <c r="AV55" s="176">
        <f t="shared" si="13"/>
        <v>33.560660332209835</v>
      </c>
    </row>
    <row r="56" spans="2:48" ht="12.75">
      <c r="B56" s="99" t="s">
        <v>290</v>
      </c>
      <c r="C56" s="175" t="s">
        <v>134</v>
      </c>
      <c r="D56" s="176" t="s">
        <v>134</v>
      </c>
      <c r="E56" s="176" t="s">
        <v>134</v>
      </c>
      <c r="F56" s="176" t="s">
        <v>134</v>
      </c>
      <c r="G56" s="176" t="s">
        <v>134</v>
      </c>
      <c r="H56" s="176" t="s">
        <v>134</v>
      </c>
      <c r="I56" s="176" t="s">
        <v>134</v>
      </c>
      <c r="J56" s="176" t="s">
        <v>134</v>
      </c>
      <c r="K56" s="176" t="s">
        <v>134</v>
      </c>
      <c r="L56" s="176" t="s">
        <v>134</v>
      </c>
      <c r="M56" s="176" t="s">
        <v>134</v>
      </c>
      <c r="N56" s="178" t="s">
        <v>134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38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  <c r="AU56" s="176">
        <f t="shared" si="13"/>
        <v>31.811378490849449</v>
      </c>
      <c r="AV56" s="176">
        <f t="shared" si="13"/>
        <v>32.946753387429993</v>
      </c>
    </row>
    <row r="57" spans="2:48" ht="12.75">
      <c r="B57" s="250" t="s">
        <v>110</v>
      </c>
      <c r="C57" s="175" t="s">
        <v>134</v>
      </c>
      <c r="D57" s="176" t="s">
        <v>134</v>
      </c>
      <c r="E57" s="176" t="s">
        <v>134</v>
      </c>
      <c r="F57" s="176" t="s">
        <v>134</v>
      </c>
      <c r="G57" s="176" t="s">
        <v>134</v>
      </c>
      <c r="H57" s="176" t="s">
        <v>134</v>
      </c>
      <c r="I57" s="176" t="s">
        <v>134</v>
      </c>
      <c r="J57" s="176" t="s">
        <v>134</v>
      </c>
      <c r="K57" s="176" t="s">
        <v>134</v>
      </c>
      <c r="L57" s="176" t="s">
        <v>134</v>
      </c>
      <c r="M57" s="176" t="s">
        <v>134</v>
      </c>
      <c r="N57" s="178" t="s">
        <v>134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38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>AR10/AF10*100-100</f>
        <v>32.93426835350968</v>
      </c>
      <c r="AS57" s="176">
        <f>AS10/AG10*100-100</f>
        <v>57.710423759337715</v>
      </c>
      <c r="AT57" s="176">
        <f>AT10/AH10*100-100</f>
        <v>41.547909181667677</v>
      </c>
      <c r="AU57" s="176">
        <f>AU10/AI10*100-100</f>
        <v>43.121993435633158</v>
      </c>
      <c r="AV57" s="176">
        <f>AV10/AJ10*100-100</f>
        <v>37.385471050227039</v>
      </c>
    </row>
    <row r="58" spans="2:48" ht="12.75">
      <c r="B58" s="99" t="s">
        <v>109</v>
      </c>
      <c r="C58" s="175" t="s">
        <v>134</v>
      </c>
      <c r="D58" s="176" t="s">
        <v>134</v>
      </c>
      <c r="E58" s="176" t="s">
        <v>134</v>
      </c>
      <c r="F58" s="176" t="s">
        <v>134</v>
      </c>
      <c r="G58" s="176" t="s">
        <v>134</v>
      </c>
      <c r="H58" s="176" t="s">
        <v>134</v>
      </c>
      <c r="I58" s="176" t="s">
        <v>134</v>
      </c>
      <c r="J58" s="176" t="s">
        <v>134</v>
      </c>
      <c r="K58" s="176" t="s">
        <v>134</v>
      </c>
      <c r="L58" s="176" t="s">
        <v>134</v>
      </c>
      <c r="M58" s="176" t="s">
        <v>134</v>
      </c>
      <c r="N58" s="178" t="s">
        <v>134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38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  <c r="AU58" s="176">
        <f t="shared" si="13"/>
        <v>19.474099086680667</v>
      </c>
      <c r="AV58" s="176">
        <f t="shared" si="13"/>
        <v>20.235273750525323</v>
      </c>
    </row>
    <row r="59" spans="2:48" ht="12.75">
      <c r="B59" s="98" t="s">
        <v>108</v>
      </c>
      <c r="C59" s="175" t="s">
        <v>134</v>
      </c>
      <c r="D59" s="176" t="s">
        <v>134</v>
      </c>
      <c r="E59" s="176" t="s">
        <v>134</v>
      </c>
      <c r="F59" s="176" t="s">
        <v>134</v>
      </c>
      <c r="G59" s="176" t="s">
        <v>134</v>
      </c>
      <c r="H59" s="176" t="s">
        <v>134</v>
      </c>
      <c r="I59" s="176" t="s">
        <v>134</v>
      </c>
      <c r="J59" s="176" t="s">
        <v>134</v>
      </c>
      <c r="K59" s="176" t="s">
        <v>134</v>
      </c>
      <c r="L59" s="176" t="s">
        <v>134</v>
      </c>
      <c r="M59" s="176" t="s">
        <v>134</v>
      </c>
      <c r="N59" s="178" t="s">
        <v>134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  <c r="AU59" s="173">
        <f t="shared" si="13"/>
        <v>125.70404355567604</v>
      </c>
      <c r="AV59" s="173">
        <f t="shared" si="13"/>
        <v>101.29067577876927</v>
      </c>
    </row>
    <row r="60" spans="2:48" ht="12.75">
      <c r="B60" s="98" t="s">
        <v>107</v>
      </c>
      <c r="C60" s="175" t="s">
        <v>134</v>
      </c>
      <c r="D60" s="176" t="s">
        <v>134</v>
      </c>
      <c r="E60" s="176" t="s">
        <v>134</v>
      </c>
      <c r="F60" s="176" t="s">
        <v>134</v>
      </c>
      <c r="G60" s="176" t="s">
        <v>134</v>
      </c>
      <c r="H60" s="176" t="s">
        <v>134</v>
      </c>
      <c r="I60" s="176" t="s">
        <v>134</v>
      </c>
      <c r="J60" s="176" t="s">
        <v>134</v>
      </c>
      <c r="K60" s="176" t="s">
        <v>134</v>
      </c>
      <c r="L60" s="176" t="s">
        <v>134</v>
      </c>
      <c r="M60" s="176" t="s">
        <v>134</v>
      </c>
      <c r="N60" s="178" t="s">
        <v>134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38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  <c r="AU60" s="176">
        <f t="shared" si="13"/>
        <v>853.54538744461138</v>
      </c>
      <c r="AV60" s="176">
        <f t="shared" si="13"/>
        <v>745.96792080798639</v>
      </c>
    </row>
    <row r="61" spans="2:48" ht="12.75">
      <c r="B61" s="98"/>
      <c r="C61" s="175" t="s">
        <v>134</v>
      </c>
      <c r="D61" s="176" t="s">
        <v>134</v>
      </c>
      <c r="E61" s="176" t="s">
        <v>134</v>
      </c>
      <c r="F61" s="176" t="s">
        <v>134</v>
      </c>
      <c r="G61" s="176" t="s">
        <v>134</v>
      </c>
      <c r="H61" s="176" t="s">
        <v>134</v>
      </c>
      <c r="I61" s="176" t="s">
        <v>134</v>
      </c>
      <c r="J61" s="176" t="s">
        <v>134</v>
      </c>
      <c r="K61" s="176" t="s">
        <v>134</v>
      </c>
      <c r="L61" s="176" t="s">
        <v>134</v>
      </c>
      <c r="M61" s="176" t="s">
        <v>134</v>
      </c>
      <c r="N61" s="178" t="s">
        <v>134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40"/>
      <c r="AO61" s="178"/>
      <c r="AP61" s="178"/>
      <c r="AQ61" s="178"/>
      <c r="AR61" s="178"/>
      <c r="AS61" s="178"/>
      <c r="AT61" s="178"/>
      <c r="AU61" s="178"/>
      <c r="AV61" s="178"/>
    </row>
    <row r="62" spans="2:48" ht="12.75">
      <c r="B62" s="135" t="s">
        <v>106</v>
      </c>
      <c r="C62" s="213" t="s">
        <v>134</v>
      </c>
      <c r="D62" s="181" t="s">
        <v>134</v>
      </c>
      <c r="E62" s="181" t="s">
        <v>134</v>
      </c>
      <c r="F62" s="181" t="s">
        <v>134</v>
      </c>
      <c r="G62" s="181" t="s">
        <v>134</v>
      </c>
      <c r="H62" s="181" t="s">
        <v>134</v>
      </c>
      <c r="I62" s="181" t="s">
        <v>134</v>
      </c>
      <c r="J62" s="181" t="s">
        <v>134</v>
      </c>
      <c r="K62" s="181" t="s">
        <v>134</v>
      </c>
      <c r="L62" s="181" t="s">
        <v>134</v>
      </c>
      <c r="M62" s="181" t="s">
        <v>134</v>
      </c>
      <c r="N62" s="181" t="s">
        <v>134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V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48">
        <f t="shared" si="14"/>
        <v>18.715579775827877</v>
      </c>
      <c r="AN62" s="341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181">
        <f t="shared" si="14"/>
        <v>24.047762776782506</v>
      </c>
      <c r="AR62" s="181">
        <f t="shared" si="14"/>
        <v>22.166074449985246</v>
      </c>
      <c r="AS62" s="181">
        <f t="shared" si="14"/>
        <v>21.842889780084064</v>
      </c>
      <c r="AT62" s="181">
        <f t="shared" si="14"/>
        <v>20.141117490721456</v>
      </c>
      <c r="AU62" s="181">
        <f t="shared" si="14"/>
        <v>21.312259229279661</v>
      </c>
      <c r="AV62" s="181">
        <f t="shared" si="14"/>
        <v>21.306330781795651</v>
      </c>
    </row>
    <row r="63" spans="2:48" ht="12.75">
      <c r="B63" s="31" t="s">
        <v>105</v>
      </c>
      <c r="C63" s="175" t="s">
        <v>134</v>
      </c>
      <c r="D63" s="176" t="s">
        <v>134</v>
      </c>
      <c r="E63" s="176" t="s">
        <v>134</v>
      </c>
      <c r="F63" s="176" t="s">
        <v>134</v>
      </c>
      <c r="G63" s="176" t="s">
        <v>134</v>
      </c>
      <c r="H63" s="176" t="s">
        <v>134</v>
      </c>
      <c r="I63" s="176" t="s">
        <v>134</v>
      </c>
      <c r="J63" s="176" t="s">
        <v>134</v>
      </c>
      <c r="K63" s="176" t="s">
        <v>134</v>
      </c>
      <c r="L63" s="176" t="s">
        <v>134</v>
      </c>
      <c r="M63" s="176" t="s">
        <v>134</v>
      </c>
      <c r="N63" s="178" t="s">
        <v>134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6"/>
      <c r="AN63" s="342"/>
      <c r="AO63" s="185"/>
      <c r="AP63" s="185"/>
      <c r="AQ63" s="185"/>
      <c r="AR63" s="185"/>
      <c r="AS63" s="185"/>
      <c r="AT63" s="185"/>
      <c r="AU63" s="185"/>
      <c r="AV63" s="185"/>
    </row>
    <row r="64" spans="2:48" ht="12.75">
      <c r="B64" s="21" t="s">
        <v>104</v>
      </c>
      <c r="C64" s="175" t="s">
        <v>134</v>
      </c>
      <c r="D64" s="176" t="s">
        <v>134</v>
      </c>
      <c r="E64" s="176" t="s">
        <v>134</v>
      </c>
      <c r="F64" s="176" t="s">
        <v>134</v>
      </c>
      <c r="G64" s="176" t="s">
        <v>134</v>
      </c>
      <c r="H64" s="176" t="s">
        <v>134</v>
      </c>
      <c r="I64" s="176" t="s">
        <v>134</v>
      </c>
      <c r="J64" s="176" t="s">
        <v>134</v>
      </c>
      <c r="K64" s="176" t="s">
        <v>134</v>
      </c>
      <c r="L64" s="176" t="s">
        <v>134</v>
      </c>
      <c r="M64" s="176" t="s">
        <v>134</v>
      </c>
      <c r="N64" s="178" t="s">
        <v>134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V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38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176">
        <f t="shared" si="18"/>
        <v>17.532505453726117</v>
      </c>
      <c r="AR64" s="176">
        <f t="shared" si="18"/>
        <v>19.896517847561526</v>
      </c>
      <c r="AS64" s="176">
        <f t="shared" si="18"/>
        <v>17.292586082791345</v>
      </c>
      <c r="AT64" s="176">
        <f t="shared" si="18"/>
        <v>17.490288918344945</v>
      </c>
      <c r="AU64" s="176">
        <f t="shared" si="18"/>
        <v>18.64526559652704</v>
      </c>
      <c r="AV64" s="176">
        <f t="shared" si="18"/>
        <v>20.708914088606974</v>
      </c>
    </row>
    <row r="65" spans="2:48" ht="12.75">
      <c r="B65" s="21" t="s">
        <v>103</v>
      </c>
      <c r="C65" s="175" t="s">
        <v>134</v>
      </c>
      <c r="D65" s="176" t="s">
        <v>134</v>
      </c>
      <c r="E65" s="176" t="s">
        <v>134</v>
      </c>
      <c r="F65" s="176" t="s">
        <v>134</v>
      </c>
      <c r="G65" s="176" t="s">
        <v>134</v>
      </c>
      <c r="H65" s="176" t="s">
        <v>134</v>
      </c>
      <c r="I65" s="176" t="s">
        <v>134</v>
      </c>
      <c r="J65" s="176" t="s">
        <v>134</v>
      </c>
      <c r="K65" s="176" t="s">
        <v>134</v>
      </c>
      <c r="L65" s="176" t="s">
        <v>134</v>
      </c>
      <c r="M65" s="176" t="s">
        <v>134</v>
      </c>
      <c r="N65" s="178" t="s">
        <v>134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38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176">
        <f t="shared" si="18"/>
        <v>-5.0207307140031503</v>
      </c>
      <c r="AR65" s="176">
        <f t="shared" si="18"/>
        <v>3.4022851185949463</v>
      </c>
      <c r="AS65" s="176">
        <f t="shared" si="18"/>
        <v>5.7717192966901649</v>
      </c>
      <c r="AT65" s="176">
        <f t="shared" si="18"/>
        <v>9.8170699206889083</v>
      </c>
      <c r="AU65" s="176">
        <f t="shared" si="18"/>
        <v>9.5321815713807609</v>
      </c>
      <c r="AV65" s="176">
        <f t="shared" si="18"/>
        <v>13.071429050939471</v>
      </c>
    </row>
    <row r="66" spans="2:48" ht="25.5">
      <c r="B66" s="21" t="s">
        <v>102</v>
      </c>
      <c r="C66" s="175" t="s">
        <v>134</v>
      </c>
      <c r="D66" s="176" t="s">
        <v>134</v>
      </c>
      <c r="E66" s="176" t="s">
        <v>134</v>
      </c>
      <c r="F66" s="176" t="s">
        <v>134</v>
      </c>
      <c r="G66" s="176" t="s">
        <v>134</v>
      </c>
      <c r="H66" s="176" t="s">
        <v>134</v>
      </c>
      <c r="I66" s="176" t="s">
        <v>134</v>
      </c>
      <c r="J66" s="176" t="s">
        <v>134</v>
      </c>
      <c r="K66" s="176" t="s">
        <v>134</v>
      </c>
      <c r="L66" s="176" t="s">
        <v>134</v>
      </c>
      <c r="M66" s="176" t="s">
        <v>134</v>
      </c>
      <c r="N66" s="178" t="s">
        <v>134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38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176">
        <f t="shared" si="18"/>
        <v>28.356836844696915</v>
      </c>
      <c r="AR66" s="176">
        <f t="shared" si="18"/>
        <v>26.347389667647462</v>
      </c>
      <c r="AS66" s="176">
        <f t="shared" si="18"/>
        <v>25.415627682492541</v>
      </c>
      <c r="AT66" s="176">
        <f t="shared" si="18"/>
        <v>27.38037528311051</v>
      </c>
      <c r="AU66" s="176">
        <f t="shared" si="18"/>
        <v>26.700398916415764</v>
      </c>
      <c r="AV66" s="176">
        <f t="shared" si="18"/>
        <v>26.033280362399154</v>
      </c>
    </row>
    <row r="67" spans="2:48" ht="12.75">
      <c r="B67" s="21" t="s">
        <v>255</v>
      </c>
      <c r="C67" s="175" t="s">
        <v>134</v>
      </c>
      <c r="D67" s="176" t="s">
        <v>134</v>
      </c>
      <c r="E67" s="176" t="s">
        <v>134</v>
      </c>
      <c r="F67" s="176" t="s">
        <v>134</v>
      </c>
      <c r="G67" s="176" t="s">
        <v>134</v>
      </c>
      <c r="H67" s="176" t="s">
        <v>134</v>
      </c>
      <c r="I67" s="176" t="s">
        <v>134</v>
      </c>
      <c r="J67" s="176" t="s">
        <v>134</v>
      </c>
      <c r="K67" s="176" t="s">
        <v>134</v>
      </c>
      <c r="L67" s="176" t="s">
        <v>134</v>
      </c>
      <c r="M67" s="176" t="s">
        <v>134</v>
      </c>
      <c r="N67" s="178" t="s">
        <v>134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38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176">
        <f t="shared" si="18"/>
        <v>23.410697461603533</v>
      </c>
      <c r="AR67" s="176">
        <f t="shared" si="18"/>
        <v>25.393196453648969</v>
      </c>
      <c r="AS67" s="176">
        <f t="shared" si="18"/>
        <v>48.902895444846621</v>
      </c>
      <c r="AT67" s="176">
        <f t="shared" si="18"/>
        <v>53.15691216828634</v>
      </c>
      <c r="AU67" s="176">
        <f t="shared" si="18"/>
        <v>47.794521937528202</v>
      </c>
      <c r="AV67" s="176">
        <f t="shared" si="18"/>
        <v>44.379156702313821</v>
      </c>
    </row>
    <row r="68" spans="2:48" ht="25.5">
      <c r="B68" s="21" t="s">
        <v>256</v>
      </c>
      <c r="C68" s="175" t="s">
        <v>134</v>
      </c>
      <c r="D68" s="176" t="s">
        <v>134</v>
      </c>
      <c r="E68" s="176" t="s">
        <v>134</v>
      </c>
      <c r="F68" s="176" t="s">
        <v>134</v>
      </c>
      <c r="G68" s="176" t="s">
        <v>134</v>
      </c>
      <c r="H68" s="176" t="s">
        <v>134</v>
      </c>
      <c r="I68" s="176" t="s">
        <v>134</v>
      </c>
      <c r="J68" s="176" t="s">
        <v>134</v>
      </c>
      <c r="K68" s="176" t="s">
        <v>134</v>
      </c>
      <c r="L68" s="176" t="s">
        <v>134</v>
      </c>
      <c r="M68" s="176" t="s">
        <v>134</v>
      </c>
      <c r="N68" s="178" t="s">
        <v>134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38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176">
        <f t="shared" si="18"/>
        <v>31.818813417261794</v>
      </c>
      <c r="AR68" s="176">
        <f t="shared" si="18"/>
        <v>38.4662341287424</v>
      </c>
      <c r="AS68" s="176">
        <f t="shared" si="18"/>
        <v>45.221902661436587</v>
      </c>
      <c r="AT68" s="176">
        <f t="shared" si="18"/>
        <v>36.110392579377503</v>
      </c>
      <c r="AU68" s="176">
        <f t="shared" si="18"/>
        <v>32.406488024654777</v>
      </c>
      <c r="AV68" s="176">
        <f t="shared" si="18"/>
        <v>21.970489563581452</v>
      </c>
    </row>
    <row r="69" spans="2:48" ht="22.5" customHeight="1">
      <c r="B69" s="21" t="s">
        <v>257</v>
      </c>
      <c r="C69" s="175" t="s">
        <v>134</v>
      </c>
      <c r="D69" s="176" t="s">
        <v>134</v>
      </c>
      <c r="E69" s="176" t="s">
        <v>134</v>
      </c>
      <c r="F69" s="176" t="s">
        <v>134</v>
      </c>
      <c r="G69" s="176" t="s">
        <v>134</v>
      </c>
      <c r="H69" s="176" t="s">
        <v>134</v>
      </c>
      <c r="I69" s="176" t="s">
        <v>134</v>
      </c>
      <c r="J69" s="176" t="s">
        <v>134</v>
      </c>
      <c r="K69" s="176" t="s">
        <v>134</v>
      </c>
      <c r="L69" s="176" t="s">
        <v>134</v>
      </c>
      <c r="M69" s="176" t="s">
        <v>134</v>
      </c>
      <c r="N69" s="178" t="s">
        <v>134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38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176">
        <f t="shared" si="18"/>
        <v>19.247065175294239</v>
      </c>
      <c r="AR69" s="176">
        <f t="shared" si="18"/>
        <v>28.827955658233918</v>
      </c>
      <c r="AS69" s="176">
        <f t="shared" si="18"/>
        <v>37.307661727009105</v>
      </c>
      <c r="AT69" s="176">
        <f t="shared" si="18"/>
        <v>52.780907772201317</v>
      </c>
      <c r="AU69" s="176">
        <f t="shared" si="18"/>
        <v>51.059877519866149</v>
      </c>
      <c r="AV69" s="176">
        <f t="shared" si="18"/>
        <v>63.452011463875095</v>
      </c>
    </row>
    <row r="70" spans="2:48" ht="12.75">
      <c r="B70" s="21" t="s">
        <v>101</v>
      </c>
      <c r="C70" s="175" t="s">
        <v>134</v>
      </c>
      <c r="D70" s="176" t="s">
        <v>134</v>
      </c>
      <c r="E70" s="176" t="s">
        <v>134</v>
      </c>
      <c r="F70" s="176" t="s">
        <v>134</v>
      </c>
      <c r="G70" s="176" t="s">
        <v>134</v>
      </c>
      <c r="H70" s="176" t="s">
        <v>134</v>
      </c>
      <c r="I70" s="176" t="s">
        <v>134</v>
      </c>
      <c r="J70" s="176" t="s">
        <v>134</v>
      </c>
      <c r="K70" s="176" t="s">
        <v>134</v>
      </c>
      <c r="L70" s="176" t="s">
        <v>134</v>
      </c>
      <c r="M70" s="176" t="s">
        <v>134</v>
      </c>
      <c r="N70" s="178" t="s">
        <v>134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38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176">
        <f t="shared" si="18"/>
        <v>15.726145125635284</v>
      </c>
      <c r="AR70" s="176">
        <f t="shared" si="18"/>
        <v>19.670917944131588</v>
      </c>
      <c r="AS70" s="176">
        <f t="shared" si="18"/>
        <v>15.185853449197381</v>
      </c>
      <c r="AT70" s="176">
        <f t="shared" si="18"/>
        <v>16.756602732677123</v>
      </c>
      <c r="AU70" s="176">
        <f t="shared" si="18"/>
        <v>46.300377374256641</v>
      </c>
      <c r="AV70" s="176">
        <f t="shared" si="18"/>
        <v>73.938331568020288</v>
      </c>
    </row>
    <row r="71" spans="2:48" ht="12.75">
      <c r="B71" s="21" t="s">
        <v>258</v>
      </c>
      <c r="C71" s="175" t="s">
        <v>134</v>
      </c>
      <c r="D71" s="176" t="s">
        <v>134</v>
      </c>
      <c r="E71" s="176" t="s">
        <v>134</v>
      </c>
      <c r="F71" s="176" t="s">
        <v>134</v>
      </c>
      <c r="G71" s="176" t="s">
        <v>134</v>
      </c>
      <c r="H71" s="176" t="s">
        <v>134</v>
      </c>
      <c r="I71" s="176" t="s">
        <v>134</v>
      </c>
      <c r="J71" s="176" t="s">
        <v>134</v>
      </c>
      <c r="K71" s="176" t="s">
        <v>134</v>
      </c>
      <c r="L71" s="176" t="s">
        <v>134</v>
      </c>
      <c r="M71" s="176" t="s">
        <v>134</v>
      </c>
      <c r="N71" s="178" t="s">
        <v>134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38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176">
        <f t="shared" si="18"/>
        <v>80.204192275997059</v>
      </c>
      <c r="AR71" s="176">
        <f t="shared" si="18"/>
        <v>81.081467165301547</v>
      </c>
      <c r="AS71" s="176">
        <f t="shared" si="18"/>
        <v>80.983467804685546</v>
      </c>
      <c r="AT71" s="176">
        <f t="shared" si="18"/>
        <v>80.009657762471988</v>
      </c>
      <c r="AU71" s="176">
        <f t="shared" si="18"/>
        <v>53.531204453373505</v>
      </c>
      <c r="AV71" s="176">
        <f t="shared" si="18"/>
        <v>47.476281068987106</v>
      </c>
    </row>
    <row r="72" spans="2:48" ht="12.75">
      <c r="B72" s="21" t="s">
        <v>100</v>
      </c>
      <c r="C72" s="175" t="s">
        <v>134</v>
      </c>
      <c r="D72" s="176" t="s">
        <v>134</v>
      </c>
      <c r="E72" s="176" t="s">
        <v>134</v>
      </c>
      <c r="F72" s="176" t="s">
        <v>134</v>
      </c>
      <c r="G72" s="176" t="s">
        <v>134</v>
      </c>
      <c r="H72" s="176" t="s">
        <v>134</v>
      </c>
      <c r="I72" s="176" t="s">
        <v>134</v>
      </c>
      <c r="J72" s="176" t="s">
        <v>134</v>
      </c>
      <c r="K72" s="176" t="s">
        <v>134</v>
      </c>
      <c r="L72" s="176" t="s">
        <v>134</v>
      </c>
      <c r="M72" s="176" t="s">
        <v>134</v>
      </c>
      <c r="N72" s="178" t="s">
        <v>134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38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176">
        <f t="shared" si="18"/>
        <v>26.657711128308634</v>
      </c>
      <c r="AR72" s="176">
        <f t="shared" si="18"/>
        <v>25.837839172791547</v>
      </c>
      <c r="AS72" s="176">
        <f t="shared" si="18"/>
        <v>26.690196895699287</v>
      </c>
      <c r="AT72" s="176">
        <f t="shared" si="18"/>
        <v>24.473975129825959</v>
      </c>
      <c r="AU72" s="176">
        <f t="shared" si="18"/>
        <v>22.379260974914274</v>
      </c>
      <c r="AV72" s="176">
        <f t="shared" si="18"/>
        <v>14.20635634901366</v>
      </c>
    </row>
    <row r="73" spans="2:48" ht="25.5">
      <c r="B73" s="21" t="s">
        <v>99</v>
      </c>
      <c r="C73" s="175" t="s">
        <v>134</v>
      </c>
      <c r="D73" s="176" t="s">
        <v>134</v>
      </c>
      <c r="E73" s="176" t="s">
        <v>134</v>
      </c>
      <c r="F73" s="176" t="s">
        <v>134</v>
      </c>
      <c r="G73" s="176" t="s">
        <v>134</v>
      </c>
      <c r="H73" s="176" t="s">
        <v>134</v>
      </c>
      <c r="I73" s="176" t="s">
        <v>134</v>
      </c>
      <c r="J73" s="176" t="s">
        <v>134</v>
      </c>
      <c r="K73" s="176" t="s">
        <v>134</v>
      </c>
      <c r="L73" s="176" t="s">
        <v>134</v>
      </c>
      <c r="M73" s="176" t="s">
        <v>134</v>
      </c>
      <c r="N73" s="178" t="s">
        <v>134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38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176">
        <f t="shared" si="18"/>
        <v>-5.8242019389731325</v>
      </c>
      <c r="AR73" s="176">
        <f t="shared" si="18"/>
        <v>-8.8728291456494048</v>
      </c>
      <c r="AS73" s="176">
        <f t="shared" si="18"/>
        <v>-10.829395049817109</v>
      </c>
      <c r="AT73" s="176">
        <f t="shared" si="18"/>
        <v>-13.274810972113656</v>
      </c>
      <c r="AU73" s="176">
        <f t="shared" si="18"/>
        <v>-13.412231463806862</v>
      </c>
      <c r="AV73" s="176">
        <f t="shared" si="18"/>
        <v>-14.900354969496021</v>
      </c>
    </row>
    <row r="74" spans="2:48" ht="12.75">
      <c r="B74" s="21" t="s">
        <v>259</v>
      </c>
      <c r="C74" s="175" t="s">
        <v>134</v>
      </c>
      <c r="D74" s="176" t="s">
        <v>134</v>
      </c>
      <c r="E74" s="176" t="s">
        <v>134</v>
      </c>
      <c r="F74" s="176" t="s">
        <v>134</v>
      </c>
      <c r="G74" s="176" t="s">
        <v>134</v>
      </c>
      <c r="H74" s="176" t="s">
        <v>134</v>
      </c>
      <c r="I74" s="176" t="s">
        <v>134</v>
      </c>
      <c r="J74" s="176" t="s">
        <v>134</v>
      </c>
      <c r="K74" s="176" t="s">
        <v>134</v>
      </c>
      <c r="L74" s="176" t="s">
        <v>134</v>
      </c>
      <c r="M74" s="176" t="s">
        <v>134</v>
      </c>
      <c r="N74" s="178" t="s">
        <v>134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38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176">
        <f t="shared" si="18"/>
        <v>53.704213392297675</v>
      </c>
      <c r="AR74" s="176">
        <f t="shared" si="18"/>
        <v>47.119245028859439</v>
      </c>
      <c r="AS74" s="176">
        <f t="shared" si="18"/>
        <v>46.315788506402868</v>
      </c>
      <c r="AT74" s="176">
        <f t="shared" si="18"/>
        <v>41.064619688831897</v>
      </c>
      <c r="AU74" s="176">
        <f t="shared" si="18"/>
        <v>45.589392508922543</v>
      </c>
      <c r="AV74" s="176">
        <f t="shared" si="18"/>
        <v>46.052301564894236</v>
      </c>
    </row>
    <row r="75" spans="2:48" ht="12.75">
      <c r="B75" s="21"/>
      <c r="C75" s="175" t="s">
        <v>134</v>
      </c>
      <c r="D75" s="176" t="s">
        <v>134</v>
      </c>
      <c r="E75" s="176" t="s">
        <v>134</v>
      </c>
      <c r="F75" s="176" t="s">
        <v>134</v>
      </c>
      <c r="G75" s="176" t="s">
        <v>134</v>
      </c>
      <c r="H75" s="176" t="s">
        <v>134</v>
      </c>
      <c r="I75" s="176" t="s">
        <v>134</v>
      </c>
      <c r="J75" s="176" t="s">
        <v>134</v>
      </c>
      <c r="K75" s="176" t="s">
        <v>134</v>
      </c>
      <c r="L75" s="176" t="s">
        <v>134</v>
      </c>
      <c r="M75" s="176" t="s">
        <v>134</v>
      </c>
      <c r="N75" s="178" t="s">
        <v>134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6"/>
      <c r="AN75" s="342"/>
      <c r="AO75" s="185"/>
      <c r="AP75" s="185"/>
      <c r="AQ75" s="185"/>
      <c r="AR75" s="185"/>
      <c r="AS75" s="185"/>
      <c r="AT75" s="185"/>
      <c r="AU75" s="185"/>
    </row>
    <row r="76" spans="2:48" ht="12.75">
      <c r="B76" s="31" t="s">
        <v>98</v>
      </c>
      <c r="C76" s="175" t="s">
        <v>134</v>
      </c>
      <c r="D76" s="176" t="s">
        <v>134</v>
      </c>
      <c r="E76" s="176" t="s">
        <v>134</v>
      </c>
      <c r="F76" s="176" t="s">
        <v>134</v>
      </c>
      <c r="G76" s="176" t="s">
        <v>134</v>
      </c>
      <c r="H76" s="176" t="s">
        <v>134</v>
      </c>
      <c r="I76" s="176" t="s">
        <v>134</v>
      </c>
      <c r="J76" s="176" t="s">
        <v>134</v>
      </c>
      <c r="K76" s="176" t="s">
        <v>134</v>
      </c>
      <c r="L76" s="176" t="s">
        <v>134</v>
      </c>
      <c r="M76" s="176" t="s">
        <v>134</v>
      </c>
      <c r="N76" s="178" t="s">
        <v>134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6"/>
      <c r="AN76" s="342"/>
      <c r="AO76" s="185"/>
      <c r="AP76" s="185"/>
      <c r="AQ76" s="185"/>
      <c r="AR76" s="185"/>
      <c r="AS76" s="185"/>
      <c r="AT76" s="185"/>
      <c r="AU76" s="185"/>
    </row>
    <row r="77" spans="2:48" ht="12.75">
      <c r="B77" s="21" t="s">
        <v>97</v>
      </c>
      <c r="C77" s="175" t="s">
        <v>134</v>
      </c>
      <c r="D77" s="176" t="s">
        <v>134</v>
      </c>
      <c r="E77" s="176" t="s">
        <v>134</v>
      </c>
      <c r="F77" s="176" t="s">
        <v>134</v>
      </c>
      <c r="G77" s="176" t="s">
        <v>134</v>
      </c>
      <c r="H77" s="176" t="s">
        <v>134</v>
      </c>
      <c r="I77" s="176" t="s">
        <v>134</v>
      </c>
      <c r="J77" s="176" t="s">
        <v>134</v>
      </c>
      <c r="K77" s="176" t="s">
        <v>134</v>
      </c>
      <c r="L77" s="176" t="s">
        <v>134</v>
      </c>
      <c r="M77" s="176" t="s">
        <v>134</v>
      </c>
      <c r="N77" s="178" t="s">
        <v>134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V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38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176">
        <f t="shared" si="23"/>
        <v>24.350970582007903</v>
      </c>
      <c r="AR77" s="176">
        <f t="shared" si="23"/>
        <v>22.431882608616306</v>
      </c>
      <c r="AS77" s="176">
        <f t="shared" si="23"/>
        <v>21.874728357346001</v>
      </c>
      <c r="AT77" s="176">
        <f t="shared" si="23"/>
        <v>20.061801235641695</v>
      </c>
      <c r="AU77" s="176">
        <f t="shared" si="23"/>
        <v>21.001160831293461</v>
      </c>
      <c r="AV77" s="176">
        <f t="shared" si="23"/>
        <v>21.305561837222498</v>
      </c>
    </row>
    <row r="78" spans="2:48" ht="25.5">
      <c r="B78" s="33" t="s">
        <v>96</v>
      </c>
      <c r="C78" s="175" t="s">
        <v>134</v>
      </c>
      <c r="D78" s="176" t="s">
        <v>134</v>
      </c>
      <c r="E78" s="176" t="s">
        <v>134</v>
      </c>
      <c r="F78" s="176" t="s">
        <v>134</v>
      </c>
      <c r="G78" s="176" t="s">
        <v>134</v>
      </c>
      <c r="H78" s="176" t="s">
        <v>134</v>
      </c>
      <c r="I78" s="176" t="s">
        <v>134</v>
      </c>
      <c r="J78" s="176" t="s">
        <v>134</v>
      </c>
      <c r="K78" s="176" t="s">
        <v>134</v>
      </c>
      <c r="L78" s="176" t="s">
        <v>134</v>
      </c>
      <c r="M78" s="176" t="s">
        <v>134</v>
      </c>
      <c r="N78" s="178" t="s">
        <v>134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38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176">
        <f t="shared" si="23"/>
        <v>12.546996370131325</v>
      </c>
      <c r="AR78" s="176">
        <f t="shared" si="23"/>
        <v>14.182368834730227</v>
      </c>
      <c r="AS78" s="176">
        <f t="shared" si="23"/>
        <v>11.815312547592228</v>
      </c>
      <c r="AT78" s="176">
        <f t="shared" si="23"/>
        <v>11.206048288806556</v>
      </c>
      <c r="AU78" s="176">
        <f t="shared" si="23"/>
        <v>12.423159885517094</v>
      </c>
      <c r="AV78" s="176">
        <f t="shared" si="23"/>
        <v>14.972799740311089</v>
      </c>
    </row>
    <row r="79" spans="2:48" ht="12.75">
      <c r="B79" s="21" t="s">
        <v>95</v>
      </c>
      <c r="C79" s="175" t="s">
        <v>134</v>
      </c>
      <c r="D79" s="176" t="s">
        <v>134</v>
      </c>
      <c r="E79" s="176" t="s">
        <v>134</v>
      </c>
      <c r="F79" s="176" t="s">
        <v>134</v>
      </c>
      <c r="G79" s="176" t="s">
        <v>134</v>
      </c>
      <c r="H79" s="176" t="s">
        <v>134</v>
      </c>
      <c r="I79" s="176" t="s">
        <v>134</v>
      </c>
      <c r="J79" s="176" t="s">
        <v>134</v>
      </c>
      <c r="K79" s="176" t="s">
        <v>134</v>
      </c>
      <c r="L79" s="176" t="s">
        <v>134</v>
      </c>
      <c r="M79" s="176" t="s">
        <v>134</v>
      </c>
      <c r="N79" s="178" t="s">
        <v>134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38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176">
        <f t="shared" si="23"/>
        <v>-6.1415134873121531</v>
      </c>
      <c r="AR79" s="176">
        <f t="shared" si="23"/>
        <v>-0.57169305628207212</v>
      </c>
      <c r="AS79" s="176">
        <f t="shared" si="23"/>
        <v>19.434903188833204</v>
      </c>
      <c r="AT79" s="176">
        <f t="shared" si="23"/>
        <v>25.01370125980138</v>
      </c>
      <c r="AU79" s="176">
        <f t="shared" si="23"/>
        <v>37.26201797642824</v>
      </c>
      <c r="AV79" s="176">
        <f t="shared" si="23"/>
        <v>21.336615784058964</v>
      </c>
    </row>
    <row r="80" spans="2:48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9"/>
      <c r="AN80" s="351"/>
      <c r="AO80" s="215"/>
      <c r="AP80" s="215"/>
      <c r="AQ80" s="215"/>
      <c r="AR80" s="215"/>
      <c r="AS80" s="212"/>
      <c r="AT80" s="212"/>
      <c r="AU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49:AV50"/>
    <mergeCell ref="AN2:AV3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M3"/>
  </mergeCells>
  <pageMargins left="0.7" right="0.7" top="0.75" bottom="0.75" header="0.3" footer="0.3"/>
  <pageSetup paperSize="9" scale="47" fitToWidth="0" orientation="portrait" r:id="rId1"/>
  <headerFooter>
    <oddHeader>&amp;L&amp;K8CBA97Макроекономічний та монетарний огляд&amp;R&amp;K8CBA97Жовтень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71"/>
  <sheetViews>
    <sheetView showGridLines="0" zoomScaleNormal="100" zoomScalePageLayoutView="80" workbookViewId="0">
      <selection sqref="A1:Z1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22" width="11.5703125" style="22" customWidth="1"/>
    <col min="23" max="23" width="13.7109375" style="22" customWidth="1"/>
    <col min="24" max="24" width="18.28515625" style="22" customWidth="1"/>
    <col min="25" max="25" width="13.42578125" style="22" customWidth="1"/>
    <col min="26" max="26" width="13.7109375" style="22" customWidth="1"/>
    <col min="27" max="16384" width="9.28515625" style="22"/>
  </cols>
  <sheetData>
    <row r="1" spans="1:27" ht="15.75">
      <c r="A1" s="490" t="s">
        <v>83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1"/>
      <c r="Z1" s="491"/>
    </row>
    <row r="2" spans="1:27" ht="27.75" customHeight="1">
      <c r="A2" s="492" t="s">
        <v>56</v>
      </c>
      <c r="B2" s="494" t="s">
        <v>163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89"/>
      <c r="N2" s="488" t="s">
        <v>285</v>
      </c>
      <c r="O2" s="495"/>
      <c r="P2" s="495"/>
      <c r="Q2" s="495"/>
      <c r="R2" s="495"/>
      <c r="S2" s="495"/>
      <c r="T2" s="495"/>
      <c r="U2" s="495"/>
      <c r="V2" s="489"/>
      <c r="W2" s="488" t="s">
        <v>57</v>
      </c>
      <c r="X2" s="489"/>
      <c r="Y2" s="488" t="s">
        <v>86</v>
      </c>
      <c r="Z2" s="489"/>
    </row>
    <row r="3" spans="1:27" ht="69.75" customHeight="1">
      <c r="A3" s="493"/>
      <c r="B3" s="136" t="s">
        <v>82</v>
      </c>
      <c r="C3" s="137" t="s">
        <v>81</v>
      </c>
      <c r="D3" s="136" t="s">
        <v>114</v>
      </c>
      <c r="E3" s="137" t="s">
        <v>118</v>
      </c>
      <c r="F3" s="162" t="s">
        <v>119</v>
      </c>
      <c r="G3" s="162" t="s">
        <v>121</v>
      </c>
      <c r="H3" s="162" t="s">
        <v>123</v>
      </c>
      <c r="I3" s="222" t="s">
        <v>124</v>
      </c>
      <c r="J3" s="137" t="s">
        <v>127</v>
      </c>
      <c r="K3" s="137" t="s">
        <v>129</v>
      </c>
      <c r="L3" s="162" t="s">
        <v>132</v>
      </c>
      <c r="M3" s="230" t="s">
        <v>135</v>
      </c>
      <c r="N3" s="238" t="s">
        <v>82</v>
      </c>
      <c r="O3" s="162" t="s">
        <v>81</v>
      </c>
      <c r="P3" s="162" t="s">
        <v>114</v>
      </c>
      <c r="Q3" s="162" t="s">
        <v>118</v>
      </c>
      <c r="R3" s="162" t="s">
        <v>119</v>
      </c>
      <c r="S3" s="162" t="s">
        <v>121</v>
      </c>
      <c r="T3" s="162" t="s">
        <v>123</v>
      </c>
      <c r="U3" s="162" t="s">
        <v>124</v>
      </c>
      <c r="V3" s="392" t="s">
        <v>127</v>
      </c>
      <c r="W3" s="138" t="s">
        <v>58</v>
      </c>
      <c r="X3" s="139" t="s">
        <v>59</v>
      </c>
      <c r="Y3" s="138" t="s">
        <v>58</v>
      </c>
      <c r="Z3" s="139" t="s">
        <v>59</v>
      </c>
    </row>
    <row r="4" spans="1:27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393">
        <v>373400.46175205993</v>
      </c>
      <c r="W4" s="43">
        <v>-5608.3524586400599</v>
      </c>
      <c r="X4" s="44">
        <v>18208.779643449932</v>
      </c>
      <c r="Y4" s="45">
        <v>-1.4797419607033846</v>
      </c>
      <c r="Z4" s="46">
        <v>5.1264656692839194</v>
      </c>
    </row>
    <row r="5" spans="1:27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394">
        <v>1124115.9890964499</v>
      </c>
      <c r="W5" s="47">
        <v>19495.185001429869</v>
      </c>
      <c r="X5" s="48">
        <v>70009.94855916989</v>
      </c>
      <c r="Y5" s="49">
        <v>1.764875777204078</v>
      </c>
      <c r="Z5" s="50">
        <v>6.6416419095260748</v>
      </c>
      <c r="AA5" s="89"/>
    </row>
    <row r="6" spans="1:27">
      <c r="A6" s="16" t="s">
        <v>181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395">
        <v>306435.40241693996</v>
      </c>
      <c r="W6" s="51">
        <v>-2404.9831538400613</v>
      </c>
      <c r="X6" s="52">
        <v>13689.324206059973</v>
      </c>
      <c r="Y6" s="53">
        <v>-0.77871394616844114</v>
      </c>
      <c r="Z6" s="54">
        <v>4.6761768047320684</v>
      </c>
    </row>
    <row r="7" spans="1:27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394">
        <v>43381.915343780005</v>
      </c>
      <c r="W7" s="47">
        <v>-1915.9710604599968</v>
      </c>
      <c r="X7" s="48">
        <v>728.88513923000573</v>
      </c>
      <c r="Y7" s="49">
        <v>-4.2297140386679422</v>
      </c>
      <c r="Z7" s="50">
        <v>1.7088707079766952</v>
      </c>
    </row>
    <row r="8" spans="1:27">
      <c r="A8" s="13" t="s">
        <v>287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394">
        <v>861952.89175111009</v>
      </c>
      <c r="W8" s="47">
        <v>21373.67377174017</v>
      </c>
      <c r="X8" s="48">
        <v>82847.290766630089</v>
      </c>
      <c r="Y8" s="49">
        <v>2.542731644391516</v>
      </c>
      <c r="Z8" s="50">
        <v>10.63364076216935</v>
      </c>
    </row>
    <row r="9" spans="1:27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395">
        <v>464815.53210509999</v>
      </c>
      <c r="W9" s="51">
        <v>4481.0781218999764</v>
      </c>
      <c r="X9" s="52">
        <v>51369.115604090039</v>
      </c>
      <c r="Y9" s="53">
        <v>0.97343965526062171</v>
      </c>
      <c r="Z9" s="54">
        <v>12.424612610946294</v>
      </c>
    </row>
    <row r="10" spans="1:27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395">
        <v>397137.35964600998</v>
      </c>
      <c r="W10" s="51">
        <v>16892.595649839961</v>
      </c>
      <c r="X10" s="52">
        <v>31478.175162539934</v>
      </c>
      <c r="Y10" s="53">
        <v>4.4425583858953788</v>
      </c>
      <c r="Z10" s="54">
        <v>8.6086105582185759</v>
      </c>
    </row>
    <row r="11" spans="1:27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395">
        <v>14974.395839251956</v>
      </c>
      <c r="W11" s="51">
        <v>109.20478691172684</v>
      </c>
      <c r="X11" s="52">
        <v>862.75289419690853</v>
      </c>
      <c r="Y11" s="53">
        <v>0.73463426421642719</v>
      </c>
      <c r="Z11" s="54">
        <v>6.1137664661451208</v>
      </c>
    </row>
    <row r="12" spans="1:27">
      <c r="A12" s="16" t="s">
        <v>166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395"/>
      <c r="W12" s="51"/>
      <c r="X12" s="52"/>
      <c r="Y12" s="53"/>
      <c r="Z12" s="54"/>
    </row>
    <row r="13" spans="1:27">
      <c r="A13" s="19" t="s">
        <v>167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395">
        <v>321927.22870363999</v>
      </c>
      <c r="W13" s="51">
        <v>8647.3710947599611</v>
      </c>
      <c r="X13" s="52">
        <v>27118.910986980016</v>
      </c>
      <c r="Y13" s="53">
        <v>2.7602703731932632</v>
      </c>
      <c r="Z13" s="54">
        <v>9.1988283088552336</v>
      </c>
    </row>
    <row r="14" spans="1:27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395">
        <v>189588.18454823</v>
      </c>
      <c r="W14" s="51">
        <v>624.41911745999823</v>
      </c>
      <c r="X14" s="52">
        <v>15498.388502710324</v>
      </c>
      <c r="Y14" s="53">
        <v>0.33044383722802273</v>
      </c>
      <c r="Z14" s="54">
        <v>8.9025255096846223</v>
      </c>
    </row>
    <row r="15" spans="1:27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395">
        <v>132339.04415541</v>
      </c>
      <c r="W15" s="51">
        <v>8022.951977299992</v>
      </c>
      <c r="X15" s="52">
        <v>11620.522484269983</v>
      </c>
      <c r="Y15" s="53">
        <v>6.4536713121623457</v>
      </c>
      <c r="Z15" s="54">
        <v>9.6261305418620537</v>
      </c>
    </row>
    <row r="16" spans="1:27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395">
        <v>4989.9541910077314</v>
      </c>
      <c r="W16" s="51">
        <v>129.97284192449297</v>
      </c>
      <c r="X16" s="52">
        <v>331.14416526085188</v>
      </c>
      <c r="Y16" s="53">
        <v>2.6743485743831119</v>
      </c>
      <c r="Z16" s="54">
        <v>7.1079130385395928</v>
      </c>
    </row>
    <row r="17" spans="1:26">
      <c r="A17" s="19" t="s">
        <v>168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395">
        <v>459403.03176354</v>
      </c>
      <c r="W17" s="51">
        <v>12388.312882520026</v>
      </c>
      <c r="X17" s="52">
        <v>25811.702183109999</v>
      </c>
      <c r="Y17" s="53">
        <v>2.7713433941349397</v>
      </c>
      <c r="Z17" s="54">
        <v>5.9530023831627421</v>
      </c>
    </row>
    <row r="18" spans="1:26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395">
        <v>231829.2933429</v>
      </c>
      <c r="W18" s="51">
        <v>4020.7752402704209</v>
      </c>
      <c r="X18" s="52">
        <v>27639.235616639955</v>
      </c>
      <c r="Y18" s="53">
        <v>1.7649802008101512</v>
      </c>
      <c r="Z18" s="54">
        <v>13.536033989320618</v>
      </c>
    </row>
    <row r="19" spans="1:26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395">
        <v>227573.73842064</v>
      </c>
      <c r="W19" s="51">
        <v>8367.5376422500121</v>
      </c>
      <c r="X19" s="52">
        <v>-1827.5334335297521</v>
      </c>
      <c r="Y19" s="53">
        <v>3.8171993367602353</v>
      </c>
      <c r="Z19" s="54">
        <v>-0.7966535750906889</v>
      </c>
    </row>
    <row r="20" spans="1:26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395">
        <v>8580.8578794162877</v>
      </c>
      <c r="W20" s="51">
        <v>11.267018564249156</v>
      </c>
      <c r="X20" s="52">
        <v>-272.27360727249106</v>
      </c>
      <c r="Y20" s="53">
        <v>0.13147673847206942</v>
      </c>
      <c r="Z20" s="54">
        <v>-3.075449717220069</v>
      </c>
    </row>
    <row r="21" spans="1:26" s="90" customFormat="1">
      <c r="A21" s="30" t="s">
        <v>180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394">
        <v>973715.84045791999</v>
      </c>
      <c r="W21" s="47">
        <v>16836.248339799931</v>
      </c>
      <c r="X21" s="48">
        <v>-16240.216362999869</v>
      </c>
      <c r="Y21" s="49">
        <v>1.7594949749666799</v>
      </c>
      <c r="Z21" s="50">
        <v>-1.6404987121501735</v>
      </c>
    </row>
    <row r="22" spans="1:26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395">
        <v>544568.10872333008</v>
      </c>
      <c r="W22" s="51">
        <v>8268.7015929201152</v>
      </c>
      <c r="X22" s="52">
        <v>86887.463018840004</v>
      </c>
      <c r="Y22" s="53">
        <v>1.5418069613695184</v>
      </c>
      <c r="Z22" s="54">
        <v>18.984299168931983</v>
      </c>
    </row>
    <row r="23" spans="1:26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395">
        <v>429147.73173459008</v>
      </c>
      <c r="W23" s="51">
        <v>8567.5467468801071</v>
      </c>
      <c r="X23" s="52">
        <v>-103127.67938183987</v>
      </c>
      <c r="Y23" s="53">
        <v>2.0370780775443409</v>
      </c>
      <c r="Z23" s="54">
        <v>-19.374871960651539</v>
      </c>
    </row>
    <row r="24" spans="1:26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395">
        <v>16181.373654291565</v>
      </c>
      <c r="W24" s="51">
        <v>-260.67997707382892</v>
      </c>
      <c r="X24" s="52">
        <v>-4360.3790729587417</v>
      </c>
      <c r="Y24" s="53">
        <v>-1.5854465805691498</v>
      </c>
      <c r="Z24" s="54">
        <v>-21.226908583970751</v>
      </c>
    </row>
    <row r="25" spans="1:26">
      <c r="A25" s="19" t="s">
        <v>166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395"/>
      <c r="W25" s="51"/>
      <c r="X25" s="52"/>
      <c r="Y25" s="53"/>
      <c r="Z25" s="54"/>
    </row>
    <row r="26" spans="1:26">
      <c r="A26" s="19" t="s">
        <v>169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395">
        <v>796517.83809814998</v>
      </c>
      <c r="W26" s="51">
        <v>13016.161362599931</v>
      </c>
      <c r="X26" s="52">
        <v>-15562.487217839924</v>
      </c>
      <c r="Y26" s="53">
        <v>1.6612806008063252</v>
      </c>
      <c r="Z26" s="54">
        <v>-1.9163728922732326</v>
      </c>
    </row>
    <row r="27" spans="1:26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395">
        <v>442782.64885741001</v>
      </c>
      <c r="W27" s="51">
        <v>5273.3875403500278</v>
      </c>
      <c r="X27" s="52">
        <v>73823.205146709981</v>
      </c>
      <c r="Y27" s="53">
        <v>1.2053202084169046</v>
      </c>
      <c r="Z27" s="54">
        <v>20.008487763385329</v>
      </c>
    </row>
    <row r="28" spans="1:26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395">
        <v>353735.18924073997</v>
      </c>
      <c r="W28" s="51">
        <v>7742.7738222499611</v>
      </c>
      <c r="X28" s="52">
        <v>-89385.692364550021</v>
      </c>
      <c r="Y28" s="53">
        <v>2.2378449576372361</v>
      </c>
      <c r="Z28" s="54">
        <v>-20.171852890509989</v>
      </c>
    </row>
    <row r="29" spans="1:26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395">
        <v>13337.880754117459</v>
      </c>
      <c r="W29" s="51">
        <v>-188.25778834075027</v>
      </c>
      <c r="X29" s="52">
        <v>-3763.1902104887758</v>
      </c>
      <c r="Y29" s="53">
        <v>-1.3918073347379489</v>
      </c>
      <c r="Z29" s="54">
        <v>-22.005582096451036</v>
      </c>
    </row>
    <row r="30" spans="1:26">
      <c r="A30" s="19" t="s">
        <v>170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395">
        <v>164590.43095129999</v>
      </c>
      <c r="W30" s="51">
        <v>2940.31714775</v>
      </c>
      <c r="X30" s="52">
        <v>614.89501521000057</v>
      </c>
      <c r="Y30" s="53">
        <v>1.8189391139701305</v>
      </c>
      <c r="Z30" s="54">
        <v>0.37499192284979888</v>
      </c>
    </row>
    <row r="31" spans="1:26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395">
        <v>92417.130601530007</v>
      </c>
      <c r="W31" s="51">
        <v>2249.65462329</v>
      </c>
      <c r="X31" s="52">
        <v>15129.794189410008</v>
      </c>
      <c r="Y31" s="53">
        <v>2.4949734911432042</v>
      </c>
      <c r="Z31" s="54">
        <v>19.576032622903796</v>
      </c>
    </row>
    <row r="32" spans="1:26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395">
        <v>72173.300349769997</v>
      </c>
      <c r="W32" s="51">
        <v>690.66252445999999</v>
      </c>
      <c r="X32" s="52">
        <v>-14514.899174200007</v>
      </c>
      <c r="Y32" s="53">
        <v>0.96619619179114657</v>
      </c>
      <c r="Z32" s="54">
        <v>-16.743800487154559</v>
      </c>
    </row>
    <row r="33" spans="1:26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395">
        <v>2721.3545696783854</v>
      </c>
      <c r="W33" s="51">
        <v>-73.16929708333646</v>
      </c>
      <c r="X33" s="52">
        <v>-624.14575177533879</v>
      </c>
      <c r="Y33" s="53">
        <v>-2.6183099723576353</v>
      </c>
      <c r="Z33" s="54">
        <v>-18.656275349097207</v>
      </c>
    </row>
    <row r="34" spans="1:26" s="90" customFormat="1">
      <c r="A34" s="10" t="s">
        <v>178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394">
        <v>36757</v>
      </c>
      <c r="W34" s="47">
        <v>636</v>
      </c>
      <c r="X34" s="48">
        <v>1412</v>
      </c>
      <c r="Y34" s="49">
        <v>1.7607485950001278</v>
      </c>
      <c r="Z34" s="50">
        <v>3.9949073419154102</v>
      </c>
    </row>
    <row r="35" spans="1:26" s="90" customFormat="1">
      <c r="A35" s="10" t="s">
        <v>177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394">
        <v>64800.711211009999</v>
      </c>
      <c r="W35" s="55">
        <v>-721.58127047000744</v>
      </c>
      <c r="X35" s="56">
        <v>-18321.539854930001</v>
      </c>
      <c r="Y35" s="49">
        <v>-1.10127598278702</v>
      </c>
      <c r="Z35" s="157">
        <v>-22.041679117178525</v>
      </c>
    </row>
    <row r="36" spans="1:26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396"/>
      <c r="W36" s="60"/>
      <c r="X36" s="61"/>
      <c r="Y36" s="49"/>
      <c r="Z36" s="57"/>
    </row>
    <row r="37" spans="1:26">
      <c r="A37" s="19" t="s">
        <v>68</v>
      </c>
      <c r="B37" s="371">
        <v>46.862192281009982</v>
      </c>
      <c r="C37" s="372">
        <v>48.473510630534975</v>
      </c>
      <c r="D37" s="372">
        <v>48.291148921178554</v>
      </c>
      <c r="E37" s="372">
        <v>47.10367654233513</v>
      </c>
      <c r="F37" s="373">
        <v>46.134723172153343</v>
      </c>
      <c r="G37" s="373">
        <v>45.820734916606575</v>
      </c>
      <c r="H37" s="373">
        <v>45.593913121788972</v>
      </c>
      <c r="I37" s="371">
        <v>47.180157850971838</v>
      </c>
      <c r="J37" s="372">
        <v>46.933199302048664</v>
      </c>
      <c r="K37" s="372">
        <v>45.782969297185829</v>
      </c>
      <c r="L37" s="373">
        <v>45.383588585906587</v>
      </c>
      <c r="M37" s="54">
        <v>46.259361094595661</v>
      </c>
      <c r="N37" s="371">
        <v>46.153581146497721</v>
      </c>
      <c r="O37" s="373">
        <v>45.719712036811316</v>
      </c>
      <c r="P37" s="373">
        <v>44.856072804933888</v>
      </c>
      <c r="Q37" s="373">
        <v>46.076530075615274</v>
      </c>
      <c r="R37" s="373">
        <v>45.703338321345939</v>
      </c>
      <c r="S37" s="373">
        <v>45.029321590525988</v>
      </c>
      <c r="T37" s="373">
        <v>45.058083938449066</v>
      </c>
      <c r="U37" s="373">
        <v>45.236041513163158</v>
      </c>
      <c r="V37" s="397">
        <v>46.07413739736996</v>
      </c>
      <c r="W37" s="369">
        <v>0.83809588420680114</v>
      </c>
      <c r="X37" s="370">
        <v>-0.85906190467870402</v>
      </c>
      <c r="Y37" s="53">
        <v>1.8527171170866552</v>
      </c>
      <c r="Z37" s="54">
        <v>-1.8303928081911169</v>
      </c>
    </row>
    <row r="38" spans="1:26">
      <c r="A38" s="19" t="s">
        <v>69</v>
      </c>
      <c r="B38" s="371">
        <v>56.971301322346143</v>
      </c>
      <c r="C38" s="372">
        <v>58.291295307226441</v>
      </c>
      <c r="D38" s="372">
        <v>57.424798873236817</v>
      </c>
      <c r="E38" s="372">
        <v>56.692343954953827</v>
      </c>
      <c r="F38" s="373">
        <v>56.440641298992652</v>
      </c>
      <c r="G38" s="373">
        <v>55.633220739921484</v>
      </c>
      <c r="H38" s="373">
        <v>55.179776541510286</v>
      </c>
      <c r="I38" s="371">
        <v>54.184487509638146</v>
      </c>
      <c r="J38" s="372">
        <v>53.767579626286079</v>
      </c>
      <c r="K38" s="372">
        <v>51.177259821301149</v>
      </c>
      <c r="L38" s="373">
        <v>48.074493535308541</v>
      </c>
      <c r="M38" s="54">
        <v>49.433490555043392</v>
      </c>
      <c r="N38" s="371">
        <v>48.959437951788821</v>
      </c>
      <c r="O38" s="373">
        <v>48.327632805397862</v>
      </c>
      <c r="P38" s="373">
        <v>47.536962232084427</v>
      </c>
      <c r="Q38" s="373">
        <v>47.000616833070616</v>
      </c>
      <c r="R38" s="373">
        <v>46.774345211984681</v>
      </c>
      <c r="S38" s="373">
        <v>45.80393638730866</v>
      </c>
      <c r="T38" s="373">
        <v>44.742897710594235</v>
      </c>
      <c r="U38" s="373">
        <v>43.953302845212349</v>
      </c>
      <c r="V38" s="397">
        <v>44.073200199020086</v>
      </c>
      <c r="W38" s="369">
        <v>0.11989735380773681</v>
      </c>
      <c r="X38" s="370">
        <v>-9.6943794272659929</v>
      </c>
      <c r="Y38" s="53">
        <v>0.2727834907651161</v>
      </c>
      <c r="Z38" s="54">
        <v>-18.030157754258614</v>
      </c>
    </row>
    <row r="39" spans="1:26" s="90" customFormat="1">
      <c r="A39" s="10" t="s">
        <v>179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394">
        <v>18637.741530196381</v>
      </c>
      <c r="W39" s="64">
        <v>602.22821075255342</v>
      </c>
      <c r="X39" s="65">
        <v>3048.9989854991818</v>
      </c>
      <c r="Y39" s="49">
        <v>3.3391243159311745</v>
      </c>
      <c r="Z39" s="50">
        <v>19.558979672394127</v>
      </c>
    </row>
    <row r="40" spans="1:26" s="90" customFormat="1">
      <c r="A40" s="10" t="s">
        <v>182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394">
        <v>-165.6</v>
      </c>
      <c r="W40" s="64">
        <v>-399.59799999999996</v>
      </c>
      <c r="X40" s="65">
        <v>-35.406999999999954</v>
      </c>
      <c r="Y40" s="49">
        <v>-170.76983563962085</v>
      </c>
      <c r="Z40" s="50">
        <v>27.195778574884933</v>
      </c>
    </row>
    <row r="41" spans="1:26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395">
        <v>0</v>
      </c>
      <c r="W41" s="62">
        <v>-285.298</v>
      </c>
      <c r="X41" s="63">
        <v>-47.899999999999991</v>
      </c>
      <c r="Y41" s="53">
        <v>-100</v>
      </c>
      <c r="Z41" s="54">
        <v>-100</v>
      </c>
    </row>
    <row r="42" spans="1:26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395">
        <v>165.6</v>
      </c>
      <c r="W42" s="62">
        <v>114.3</v>
      </c>
      <c r="X42" s="63">
        <v>-12.493000000000023</v>
      </c>
      <c r="Y42" s="53">
        <v>222.80701754385967</v>
      </c>
      <c r="Z42" s="54">
        <v>-7.0148742510935396</v>
      </c>
    </row>
    <row r="43" spans="1:26" s="90" customFormat="1">
      <c r="A43" s="10" t="s">
        <v>171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394">
        <v>-40.576550915040912</v>
      </c>
      <c r="W43" s="64">
        <v>153.15481409693905</v>
      </c>
      <c r="X43" s="65">
        <v>242.79775147108739</v>
      </c>
      <c r="Y43" s="49">
        <v>-79.055249565535377</v>
      </c>
      <c r="Z43" s="50">
        <v>-85.680934871874541</v>
      </c>
    </row>
    <row r="44" spans="1:26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395">
        <v>665.53793758711504</v>
      </c>
      <c r="W44" s="66">
        <v>67.988882256162015</v>
      </c>
      <c r="X44" s="241">
        <v>600.09785442968382</v>
      </c>
      <c r="Y44" s="67">
        <v>11.377958286371381</v>
      </c>
      <c r="Z44" s="68">
        <v>917.01878340528663</v>
      </c>
    </row>
    <row r="45" spans="1:26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395">
        <v>706.11448850215595</v>
      </c>
      <c r="W45" s="69">
        <v>-85.165931840777034</v>
      </c>
      <c r="X45" s="70">
        <v>357.30010295859643</v>
      </c>
      <c r="Y45" s="67">
        <v>-10.76305310371094</v>
      </c>
      <c r="Z45" s="68">
        <v>102.43273149466398</v>
      </c>
    </row>
    <row r="46" spans="1:26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398">
        <v>12.5</v>
      </c>
      <c r="W46" s="73">
        <v>0</v>
      </c>
      <c r="X46" s="74">
        <v>-2.5</v>
      </c>
      <c r="Y46" s="235">
        <v>0</v>
      </c>
      <c r="Z46" s="236">
        <v>-16.666666666666664</v>
      </c>
    </row>
    <row r="47" spans="1:26" s="90" customFormat="1" ht="27.75" customHeight="1">
      <c r="A47" s="30" t="s">
        <v>175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398">
        <v>13.295299999999999</v>
      </c>
      <c r="W47" s="73">
        <v>0.43909810580189301</v>
      </c>
      <c r="X47" s="74"/>
      <c r="Y47" s="75"/>
      <c r="Z47" s="76"/>
    </row>
    <row r="48" spans="1:26">
      <c r="A48" s="93" t="s">
        <v>172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399">
        <v>14.937799999999999</v>
      </c>
      <c r="W48" s="79">
        <v>0.61363753622988959</v>
      </c>
      <c r="X48" s="80"/>
      <c r="Y48" s="81"/>
      <c r="Z48" s="82"/>
    </row>
    <row r="49" spans="1:26">
      <c r="A49" s="93" t="s">
        <v>173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399">
        <v>7.0956999999999999</v>
      </c>
      <c r="W49" s="79">
        <v>-0.52716313569351225</v>
      </c>
      <c r="X49" s="80"/>
      <c r="Y49" s="81"/>
      <c r="Z49" s="82"/>
    </row>
    <row r="50" spans="1:26">
      <c r="A50" s="94" t="s">
        <v>166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7"/>
      <c r="V50" s="399"/>
      <c r="W50" s="79">
        <v>0</v>
      </c>
      <c r="X50" s="80"/>
      <c r="Y50" s="81"/>
      <c r="Z50" s="82"/>
    </row>
    <row r="51" spans="1:26">
      <c r="A51" s="94" t="s">
        <v>183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399">
        <v>12.2395</v>
      </c>
      <c r="W51" s="79">
        <v>0.38596808032635366</v>
      </c>
      <c r="X51" s="80"/>
      <c r="Y51" s="81"/>
      <c r="Z51" s="82"/>
    </row>
    <row r="52" spans="1:26">
      <c r="A52" s="93" t="s">
        <v>172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399">
        <v>13.737299999999999</v>
      </c>
      <c r="W52" s="79">
        <v>0.57445925843777523</v>
      </c>
      <c r="X52" s="80"/>
      <c r="Y52" s="81"/>
      <c r="Z52" s="82"/>
    </row>
    <row r="53" spans="1:26">
      <c r="A53" s="93" t="s">
        <v>173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399">
        <v>7.0876000000000001</v>
      </c>
      <c r="W53" s="79">
        <v>-0.43132459204744755</v>
      </c>
      <c r="X53" s="80"/>
      <c r="Y53" s="81"/>
      <c r="Z53" s="82"/>
    </row>
    <row r="54" spans="1:26">
      <c r="A54" s="94" t="s">
        <v>184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399">
        <v>28.3598</v>
      </c>
      <c r="W54" s="79">
        <v>1.2273617802956345</v>
      </c>
      <c r="X54" s="80"/>
      <c r="Y54" s="81"/>
      <c r="Z54" s="82"/>
    </row>
    <row r="55" spans="1:26">
      <c r="A55" s="93" t="s">
        <v>172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399">
        <v>28.431899999999999</v>
      </c>
      <c r="W55" s="79">
        <v>1.2566087032977826</v>
      </c>
      <c r="X55" s="80"/>
      <c r="Y55" s="81"/>
      <c r="Z55" s="82"/>
    </row>
    <row r="56" spans="1:26">
      <c r="A56" s="93" t="s">
        <v>173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399">
        <v>8.2140000000000004</v>
      </c>
      <c r="W56" s="79">
        <v>-1.0810846333445863</v>
      </c>
      <c r="X56" s="80"/>
      <c r="Y56" s="81"/>
      <c r="Z56" s="82"/>
    </row>
    <row r="57" spans="1:26" s="90" customFormat="1" ht="25.5">
      <c r="A57" s="30" t="s">
        <v>176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398">
        <v>7.6132999999999997</v>
      </c>
      <c r="W57" s="73">
        <v>-0.27077367938426811</v>
      </c>
      <c r="X57" s="74"/>
      <c r="Y57" s="75"/>
      <c r="Z57" s="76"/>
    </row>
    <row r="58" spans="1:26">
      <c r="A58" s="95" t="s">
        <v>172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399">
        <v>8.4293999999999993</v>
      </c>
      <c r="W58" s="79">
        <v>-0.22475470396893726</v>
      </c>
      <c r="X58" s="80"/>
      <c r="Y58" s="81"/>
      <c r="Z58" s="82"/>
    </row>
    <row r="59" spans="1:26">
      <c r="A59" s="96" t="s">
        <v>173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399">
        <v>2.6696</v>
      </c>
      <c r="W59" s="79">
        <v>-0.29058993745198602</v>
      </c>
      <c r="X59" s="80"/>
      <c r="Y59" s="81"/>
      <c r="Z59" s="82"/>
    </row>
    <row r="60" spans="1:26">
      <c r="A60" s="94" t="s">
        <v>166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7"/>
      <c r="V60" s="399"/>
      <c r="W60" s="79">
        <v>0</v>
      </c>
      <c r="X60" s="80"/>
      <c r="Y60" s="81"/>
      <c r="Z60" s="82"/>
    </row>
    <row r="61" spans="1:26">
      <c r="A61" s="94" t="s">
        <v>183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399">
        <v>7.8836000000000004</v>
      </c>
      <c r="W61" s="79">
        <v>-0.10005479701513131</v>
      </c>
      <c r="X61" s="80"/>
      <c r="Y61" s="81"/>
      <c r="Z61" s="82"/>
    </row>
    <row r="62" spans="1:26">
      <c r="A62" s="95" t="s">
        <v>172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399">
        <v>8.0841999999999992</v>
      </c>
      <c r="W62" s="79">
        <v>-0.12384844894852698</v>
      </c>
      <c r="X62" s="80"/>
      <c r="Y62" s="81"/>
      <c r="Z62" s="82"/>
    </row>
    <row r="63" spans="1:26">
      <c r="A63" s="95" t="s">
        <v>173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399">
        <v>1.7769999999999999</v>
      </c>
      <c r="W63" s="79">
        <v>-0.70872584477958145</v>
      </c>
      <c r="X63" s="80"/>
      <c r="Y63" s="81"/>
      <c r="Z63" s="82"/>
    </row>
    <row r="64" spans="1:26">
      <c r="A64" s="94" t="s">
        <v>184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399">
        <v>6.6120999999999999</v>
      </c>
      <c r="W64" s="79">
        <v>-0.62900108443178038</v>
      </c>
      <c r="X64" s="80"/>
      <c r="Y64" s="81"/>
      <c r="Z64" s="82"/>
    </row>
    <row r="65" spans="1:26">
      <c r="A65" s="95" t="s">
        <v>172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399">
        <v>10.5274</v>
      </c>
      <c r="W65" s="79">
        <v>-0.7555375823662196</v>
      </c>
      <c r="X65" s="80"/>
      <c r="Y65" s="81"/>
      <c r="Z65" s="82"/>
    </row>
    <row r="66" spans="1:26">
      <c r="A66" s="95" t="s">
        <v>173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399">
        <v>2.8792</v>
      </c>
      <c r="W66" s="79">
        <v>-0.20203380760032186</v>
      </c>
      <c r="X66" s="80"/>
      <c r="Y66" s="81"/>
      <c r="Z66" s="82"/>
    </row>
    <row r="67" spans="1:26" s="90" customFormat="1">
      <c r="A67" s="30" t="s">
        <v>174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398">
        <v>11.718500000000001</v>
      </c>
      <c r="W67" s="73">
        <v>9.0448122073730985E-2</v>
      </c>
      <c r="X67" s="74"/>
      <c r="Y67" s="75"/>
      <c r="Z67" s="76"/>
    </row>
    <row r="68" spans="1:26">
      <c r="A68" s="117" t="s">
        <v>185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18">
        <v>11.41724678220204</v>
      </c>
      <c r="V68" s="400">
        <v>11.595000000000001</v>
      </c>
      <c r="W68" s="120">
        <v>0.17775321779796016</v>
      </c>
      <c r="X68" s="121"/>
      <c r="Y68" s="122"/>
      <c r="Z68" s="123"/>
    </row>
    <row r="69" spans="1:26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>
      <c r="A71" s="237" t="s">
        <v>288</v>
      </c>
    </row>
  </sheetData>
  <mergeCells count="6">
    <mergeCell ref="Y2:Z2"/>
    <mergeCell ref="A1:Z1"/>
    <mergeCell ref="A2:A3"/>
    <mergeCell ref="W2:X2"/>
    <mergeCell ref="B2:M2"/>
    <mergeCell ref="N2:V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огляд&amp;R&amp;"-,звичайний"&amp;12&amp;K7CBE87Жовтень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43"/>
  <sheetViews>
    <sheetView showGridLines="0" zoomScale="115" zoomScaleNormal="115" zoomScaleSheetLayoutView="100" zoomScalePageLayoutView="85" workbookViewId="0">
      <selection activeCell="K9" sqref="K9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96" t="s">
        <v>266</v>
      </c>
      <c r="B2" s="496"/>
      <c r="C2" s="496"/>
      <c r="D2" s="496"/>
      <c r="E2" s="496"/>
      <c r="F2" s="496"/>
      <c r="G2" s="496"/>
      <c r="H2" s="496"/>
      <c r="I2" s="496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323</v>
      </c>
      <c r="J4" s="143" t="s">
        <v>324</v>
      </c>
      <c r="K4" s="143" t="s">
        <v>323</v>
      </c>
      <c r="L4" s="143" t="s">
        <v>324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137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-3.45</v>
      </c>
      <c r="I6" s="105">
        <v>-0.94299999999999995</v>
      </c>
      <c r="J6" s="105">
        <v>-2.6989999999999998</v>
      </c>
      <c r="K6" s="105">
        <v>-0.998</v>
      </c>
      <c r="L6" s="105">
        <v>-3.0430000000000001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138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46.008000000000003</v>
      </c>
      <c r="I7" s="147">
        <v>4</v>
      </c>
      <c r="J7" s="147">
        <v>32.854999999999997</v>
      </c>
      <c r="K7" s="147">
        <v>4.6539999999999999</v>
      </c>
      <c r="L7" s="147">
        <v>39.058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139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51.478000000000002</v>
      </c>
      <c r="I8" s="106">
        <v>4.6260000000000003</v>
      </c>
      <c r="J8" s="106">
        <v>36.798999999999999</v>
      </c>
      <c r="K8" s="106">
        <v>5.3259999999999996</v>
      </c>
      <c r="L8" s="106">
        <v>43.323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140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</v>
      </c>
      <c r="I9" s="148">
        <v>2.899</v>
      </c>
      <c r="J9" s="148">
        <v>23.754999999999999</v>
      </c>
      <c r="K9" s="148">
        <v>3.4119999999999999</v>
      </c>
      <c r="L9" s="148">
        <v>28.67</v>
      </c>
    </row>
    <row r="10" spans="1:21">
      <c r="A10" s="26" t="s">
        <v>141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7.0718315994000003</v>
      </c>
      <c r="I10" s="107">
        <v>0.63849808699999999</v>
      </c>
      <c r="J10" s="107">
        <v>5.2346802364</v>
      </c>
      <c r="K10" s="107">
        <v>0.67493039534000099</v>
      </c>
      <c r="L10" s="107">
        <v>6.0564840917299998</v>
      </c>
    </row>
    <row r="11" spans="1:21">
      <c r="A11" s="149" t="s">
        <v>142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21.308930006800001</v>
      </c>
      <c r="I11" s="150">
        <v>1.796</v>
      </c>
      <c r="J11" s="150">
        <v>16.292490736800001</v>
      </c>
      <c r="K11" s="150">
        <v>1.4452248617435359</v>
      </c>
      <c r="L11" s="150">
        <v>13.321904695743537</v>
      </c>
    </row>
    <row r="12" spans="1:21">
      <c r="A12" s="26" t="s">
        <v>143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331.87173626940779</v>
      </c>
      <c r="I12" s="109">
        <v>355.51118429844098</v>
      </c>
      <c r="J12" s="109">
        <v>321.29404404548035</v>
      </c>
      <c r="K12" s="109">
        <v>467.00718566781171</v>
      </c>
      <c r="L12" s="109">
        <v>454.62598855440683</v>
      </c>
    </row>
    <row r="13" spans="1:21">
      <c r="A13" s="149" t="s">
        <v>144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-9.7188036793149912</v>
      </c>
      <c r="I13" s="151">
        <v>-4.1924328585947856</v>
      </c>
      <c r="J13" s="151">
        <v>-16.030503469247858</v>
      </c>
      <c r="K13" s="151">
        <v>5.7059385269545793</v>
      </c>
      <c r="L13" s="151">
        <v>15.699217874197636</v>
      </c>
    </row>
    <row r="14" spans="1:21">
      <c r="A14" s="26" t="s">
        <v>145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0.24413638412079663</v>
      </c>
      <c r="I14" s="109">
        <v>-8.8088840399902839</v>
      </c>
      <c r="J14" s="109">
        <v>1.5948908231429026</v>
      </c>
      <c r="K14" s="109">
        <v>-19.530909702475729</v>
      </c>
      <c r="L14" s="109">
        <v>-18.232853951217987</v>
      </c>
    </row>
    <row r="15" spans="1:21">
      <c r="A15" s="149" t="s">
        <v>146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-9.9386761388808527</v>
      </c>
      <c r="I15" s="151">
        <v>5.0623913665229781</v>
      </c>
      <c r="J15" s="151">
        <v>-17.348701445108283</v>
      </c>
      <c r="K15" s="151">
        <v>31.362164200092568</v>
      </c>
      <c r="L15" s="151">
        <v>41.498417720452018</v>
      </c>
    </row>
    <row r="16" spans="1:21">
      <c r="A16" s="26" t="s">
        <v>147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6.0739152781100003</v>
      </c>
      <c r="I16" s="106">
        <v>0.56111325499999998</v>
      </c>
      <c r="J16" s="106">
        <v>4.2334852281100002</v>
      </c>
      <c r="K16" s="106">
        <v>0.60728563072242803</v>
      </c>
      <c r="L16" s="106">
        <v>4.8826538032690099</v>
      </c>
    </row>
    <row r="17" spans="1:12">
      <c r="A17" s="149" t="s">
        <v>142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40.237270823979998</v>
      </c>
      <c r="I17" s="151">
        <v>3.8982417740000006</v>
      </c>
      <c r="J17" s="151">
        <v>27.89921492098</v>
      </c>
      <c r="K17" s="151">
        <v>3.9368074724701669</v>
      </c>
      <c r="L17" s="151">
        <v>31.475547938278172</v>
      </c>
    </row>
    <row r="18" spans="1:12">
      <c r="A18" s="26" t="s">
        <v>143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150.95246654974824</v>
      </c>
      <c r="I18" s="109">
        <v>143.94008569259151</v>
      </c>
      <c r="J18" s="109">
        <v>151.74209167177858</v>
      </c>
      <c r="K18" s="109">
        <v>154.25840226354376</v>
      </c>
      <c r="L18" s="109">
        <v>155.12529957678981</v>
      </c>
    </row>
    <row r="19" spans="1:12">
      <c r="A19" s="146" t="s">
        <v>148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40.502000000000002</v>
      </c>
      <c r="I19" s="148">
        <v>3.556</v>
      </c>
      <c r="J19" s="148">
        <v>28.472000000000001</v>
      </c>
      <c r="K19" s="148">
        <v>4.3029999999999999</v>
      </c>
      <c r="L19" s="148">
        <v>34.704000000000001</v>
      </c>
    </row>
    <row r="20" spans="1:12">
      <c r="A20" s="27" t="s">
        <v>264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-4.7039999999999997</v>
      </c>
      <c r="I20" s="105">
        <v>-1.38</v>
      </c>
      <c r="J20" s="105">
        <v>-3.5960000000000001</v>
      </c>
      <c r="K20" s="105">
        <v>-1.6339999999999999</v>
      </c>
      <c r="L20" s="105">
        <v>-4.9509999999999996</v>
      </c>
    </row>
    <row r="21" spans="1:12">
      <c r="A21" s="146" t="s">
        <v>149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-0.47299999999999998</v>
      </c>
      <c r="J21" s="147">
        <v>-3.125</v>
      </c>
      <c r="K21" s="147">
        <v>-0.18</v>
      </c>
      <c r="L21" s="147">
        <v>-2.0070000000000001</v>
      </c>
    </row>
    <row r="22" spans="1:12">
      <c r="A22" s="28" t="s">
        <v>150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-4.7469999999999999</v>
      </c>
      <c r="I22" s="106">
        <v>-0.46300000000000002</v>
      </c>
      <c r="J22" s="106">
        <v>-4.2329999999999997</v>
      </c>
      <c r="K22" s="106">
        <v>-0.16700000000000001</v>
      </c>
      <c r="L22" s="106">
        <v>-2.23</v>
      </c>
    </row>
    <row r="23" spans="1:12">
      <c r="A23" s="152" t="s">
        <v>151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0.443</v>
      </c>
      <c r="J23" s="148">
        <v>0.97599999999999998</v>
      </c>
      <c r="K23" s="148">
        <v>0.63700000000000001</v>
      </c>
      <c r="L23" s="148">
        <v>1.919</v>
      </c>
    </row>
    <row r="24" spans="1:12">
      <c r="A24" s="29" t="s">
        <v>152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1.002</v>
      </c>
      <c r="J24" s="111">
        <v>1.002</v>
      </c>
      <c r="K24" s="111">
        <v>0</v>
      </c>
      <c r="L24" s="111">
        <v>0.63300000000000001</v>
      </c>
    </row>
    <row r="25" spans="1:12" ht="25.5">
      <c r="A25" s="153" t="s">
        <v>289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1.4450000000000001</v>
      </c>
      <c r="J25" s="155">
        <v>1.978</v>
      </c>
      <c r="K25" s="154">
        <v>0.63700000000000001</v>
      </c>
      <c r="L25" s="155">
        <v>2.552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153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-3.7004817522943352</v>
      </c>
      <c r="I27" s="148">
        <v>-11.122111322607273</v>
      </c>
      <c r="J27" s="148">
        <v>-4.1331880855550791</v>
      </c>
      <c r="K27" s="148">
        <v>-9.846759316827411</v>
      </c>
      <c r="L27" s="148">
        <v>-3.9290688602709372</v>
      </c>
    </row>
    <row r="28" spans="1:12" s="7" customFormat="1" ht="12.75" customHeight="1">
      <c r="A28" s="9" t="s">
        <v>154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49.348337524509503</v>
      </c>
      <c r="I28" s="113">
        <v>47.177566585820884</v>
      </c>
      <c r="J28" s="113">
        <v>50.313410356025244</v>
      </c>
      <c r="K28" s="113">
        <v>45.918655170856475</v>
      </c>
      <c r="L28" s="113">
        <v>50.431012666599486</v>
      </c>
    </row>
    <row r="29" spans="1:12" s="7" customFormat="1" ht="12.75" customHeight="1">
      <c r="A29" s="146" t="s">
        <v>155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55.215478157857326</v>
      </c>
      <c r="I29" s="147">
        <v>54.560855756501859</v>
      </c>
      <c r="J29" s="147">
        <v>56.353163527358788</v>
      </c>
      <c r="K29" s="147">
        <v>52.548937997417625</v>
      </c>
      <c r="L29" s="147">
        <v>55.937906747787643</v>
      </c>
    </row>
    <row r="30" spans="1:12" s="7" customFormat="1">
      <c r="A30" s="84" t="s">
        <v>265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-5.045526423997841</v>
      </c>
      <c r="I30" s="113">
        <v>-16.276260472108206</v>
      </c>
      <c r="J30" s="113">
        <v>-5.5068337738629367</v>
      </c>
      <c r="K30" s="113">
        <v>-16.121848420537063</v>
      </c>
      <c r="L30" s="113">
        <v>-6.3926453917848844</v>
      </c>
    </row>
    <row r="31" spans="1:12" s="7" customFormat="1">
      <c r="A31" s="146" t="s">
        <v>156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-5.5787472487733201</v>
      </c>
      <c r="J31" s="147">
        <v>-4.7855549341828914</v>
      </c>
      <c r="K31" s="147">
        <v>-1.7759686142574487</v>
      </c>
      <c r="L31" s="147">
        <v>-2.5914036156962768</v>
      </c>
    </row>
    <row r="32" spans="1:12" s="7" customFormat="1">
      <c r="A32" s="85" t="s">
        <v>157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5.2249154993796632</v>
      </c>
      <c r="J32" s="115">
        <v>1.4946245170440005</v>
      </c>
      <c r="K32" s="115">
        <v>6.2849555960110832</v>
      </c>
      <c r="L32" s="115">
        <v>2.4777795408675409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158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-5.2512704686617724</v>
      </c>
      <c r="I34" s="111">
        <v>-7.2023047375160072</v>
      </c>
      <c r="J34" s="111">
        <v>-9.7694382193185714</v>
      </c>
      <c r="K34" s="111">
        <v>17.695757157640557</v>
      </c>
      <c r="L34" s="111">
        <v>20.690380972426858</v>
      </c>
    </row>
    <row r="35" spans="1:12" s="7" customFormat="1" ht="12.75" customHeight="1">
      <c r="A35" s="163" t="s">
        <v>159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4.1852090032154399</v>
      </c>
      <c r="I35" s="164">
        <v>7.6923076923076872</v>
      </c>
      <c r="J35" s="165">
        <v>-0.65250008723263253</v>
      </c>
      <c r="K35" s="164">
        <v>21.006749156355454</v>
      </c>
      <c r="L35" s="165">
        <v>21.888170834504074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160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15.53933</v>
      </c>
      <c r="I37" s="156">
        <v>15.58874</v>
      </c>
      <c r="J37" s="156">
        <v>15.58874</v>
      </c>
      <c r="K37" s="156">
        <v>18.637740000000001</v>
      </c>
      <c r="L37" s="156">
        <v>18.637740000000001</v>
      </c>
    </row>
    <row r="38" spans="1:12" s="7" customFormat="1" ht="25.5">
      <c r="A38" s="87" t="s">
        <v>161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3.1</v>
      </c>
      <c r="I38" s="109">
        <v>3.2438937245186246</v>
      </c>
      <c r="J38" s="106">
        <v>3.2438937245186246</v>
      </c>
      <c r="K38" s="109">
        <v>3.7382855625280462</v>
      </c>
      <c r="L38" s="106">
        <v>3.7382855625280462</v>
      </c>
    </row>
    <row r="39" spans="1:12" s="7" customFormat="1">
      <c r="B39" s="88"/>
      <c r="C39" s="88"/>
      <c r="D39" s="88"/>
      <c r="E39" s="88"/>
    </row>
    <row r="40" spans="1:12">
      <c r="A40" s="140" t="s">
        <v>162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огляд&amp;R&amp;"-,звичайний"&amp;12&amp;K7CBE87Жовтень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Юхименко Тетяна Василівна</cp:lastModifiedBy>
  <cp:lastPrinted>2017-04-28T09:31:41Z</cp:lastPrinted>
  <dcterms:created xsi:type="dcterms:W3CDTF">2015-03-23T16:40:36Z</dcterms:created>
  <dcterms:modified xsi:type="dcterms:W3CDTF">2017-10-31T15:19:50Z</dcterms:modified>
</cp:coreProperties>
</file>