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ЭтаКнига" defaultThemeVersion="153222"/>
  <workbookProtection workbookAlgorithmName="SHA-512" workbookHashValue="T42mHViuiZCVt9+TtdV42QbSD01DQ1wk+TWttIi6j1NWhwLsgYRwJX5e/bzKnuHmbgMRH/Ak14ltyENBCWwsDg==" workbookSaltValue="WmG1EoxHB4IWcLxmmvGXiQ==" workbookSpinCount="100000" lockStructure="1"/>
  <bookViews>
    <workbookView xWindow="0" yWindow="0" windowWidth="18350" windowHeight="5060" tabRatio="823"/>
  </bookViews>
  <sheets>
    <sheet name="Загальні вимоги" sheetId="60" r:id="rId1"/>
    <sheet name="Анкета (зміст)" sheetId="18" r:id="rId2"/>
    <sheet name="Т.1." sheetId="23" r:id="rId3"/>
    <sheet name="Т.2." sheetId="22" r:id="rId4"/>
    <sheet name="Т.3." sheetId="24" r:id="rId5"/>
    <sheet name="Т.3. (1)" sheetId="62" r:id="rId6"/>
    <sheet name="Т.4." sheetId="42" r:id="rId7"/>
    <sheet name="Т.5." sheetId="43" r:id="rId8"/>
    <sheet name="Т.6." sheetId="44" r:id="rId9"/>
    <sheet name="Т.8." sheetId="46" r:id="rId10"/>
    <sheet name="Т.9." sheetId="47" r:id="rId11"/>
    <sheet name="Т.10" sheetId="48" r:id="rId12"/>
    <sheet name="Т.11." sheetId="49" r:id="rId13"/>
    <sheet name="Т.12." sheetId="50" r:id="rId14"/>
    <sheet name="Т.13." sheetId="51" r:id="rId15"/>
    <sheet name="Т.14." sheetId="52" r:id="rId16"/>
    <sheet name="Т.15." sheetId="57" r:id="rId17"/>
    <sheet name="Для друку" sheetId="61" r:id="rId18"/>
    <sheet name="Назви_ЄДРПОУ_банків" sheetId="39" r:id="rId19"/>
    <sheet name="інші довідники" sheetId="12" r:id="rId20"/>
    <sheet name="Додаток 1_керівник" sheetId="63" state="hidden" r:id="rId21"/>
    <sheet name="Додаток 1_незалежний керівник" sheetId="67" state="hidden" r:id="rId22"/>
  </sheets>
  <definedNames>
    <definedName name="_xlnm._FilterDatabase" localSheetId="17" hidden="1">'Для друку'!$1:$1</definedName>
    <definedName name="_xlnm._FilterDatabase" localSheetId="0" hidden="1">'Загальні вимоги'!$A$1:$A$15</definedName>
    <definedName name="_xlnm._FilterDatabase" localSheetId="19" hidden="1">'інші довідники'!$A$3:$Z$3</definedName>
    <definedName name="_xlnm._FilterDatabase" localSheetId="18" hidden="1">Назви_ЄДРПОУ_банків!$A$1:$B$155</definedName>
    <definedName name="_xlnm._FilterDatabase" localSheetId="11" hidden="1">Т.10!$A$5:$Z$5</definedName>
    <definedName name="_xlnm._FilterDatabase" localSheetId="12" hidden="1">'Т.11.'!$A$5:$W$5</definedName>
    <definedName name="_xlnm._FilterDatabase" localSheetId="4" hidden="1">'Т.3.'!$A$4:$F$4</definedName>
    <definedName name="_xlnm._FilterDatabase" localSheetId="8" hidden="1">'Т.6.'!$A$5:$L$5</definedName>
    <definedName name="_xlnm._FilterDatabase" localSheetId="9" hidden="1">'Т.8.'!$A$5:$W$5</definedName>
    <definedName name="_xlnm._FilterDatabase" localSheetId="10" hidden="1">'Т.9.'!$A$5:$Q$5</definedName>
    <definedName name="г1">'Додаток 1_незалежний керівник'!$AP$136</definedName>
    <definedName name="г2">'Додаток 1_незалежний керівник'!$AP$137</definedName>
    <definedName name="г3">'Додаток 1_незалежний керівник'!$AP$138</definedName>
    <definedName name="ГГ1">'Додаток 1_керівник'!$AP$124</definedName>
    <definedName name="гг2">'Додаток 1_керівник'!$AP$125</definedName>
    <definedName name="гг3">'Додаток 1_керівник'!$AP$126</definedName>
    <definedName name="д1">'Додаток 1_незалежний керівник'!$AT$136</definedName>
    <definedName name="д2">'Додаток 1_незалежний керівник'!$AT$137</definedName>
    <definedName name="д3">'Додаток 1_незалежний керівник'!$AT$138</definedName>
    <definedName name="дд1">'Додаток 1_керівник'!$AT$124</definedName>
    <definedName name="дд2">'Додаток 1_керівник'!$AT$125</definedName>
    <definedName name="дд3">'Додаток 1_керівник'!$AT$126</definedName>
    <definedName name="м1">'Додаток 1_незалежний керівник'!$AR$136</definedName>
    <definedName name="м2">'Додаток 1_незалежний керівник'!$AR$137</definedName>
    <definedName name="м3">'Додаток 1_незалежний керівник'!$AR$138</definedName>
    <definedName name="ММ1">'Додаток 1_керівник'!$AR$124</definedName>
    <definedName name="мм2">'Додаток 1_керівник'!$AR$125</definedName>
    <definedName name="мм3">'Додаток 1_керівник'!$AR$126</definedName>
    <definedName name="_xlnm.Print_Area" localSheetId="17">'Для друку'!$A$1:$U$757</definedName>
    <definedName name="_xlnm.Print_Area" localSheetId="20">'Додаток 1_керівник'!$A$1:$K$216</definedName>
    <definedName name="_xlnm.Print_Area" localSheetId="21">'Додаток 1_незалежний керівник'!$A$1:$K$228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67" l="1"/>
  <c r="M15" i="67" s="1"/>
  <c r="M60" i="67"/>
  <c r="M61" i="67"/>
  <c r="M62" i="67"/>
  <c r="M63" i="67"/>
  <c r="V142" i="67"/>
  <c r="W142" i="67"/>
  <c r="X142" i="67"/>
  <c r="V143" i="67"/>
  <c r="W143" i="67"/>
  <c r="X143" i="67"/>
  <c r="V144" i="67"/>
  <c r="W144" i="67"/>
  <c r="X144" i="67"/>
  <c r="V145" i="67"/>
  <c r="W145" i="67"/>
  <c r="X145" i="67"/>
  <c r="V146" i="67"/>
  <c r="W146" i="67"/>
  <c r="X146" i="67"/>
  <c r="V147" i="67"/>
  <c r="W147" i="67"/>
  <c r="X147" i="67"/>
  <c r="V148" i="67"/>
  <c r="W148" i="67"/>
  <c r="X148" i="67"/>
  <c r="V149" i="67"/>
  <c r="W149" i="67"/>
  <c r="X149" i="67"/>
  <c r="V150" i="67"/>
  <c r="W150" i="67"/>
  <c r="X150" i="67"/>
  <c r="V151" i="67"/>
  <c r="W151" i="67"/>
  <c r="X151" i="67"/>
  <c r="V152" i="67"/>
  <c r="W152" i="67"/>
  <c r="X152" i="67"/>
  <c r="V153" i="67"/>
  <c r="W153" i="67"/>
  <c r="X153" i="67"/>
  <c r="V154" i="67"/>
  <c r="W154" i="67"/>
  <c r="X154" i="67"/>
  <c r="V155" i="67"/>
  <c r="W155" i="67"/>
  <c r="X155" i="67"/>
  <c r="V156" i="67"/>
  <c r="W156" i="67"/>
  <c r="X156" i="67"/>
  <c r="V157" i="67"/>
  <c r="W157" i="67"/>
  <c r="X157" i="67"/>
  <c r="V158" i="67"/>
  <c r="W158" i="67"/>
  <c r="X158" i="67"/>
  <c r="V159" i="67"/>
  <c r="W159" i="67"/>
  <c r="X159" i="67"/>
  <c r="V160" i="67"/>
  <c r="W160" i="67"/>
  <c r="X160" i="67"/>
  <c r="V161" i="67"/>
  <c r="W161" i="67"/>
  <c r="X161" i="67"/>
  <c r="V162" i="67"/>
  <c r="W162" i="67"/>
  <c r="X162" i="67"/>
  <c r="V163" i="67"/>
  <c r="W163" i="67"/>
  <c r="X163" i="67"/>
  <c r="V164" i="67"/>
  <c r="W164" i="67"/>
  <c r="X164" i="67"/>
  <c r="V165" i="67"/>
  <c r="W165" i="67"/>
  <c r="X165" i="67"/>
  <c r="V166" i="67"/>
  <c r="W166" i="67"/>
  <c r="X166" i="67"/>
  <c r="V167" i="67"/>
  <c r="W167" i="67"/>
  <c r="X167" i="67"/>
  <c r="V168" i="67"/>
  <c r="W168" i="67"/>
  <c r="X168" i="67"/>
  <c r="V169" i="67"/>
  <c r="W169" i="67"/>
  <c r="X169" i="67"/>
  <c r="V170" i="67"/>
  <c r="W170" i="67"/>
  <c r="X170" i="67"/>
  <c r="V171" i="67"/>
  <c r="W171" i="67"/>
  <c r="X171" i="67"/>
  <c r="V172" i="67"/>
  <c r="W172" i="67"/>
  <c r="X172" i="67"/>
  <c r="V173" i="67"/>
  <c r="W173" i="67"/>
  <c r="X173" i="67"/>
  <c r="V174" i="67"/>
  <c r="W174" i="67"/>
  <c r="X174" i="67"/>
  <c r="V175" i="67"/>
  <c r="W175" i="67"/>
  <c r="X175" i="67"/>
  <c r="V176" i="67"/>
  <c r="W176" i="67"/>
  <c r="X176" i="67"/>
  <c r="V177" i="67"/>
  <c r="W177" i="67"/>
  <c r="X177" i="67"/>
  <c r="V178" i="67"/>
  <c r="W178" i="67"/>
  <c r="X178" i="67"/>
  <c r="V179" i="67"/>
  <c r="W179" i="67"/>
  <c r="X179" i="67"/>
  <c r="V180" i="67"/>
  <c r="W180" i="67"/>
  <c r="X180" i="67"/>
  <c r="V181" i="67"/>
  <c r="W181" i="67"/>
  <c r="X181" i="67"/>
  <c r="V182" i="67"/>
  <c r="W182" i="67"/>
  <c r="X182" i="67"/>
  <c r="V183" i="67"/>
  <c r="W183" i="67"/>
  <c r="X183" i="67"/>
  <c r="V184" i="67"/>
  <c r="W184" i="67"/>
  <c r="X184" i="67"/>
  <c r="V185" i="67"/>
  <c r="W185" i="67"/>
  <c r="X185" i="67"/>
  <c r="V186" i="67"/>
  <c r="W186" i="67"/>
  <c r="X186" i="67"/>
  <c r="V187" i="67"/>
  <c r="W187" i="67"/>
  <c r="X187" i="67"/>
  <c r="V188" i="67"/>
  <c r="W188" i="67"/>
  <c r="X188" i="67"/>
  <c r="V189" i="67"/>
  <c r="W189" i="67"/>
  <c r="X189" i="67"/>
  <c r="V190" i="67"/>
  <c r="W190" i="67"/>
  <c r="X190" i="67"/>
  <c r="V191" i="67"/>
  <c r="W191" i="67"/>
  <c r="X191" i="67"/>
  <c r="V192" i="67"/>
  <c r="W192" i="67"/>
  <c r="X192" i="67"/>
  <c r="V193" i="67"/>
  <c r="W193" i="67"/>
  <c r="X193" i="67"/>
  <c r="V194" i="67"/>
  <c r="W194" i="67"/>
  <c r="X194" i="67"/>
  <c r="V195" i="67"/>
  <c r="W195" i="67"/>
  <c r="X195" i="67"/>
  <c r="V196" i="67"/>
  <c r="W196" i="67"/>
  <c r="X196" i="67"/>
  <c r="V197" i="67"/>
  <c r="W197" i="67"/>
  <c r="X197" i="67"/>
  <c r="V198" i="67"/>
  <c r="W198" i="67"/>
  <c r="X198" i="67"/>
  <c r="V199" i="67"/>
  <c r="W199" i="67"/>
  <c r="X199" i="67"/>
  <c r="V200" i="67"/>
  <c r="W200" i="67"/>
  <c r="X200" i="67"/>
  <c r="V201" i="67"/>
  <c r="W201" i="67"/>
  <c r="X201" i="67"/>
  <c r="V202" i="67"/>
  <c r="W202" i="67"/>
  <c r="X202" i="67"/>
  <c r="V203" i="67"/>
  <c r="W203" i="67"/>
  <c r="X203" i="67"/>
  <c r="V204" i="67"/>
  <c r="W204" i="67"/>
  <c r="X204" i="67"/>
  <c r="V205" i="67"/>
  <c r="W205" i="67"/>
  <c r="X205" i="67"/>
  <c r="V206" i="67"/>
  <c r="W206" i="67"/>
  <c r="X206" i="67"/>
  <c r="V207" i="67"/>
  <c r="W207" i="67"/>
  <c r="X207" i="67"/>
  <c r="V208" i="67"/>
  <c r="W208" i="67"/>
  <c r="X208" i="67"/>
  <c r="V209" i="67"/>
  <c r="W209" i="67"/>
  <c r="X209" i="67"/>
  <c r="V210" i="67"/>
  <c r="W210" i="67"/>
  <c r="X210" i="67"/>
  <c r="V211" i="67"/>
  <c r="W211" i="67"/>
  <c r="X211" i="67"/>
  <c r="V212" i="67"/>
  <c r="W212" i="67"/>
  <c r="X212" i="67"/>
  <c r="V213" i="67"/>
  <c r="W213" i="67"/>
  <c r="X213" i="67"/>
  <c r="V214" i="67"/>
  <c r="W214" i="67"/>
  <c r="X214" i="67"/>
  <c r="V215" i="67"/>
  <c r="W215" i="67"/>
  <c r="X215" i="67"/>
  <c r="V216" i="67"/>
  <c r="W216" i="67"/>
  <c r="X216" i="67"/>
  <c r="V217" i="67"/>
  <c r="W217" i="67"/>
  <c r="X217" i="67"/>
  <c r="V218" i="67"/>
  <c r="W218" i="67"/>
  <c r="X218" i="67"/>
  <c r="V219" i="67"/>
  <c r="W219" i="67"/>
  <c r="X219" i="67"/>
  <c r="V220" i="67"/>
  <c r="W220" i="67"/>
  <c r="X220" i="67"/>
  <c r="V221" i="67"/>
  <c r="W221" i="67"/>
  <c r="X221" i="67"/>
  <c r="V222" i="67"/>
  <c r="W222" i="67"/>
  <c r="X222" i="67"/>
  <c r="V223" i="67"/>
  <c r="W223" i="67"/>
  <c r="X223" i="67"/>
  <c r="V224" i="67"/>
  <c r="W224" i="67"/>
  <c r="X224" i="67"/>
  <c r="V225" i="67"/>
  <c r="W225" i="67"/>
  <c r="X225" i="67"/>
  <c r="B706" i="61" l="1"/>
  <c r="B704" i="61"/>
  <c r="B702" i="61"/>
  <c r="B700" i="61"/>
  <c r="B697" i="61"/>
  <c r="B695" i="61"/>
  <c r="B693" i="61"/>
  <c r="B691" i="61"/>
  <c r="B689" i="61"/>
  <c r="B687" i="61"/>
  <c r="B685" i="61"/>
  <c r="B683" i="61"/>
  <c r="B680" i="61"/>
  <c r="B678" i="61"/>
  <c r="B676" i="61"/>
  <c r="B674" i="61"/>
  <c r="B673" i="61"/>
  <c r="B671" i="61"/>
  <c r="B669" i="61"/>
  <c r="B666" i="61"/>
  <c r="B665" i="61"/>
  <c r="B663" i="61"/>
  <c r="B662" i="61"/>
  <c r="B660" i="61"/>
  <c r="A660" i="61"/>
  <c r="B658" i="61"/>
  <c r="B656" i="61"/>
  <c r="B654" i="61"/>
  <c r="B652" i="61"/>
  <c r="B651" i="61"/>
  <c r="B650" i="61"/>
  <c r="B649" i="61"/>
  <c r="B648" i="61"/>
  <c r="B647" i="61"/>
  <c r="B646" i="61"/>
  <c r="B645" i="61"/>
  <c r="B644" i="61"/>
  <c r="W212" i="63"/>
  <c r="W208" i="63"/>
  <c r="W204" i="63"/>
  <c r="W200" i="63"/>
  <c r="W196" i="63"/>
  <c r="W192" i="63"/>
  <c r="W188" i="63"/>
  <c r="W184" i="63"/>
  <c r="W180" i="63"/>
  <c r="W176" i="63"/>
  <c r="W172" i="63"/>
  <c r="W168" i="63"/>
  <c r="W164" i="63"/>
  <c r="W160" i="63"/>
  <c r="W156" i="63"/>
  <c r="W152" i="63"/>
  <c r="W148" i="63"/>
  <c r="W144" i="63"/>
  <c r="W140" i="63"/>
  <c r="W136" i="63"/>
  <c r="W132" i="63"/>
  <c r="W133" i="63"/>
  <c r="V213" i="63"/>
  <c r="X206" i="63"/>
  <c r="X202" i="63"/>
  <c r="X198" i="63"/>
  <c r="V193" i="63"/>
  <c r="X190" i="63"/>
  <c r="X182" i="63"/>
  <c r="X178" i="63"/>
  <c r="X174" i="63"/>
  <c r="X170" i="63"/>
  <c r="V133" i="63"/>
  <c r="X130" i="63"/>
  <c r="W210" i="63"/>
  <c r="W202" i="63"/>
  <c r="W194" i="63"/>
  <c r="W190" i="63"/>
  <c r="W174" i="63"/>
  <c r="W158" i="63"/>
  <c r="W142" i="63"/>
  <c r="X213" i="63"/>
  <c r="V212" i="63"/>
  <c r="X209" i="63"/>
  <c r="V208" i="63"/>
  <c r="X205" i="63"/>
  <c r="V204" i="63"/>
  <c r="X201" i="63"/>
  <c r="V200" i="63"/>
  <c r="X197" i="63"/>
  <c r="V196" i="63"/>
  <c r="X193" i="63"/>
  <c r="V192" i="63"/>
  <c r="X189" i="63"/>
  <c r="V188" i="63"/>
  <c r="X185" i="63"/>
  <c r="V184" i="63"/>
  <c r="X181" i="63"/>
  <c r="V180" i="63"/>
  <c r="X177" i="63"/>
  <c r="V176" i="63"/>
  <c r="X173" i="63"/>
  <c r="V172" i="63"/>
  <c r="X169" i="63"/>
  <c r="V168" i="63"/>
  <c r="X165" i="63"/>
  <c r="V164" i="63"/>
  <c r="X161" i="63"/>
  <c r="V160" i="63"/>
  <c r="X157" i="63"/>
  <c r="V156" i="63"/>
  <c r="X153" i="63"/>
  <c r="V152" i="63"/>
  <c r="X149" i="63"/>
  <c r="V148" i="63"/>
  <c r="X145" i="63"/>
  <c r="V144" i="63"/>
  <c r="X141" i="63"/>
  <c r="V140" i="63"/>
  <c r="X137" i="63"/>
  <c r="V136" i="63"/>
  <c r="X133" i="63"/>
  <c r="V132" i="63"/>
  <c r="W137" i="63"/>
  <c r="V185" i="63"/>
  <c r="V181" i="63"/>
  <c r="V177" i="63"/>
  <c r="V173" i="63"/>
  <c r="V169" i="63"/>
  <c r="V165" i="63"/>
  <c r="X162" i="63"/>
  <c r="X158" i="63"/>
  <c r="X154" i="63"/>
  <c r="X150" i="63"/>
  <c r="V149" i="63"/>
  <c r="X142" i="63"/>
  <c r="V137" i="63"/>
  <c r="W206" i="63"/>
  <c r="W198" i="63"/>
  <c r="W166" i="63"/>
  <c r="W154" i="63"/>
  <c r="W146" i="63"/>
  <c r="W213" i="63"/>
  <c r="W209" i="63"/>
  <c r="W205" i="63"/>
  <c r="W201" i="63"/>
  <c r="W197" i="63"/>
  <c r="W193" i="63"/>
  <c r="W189" i="63"/>
  <c r="W185" i="63"/>
  <c r="W181" i="63"/>
  <c r="W177" i="63"/>
  <c r="W173" i="63"/>
  <c r="W169" i="63"/>
  <c r="W165" i="63"/>
  <c r="W161" i="63"/>
  <c r="W157" i="63"/>
  <c r="W153" i="63"/>
  <c r="W149" i="63"/>
  <c r="W145" i="63"/>
  <c r="W141" i="63"/>
  <c r="X210" i="63"/>
  <c r="V209" i="63"/>
  <c r="V205" i="63"/>
  <c r="V201" i="63"/>
  <c r="V197" i="63"/>
  <c r="X194" i="63"/>
  <c r="V189" i="63"/>
  <c r="X186" i="63"/>
  <c r="X166" i="63"/>
  <c r="V161" i="63"/>
  <c r="V157" i="63"/>
  <c r="V153" i="63"/>
  <c r="X146" i="63"/>
  <c r="V145" i="63"/>
  <c r="V141" i="63"/>
  <c r="X138" i="63"/>
  <c r="X134" i="63"/>
  <c r="W186" i="63"/>
  <c r="W182" i="63"/>
  <c r="W178" i="63"/>
  <c r="W170" i="63"/>
  <c r="W162" i="63"/>
  <c r="W150" i="63"/>
  <c r="V202" i="63"/>
  <c r="V199" i="63"/>
  <c r="W195" i="63"/>
  <c r="X191" i="63"/>
  <c r="X188" i="63"/>
  <c r="V170" i="63"/>
  <c r="V167" i="63"/>
  <c r="W163" i="63"/>
  <c r="X159" i="63"/>
  <c r="X156" i="63"/>
  <c r="W139" i="63"/>
  <c r="W131" i="63"/>
  <c r="X196" i="63"/>
  <c r="W199" i="63"/>
  <c r="X192" i="63"/>
  <c r="V174" i="63"/>
  <c r="X163" i="63"/>
  <c r="X160" i="63"/>
  <c r="V142" i="63"/>
  <c r="X131" i="63"/>
  <c r="V198" i="63"/>
  <c r="V195" i="63"/>
  <c r="W191" i="63"/>
  <c r="X187" i="63"/>
  <c r="X184" i="63"/>
  <c r="V166" i="63"/>
  <c r="V163" i="63"/>
  <c r="W159" i="63"/>
  <c r="X155" i="63"/>
  <c r="X152" i="63"/>
  <c r="V139" i="63"/>
  <c r="X136" i="63"/>
  <c r="V131" i="63"/>
  <c r="W138" i="63"/>
  <c r="W130" i="63"/>
  <c r="X211" i="63"/>
  <c r="V187" i="63"/>
  <c r="W183" i="63"/>
  <c r="X176" i="63"/>
  <c r="V158" i="63"/>
  <c r="X147" i="63"/>
  <c r="X135" i="63"/>
  <c r="V130" i="63"/>
  <c r="W203" i="63"/>
  <c r="V206" i="63"/>
  <c r="V203" i="63"/>
  <c r="X195" i="63"/>
  <c r="V171" i="63"/>
  <c r="W167" i="63"/>
  <c r="X139" i="63"/>
  <c r="V134" i="63"/>
  <c r="X212" i="63"/>
  <c r="V194" i="63"/>
  <c r="V191" i="63"/>
  <c r="W187" i="63"/>
  <c r="X183" i="63"/>
  <c r="X180" i="63"/>
  <c r="V162" i="63"/>
  <c r="V159" i="63"/>
  <c r="W155" i="63"/>
  <c r="X151" i="63"/>
  <c r="X148" i="63"/>
  <c r="X208" i="63"/>
  <c r="V190" i="63"/>
  <c r="X179" i="63"/>
  <c r="V155" i="63"/>
  <c r="W151" i="63"/>
  <c r="X144" i="63"/>
  <c r="V138" i="63"/>
  <c r="W211" i="63"/>
  <c r="X207" i="63"/>
  <c r="X204" i="63"/>
  <c r="V186" i="63"/>
  <c r="V183" i="63"/>
  <c r="W179" i="63"/>
  <c r="X175" i="63"/>
  <c r="X172" i="63"/>
  <c r="V154" i="63"/>
  <c r="V151" i="63"/>
  <c r="W147" i="63"/>
  <c r="X143" i="63"/>
  <c r="W135" i="63"/>
  <c r="V211" i="63"/>
  <c r="W207" i="63"/>
  <c r="X203" i="63"/>
  <c r="X200" i="63"/>
  <c r="V182" i="63"/>
  <c r="V179" i="63"/>
  <c r="W175" i="63"/>
  <c r="X171" i="63"/>
  <c r="X168" i="63"/>
  <c r="V150" i="63"/>
  <c r="V147" i="63"/>
  <c r="W143" i="63"/>
  <c r="X140" i="63"/>
  <c r="V135" i="63"/>
  <c r="X132" i="63"/>
  <c r="V210" i="63"/>
  <c r="V207" i="63"/>
  <c r="X199" i="63"/>
  <c r="V178" i="63"/>
  <c r="V175" i="63"/>
  <c r="W171" i="63"/>
  <c r="X167" i="63"/>
  <c r="X164" i="63"/>
  <c r="V146" i="63"/>
  <c r="V143" i="63"/>
  <c r="W134" i="63"/>
  <c r="B624" i="61" l="1"/>
  <c r="B623" i="61" l="1"/>
  <c r="B621" i="61"/>
  <c r="A615" i="61"/>
  <c r="B607" i="61"/>
  <c r="B605" i="61"/>
  <c r="B601" i="61"/>
  <c r="B599" i="61"/>
  <c r="A216" i="61"/>
  <c r="B2" i="57"/>
  <c r="B2" i="52"/>
  <c r="B10" i="51"/>
  <c r="B2" i="51"/>
  <c r="B2" i="50"/>
  <c r="B2" i="49"/>
  <c r="B2" i="48"/>
  <c r="B2" i="47"/>
  <c r="B2" i="46"/>
  <c r="B2" i="44"/>
  <c r="B2" i="43"/>
  <c r="B2" i="24"/>
  <c r="B2" i="22"/>
  <c r="B2" i="23"/>
  <c r="B2" i="62"/>
  <c r="A8" i="61"/>
  <c r="B2" i="42"/>
  <c r="AE8" i="42"/>
  <c r="AC68" i="44"/>
  <c r="AD32" i="52"/>
  <c r="AJ95" i="44"/>
  <c r="AB23" i="52"/>
  <c r="AI95" i="44"/>
  <c r="AK102" i="44"/>
  <c r="AG105" i="44"/>
  <c r="AB82" i="44"/>
  <c r="AG79" i="44"/>
  <c r="AH92" i="44"/>
  <c r="AL57" i="44"/>
  <c r="AE85" i="44"/>
  <c r="AB60" i="44"/>
  <c r="AD104" i="44"/>
  <c r="AD68" i="44"/>
  <c r="AC77" i="44"/>
  <c r="AL81" i="44"/>
  <c r="AL76" i="44"/>
  <c r="AE63" i="44"/>
  <c r="AH94" i="44"/>
  <c r="AB80" i="44"/>
  <c r="AE96" i="44"/>
  <c r="AF60" i="44"/>
  <c r="AH87" i="44"/>
  <c r="AJ83" i="44"/>
  <c r="AB99" i="44"/>
  <c r="AE65" i="44"/>
  <c r="AI93" i="44"/>
  <c r="AI70" i="44"/>
  <c r="AG62" i="44"/>
  <c r="AB87" i="44"/>
  <c r="AD28" i="52"/>
  <c r="AJ58" i="44"/>
  <c r="AK77" i="44"/>
  <c r="AI75" i="44"/>
  <c r="AJ71" i="44"/>
  <c r="AF69" i="44"/>
  <c r="AB93" i="44"/>
  <c r="AL85" i="44"/>
  <c r="AF61" i="44"/>
  <c r="AG78" i="44"/>
  <c r="AD44" i="52"/>
  <c r="AG87" i="44"/>
  <c r="AH104" i="44"/>
  <c r="AB15" i="52"/>
  <c r="AB40" i="52"/>
  <c r="AF79" i="44"/>
  <c r="AD98" i="44"/>
  <c r="AF80" i="44"/>
  <c r="AC75" i="44"/>
  <c r="AG98" i="44"/>
  <c r="AF82" i="44"/>
  <c r="AB86" i="44"/>
  <c r="AC103" i="44"/>
  <c r="AB84" i="44"/>
  <c r="AB35" i="52"/>
  <c r="AB69" i="44"/>
  <c r="AE99" i="44"/>
  <c r="AC85" i="44"/>
  <c r="AL58" i="44"/>
  <c r="AI105" i="44"/>
  <c r="AL80" i="44"/>
  <c r="AL95" i="44"/>
  <c r="AL82" i="44"/>
  <c r="AB18" i="52"/>
  <c r="AJ55" i="44"/>
  <c r="AG75" i="44"/>
  <c r="AI103" i="44"/>
  <c r="AB89" i="44"/>
  <c r="AF100" i="44"/>
  <c r="AI88" i="44"/>
  <c r="AF58" i="44"/>
  <c r="AI72" i="44"/>
  <c r="AD85" i="44"/>
  <c r="AF78" i="44"/>
  <c r="AI83" i="44"/>
  <c r="AH71" i="44"/>
  <c r="AG101" i="44"/>
  <c r="AD100" i="44"/>
  <c r="AD24" i="52"/>
  <c r="AG90" i="44"/>
  <c r="AI66" i="44"/>
  <c r="AL59" i="44"/>
  <c r="AH66" i="44"/>
  <c r="AD67" i="44"/>
  <c r="AK87" i="44"/>
  <c r="AE105" i="44"/>
  <c r="AB58" i="44"/>
  <c r="AF65" i="44"/>
  <c r="AF68" i="44"/>
  <c r="AD63" i="44"/>
  <c r="AE84" i="44"/>
  <c r="AG95" i="44"/>
  <c r="AD41" i="52"/>
  <c r="AB85" i="44"/>
  <c r="AL93" i="44"/>
  <c r="AH88" i="44"/>
  <c r="AK71" i="44"/>
  <c r="AD95" i="44"/>
  <c r="AL83" i="44"/>
  <c r="AK58" i="44"/>
  <c r="AD15" i="52"/>
  <c r="AE81" i="44"/>
  <c r="AC25" i="52"/>
  <c r="AE6" i="42"/>
  <c r="AF64" i="44"/>
  <c r="AE71" i="44"/>
  <c r="AK88" i="44"/>
  <c r="AE75" i="44"/>
  <c r="AE103" i="44"/>
  <c r="AF92" i="44"/>
  <c r="AI80" i="44"/>
  <c r="AL74" i="44"/>
  <c r="AI59" i="44"/>
  <c r="AD42" i="52"/>
  <c r="AF99" i="44"/>
  <c r="AD94" i="44"/>
  <c r="AD55" i="44"/>
  <c r="AD76" i="44"/>
  <c r="AB55" i="44"/>
  <c r="AC62" i="44"/>
  <c r="AB73" i="44"/>
  <c r="AL94" i="44"/>
  <c r="AK89" i="44"/>
  <c r="AH64" i="44"/>
  <c r="AL55" i="44"/>
  <c r="AD60" i="44"/>
  <c r="AE77" i="44"/>
  <c r="AK56" i="44"/>
  <c r="AE92" i="44"/>
  <c r="AC93" i="44"/>
  <c r="AH56" i="44"/>
  <c r="AH74" i="44"/>
  <c r="AI100" i="44"/>
  <c r="AL87" i="44"/>
  <c r="AD103" i="44"/>
  <c r="AG58" i="44"/>
  <c r="AF94" i="44"/>
  <c r="AB43" i="52"/>
  <c r="AD73" i="44"/>
  <c r="AE95" i="44"/>
  <c r="AL73" i="44"/>
  <c r="AD90" i="44"/>
  <c r="AL63" i="44"/>
  <c r="AL99" i="44"/>
  <c r="AK72" i="44"/>
  <c r="AJ84" i="44"/>
  <c r="AC64" i="44"/>
  <c r="AK85" i="44"/>
  <c r="AG99" i="44"/>
  <c r="AF56" i="44"/>
  <c r="AK104" i="44"/>
  <c r="AH62" i="44"/>
  <c r="AG88" i="44"/>
  <c r="AD89" i="44"/>
  <c r="AG60" i="44"/>
  <c r="AI76" i="44"/>
  <c r="AI56" i="44"/>
  <c r="AL97" i="44"/>
  <c r="AD84" i="44"/>
  <c r="AL64" i="44"/>
  <c r="AE80" i="44"/>
  <c r="AH102" i="44"/>
  <c r="AD26" i="52"/>
  <c r="AG85" i="44"/>
  <c r="AI90" i="44"/>
  <c r="AC71" i="44"/>
  <c r="AH81" i="44"/>
  <c r="AF8" i="42"/>
  <c r="AF84" i="44"/>
  <c r="AC56" i="44"/>
  <c r="AF89" i="44"/>
  <c r="AH65" i="44"/>
  <c r="AL86" i="44"/>
  <c r="AK64" i="44"/>
  <c r="AC76" i="44"/>
  <c r="AC23" i="52"/>
  <c r="AK66" i="44"/>
  <c r="AG81" i="44"/>
  <c r="AI96" i="44"/>
  <c r="AL72" i="44"/>
  <c r="AL61" i="44"/>
  <c r="AF66" i="44"/>
  <c r="AG59" i="44"/>
  <c r="AB30" i="52"/>
  <c r="AE78" i="44"/>
  <c r="AI60" i="44"/>
  <c r="AC24" i="52"/>
  <c r="AG73" i="44"/>
  <c r="AC63" i="44"/>
  <c r="AK57" i="44"/>
  <c r="AC44" i="52"/>
  <c r="AE98" i="44"/>
  <c r="AJ86" i="44"/>
  <c r="AG94" i="44"/>
  <c r="AL96" i="44"/>
  <c r="AE93" i="44"/>
  <c r="AL90" i="44"/>
  <c r="AB31" i="52"/>
  <c r="AB37" i="52"/>
  <c r="AI77" i="44"/>
  <c r="AK103" i="44"/>
  <c r="AD77" i="44"/>
  <c r="AB96" i="44"/>
  <c r="AD78" i="44"/>
  <c r="AJ80" i="44"/>
  <c r="AK76" i="44"/>
  <c r="AI86" i="44"/>
  <c r="AJ87" i="44"/>
  <c r="AD79" i="44"/>
  <c r="AJ91" i="44"/>
  <c r="AK99" i="44"/>
  <c r="AB33" i="52"/>
  <c r="AC92" i="44"/>
  <c r="AI97" i="44"/>
  <c r="AJ79" i="44"/>
  <c r="AH61" i="44"/>
  <c r="AB32" i="52"/>
  <c r="AD56" i="44"/>
  <c r="AE55" i="44"/>
  <c r="AC74" i="44"/>
  <c r="AB72" i="44"/>
  <c r="AJ94" i="44"/>
  <c r="AI71" i="44"/>
  <c r="AH95" i="44"/>
  <c r="AI64" i="44"/>
  <c r="AD16" i="52"/>
  <c r="AK80" i="44"/>
  <c r="AL84" i="44"/>
  <c r="AB39" i="52"/>
  <c r="AC83" i="44"/>
  <c r="AC67" i="44"/>
  <c r="AL89" i="44"/>
  <c r="AC69" i="44"/>
  <c r="AL65" i="44"/>
  <c r="AK96" i="44"/>
  <c r="AC80" i="44"/>
  <c r="AF95" i="44"/>
  <c r="AC43" i="52"/>
  <c r="AK82" i="44"/>
  <c r="AJ66" i="44"/>
  <c r="AL62" i="44"/>
  <c r="AF67" i="44"/>
  <c r="AF101" i="44"/>
  <c r="AF5" i="42"/>
  <c r="AC104" i="44"/>
  <c r="AF105" i="44"/>
  <c r="AC35" i="52"/>
  <c r="AJ74" i="44"/>
  <c r="AH57" i="44"/>
  <c r="AC82" i="44"/>
  <c r="AJ92" i="44"/>
  <c r="AK74" i="44"/>
  <c r="AK92" i="44"/>
  <c r="AJ68" i="44"/>
  <c r="AJ61" i="44"/>
  <c r="AJ67" i="44"/>
  <c r="AC30" i="52"/>
  <c r="AF77" i="44"/>
  <c r="AF98" i="44"/>
  <c r="AC36" i="52"/>
  <c r="AC81" i="44"/>
  <c r="AD75" i="44"/>
  <c r="AH76" i="44"/>
  <c r="AC90" i="44"/>
  <c r="AH60" i="44"/>
  <c r="AE102" i="44"/>
  <c r="AB64" i="44"/>
  <c r="AH72" i="44"/>
  <c r="AB36" i="52"/>
  <c r="AB28" i="52"/>
  <c r="AC40" i="52"/>
  <c r="AG66" i="44"/>
  <c r="AD72" i="44"/>
  <c r="AB16" i="52"/>
  <c r="AC84" i="44"/>
  <c r="AH103" i="44"/>
  <c r="AI92" i="44"/>
  <c r="AB17" i="52"/>
  <c r="AB61" i="44"/>
  <c r="AB103" i="44"/>
  <c r="AH93" i="44"/>
  <c r="AF62" i="44"/>
  <c r="AG97" i="44"/>
  <c r="AD65" i="44"/>
  <c r="AK86" i="44"/>
  <c r="AE60" i="44"/>
  <c r="AB70" i="44"/>
  <c r="AE7" i="42"/>
  <c r="AC86" i="44"/>
  <c r="AJ103" i="44"/>
  <c r="AI61" i="44"/>
  <c r="AF75" i="44"/>
  <c r="AG67" i="44"/>
  <c r="AE76" i="44"/>
  <c r="AE100" i="44"/>
  <c r="AC29" i="52"/>
  <c r="AC105" i="44"/>
  <c r="AL77" i="44"/>
  <c r="AB25" i="52"/>
  <c r="AK63" i="44"/>
  <c r="AE74" i="44"/>
  <c r="AL105" i="44"/>
  <c r="AG83" i="44"/>
  <c r="AB98" i="44"/>
  <c r="AJ75" i="44"/>
  <c r="AF83" i="44"/>
  <c r="AK75" i="44"/>
  <c r="AD101" i="44"/>
  <c r="AC57" i="44"/>
  <c r="AG104" i="44"/>
  <c r="AD71" i="44"/>
  <c r="AC34" i="52"/>
  <c r="AD29" i="52"/>
  <c r="AF85" i="44"/>
  <c r="AJ64" i="44"/>
  <c r="AJ105" i="44"/>
  <c r="AJ65" i="44"/>
  <c r="AD43" i="52"/>
  <c r="AJ63" i="44"/>
  <c r="AJ85" i="44"/>
  <c r="AB79" i="44"/>
  <c r="AK78" i="44"/>
  <c r="AC20" i="52"/>
  <c r="AH83" i="44"/>
  <c r="AH79" i="44"/>
  <c r="AE56" i="44"/>
  <c r="AD96" i="44"/>
  <c r="AG100" i="44"/>
  <c r="AB104" i="44"/>
  <c r="AD22" i="52"/>
  <c r="AF81" i="44"/>
  <c r="AF55" i="44"/>
  <c r="AH85" i="44"/>
  <c r="AC87" i="44"/>
  <c r="AE90" i="44"/>
  <c r="AC15" i="52"/>
  <c r="AB26" i="52"/>
  <c r="AH75" i="44"/>
  <c r="AC32" i="52"/>
  <c r="AC41" i="52"/>
  <c r="AG77" i="44"/>
  <c r="AD74" i="44"/>
  <c r="AI69" i="44"/>
  <c r="AG63" i="44"/>
  <c r="AJ100" i="44"/>
  <c r="AL70" i="44"/>
  <c r="AI81" i="44"/>
  <c r="AL79" i="44"/>
  <c r="AB78" i="44"/>
  <c r="AB29" i="52"/>
  <c r="AF97" i="44"/>
  <c r="AJ77" i="44"/>
  <c r="AF9" i="42"/>
  <c r="AI62" i="44"/>
  <c r="AK60" i="44"/>
  <c r="AB77" i="44"/>
  <c r="AI98" i="44"/>
  <c r="AK65" i="44"/>
  <c r="AC78" i="44"/>
  <c r="AH69" i="44"/>
  <c r="AL68" i="44"/>
  <c r="AL60" i="44"/>
  <c r="AI85" i="44"/>
  <c r="AB42" i="52"/>
  <c r="AJ96" i="44"/>
  <c r="AG68" i="44"/>
  <c r="AH67" i="44"/>
  <c r="AB90" i="44"/>
  <c r="AG70" i="44"/>
  <c r="AH97" i="44"/>
  <c r="AF6" i="42"/>
  <c r="AH91" i="44"/>
  <c r="AD25" i="52"/>
  <c r="AI65" i="44"/>
  <c r="AB75" i="44"/>
  <c r="AJ97" i="44"/>
  <c r="AJ73" i="44"/>
  <c r="AI79" i="44"/>
  <c r="AL88" i="44"/>
  <c r="AC100" i="44"/>
  <c r="AB66" i="44"/>
  <c r="AE73" i="44"/>
  <c r="AH99" i="44"/>
  <c r="AB22" i="52"/>
  <c r="AC60" i="44"/>
  <c r="AB102" i="44"/>
  <c r="AE72" i="44"/>
  <c r="AH84" i="44"/>
  <c r="AJ72" i="44"/>
  <c r="AJ93" i="44"/>
  <c r="AK59" i="44"/>
  <c r="AC42" i="52"/>
  <c r="AC94" i="44"/>
  <c r="AI63" i="44"/>
  <c r="AC37" i="52"/>
  <c r="AD88" i="44"/>
  <c r="AF93" i="44"/>
  <c r="AB83" i="44"/>
  <c r="AB24" i="52"/>
  <c r="AK79" i="44"/>
  <c r="AB41" i="52"/>
  <c r="AJ89" i="44"/>
  <c r="AD93" i="44"/>
  <c r="AF91" i="44"/>
  <c r="AJ56" i="44"/>
  <c r="AI74" i="44"/>
  <c r="AL100" i="44"/>
  <c r="AF7" i="42"/>
  <c r="AG92" i="44"/>
  <c r="AJ82" i="44"/>
  <c r="AK83" i="44"/>
  <c r="AG69" i="44"/>
  <c r="AH55" i="44"/>
  <c r="AL56" i="44"/>
  <c r="AB65" i="44"/>
  <c r="AD87" i="44"/>
  <c r="AC16" i="52"/>
  <c r="AH90" i="44"/>
  <c r="AL101" i="44"/>
  <c r="AD81" i="44"/>
  <c r="AC38" i="52"/>
  <c r="AL104" i="44"/>
  <c r="AI94" i="44"/>
  <c r="AJ102" i="44"/>
  <c r="AJ88" i="44"/>
  <c r="AG55" i="44"/>
  <c r="AE97" i="44"/>
  <c r="AG74" i="44"/>
  <c r="AB76" i="44"/>
  <c r="AD39" i="52"/>
  <c r="AC91" i="44"/>
  <c r="AE83" i="44"/>
  <c r="AG91" i="44"/>
  <c r="AC99" i="44"/>
  <c r="AE79" i="44"/>
  <c r="AB56" i="44"/>
  <c r="AD18" i="52"/>
  <c r="AD80" i="44"/>
  <c r="AF70" i="44"/>
  <c r="AB27" i="52"/>
  <c r="AB100" i="44"/>
  <c r="AH96" i="44"/>
  <c r="AE101" i="44"/>
  <c r="AL75" i="44"/>
  <c r="AH68" i="44"/>
  <c r="AC73" i="44"/>
  <c r="AE64" i="44"/>
  <c r="AC58" i="44"/>
  <c r="AD69" i="44"/>
  <c r="AC89" i="44"/>
  <c r="AD31" i="52"/>
  <c r="AF102" i="44"/>
  <c r="AJ69" i="44"/>
  <c r="AB91" i="44"/>
  <c r="AD57" i="44"/>
  <c r="AG89" i="44"/>
  <c r="AF76" i="44"/>
  <c r="AF87" i="44"/>
  <c r="AJ70" i="44"/>
  <c r="AC27" i="52"/>
  <c r="AD20" i="52"/>
  <c r="AB34" i="52"/>
  <c r="AD66" i="44"/>
  <c r="AI104" i="44"/>
  <c r="AE87" i="44"/>
  <c r="AH105" i="44"/>
  <c r="AC61" i="44"/>
  <c r="AC65" i="44"/>
  <c r="AD19" i="52"/>
  <c r="AK105" i="44"/>
  <c r="AC98" i="44"/>
  <c r="AC102" i="44"/>
  <c r="AH86" i="44"/>
  <c r="AK61" i="44"/>
  <c r="AE66" i="44"/>
  <c r="AC22" i="52"/>
  <c r="AH73" i="44"/>
  <c r="AD21" i="52"/>
  <c r="AE86" i="44"/>
  <c r="AD92" i="44"/>
  <c r="AB88" i="44"/>
  <c r="AD58" i="44"/>
  <c r="AK73" i="44"/>
  <c r="AG64" i="44"/>
  <c r="AG93" i="44"/>
  <c r="AE68" i="44"/>
  <c r="AD33" i="52"/>
  <c r="AD17" i="52"/>
  <c r="AL71" i="44"/>
  <c r="AF74" i="44"/>
  <c r="AK95" i="44"/>
  <c r="AG65" i="44"/>
  <c r="AG61" i="44"/>
  <c r="AF73" i="44"/>
  <c r="AL103" i="44"/>
  <c r="AC59" i="44"/>
  <c r="AB92" i="44"/>
  <c r="AE62" i="44"/>
  <c r="AH89" i="44"/>
  <c r="AJ101" i="44"/>
  <c r="AL67" i="44"/>
  <c r="AH82" i="44"/>
  <c r="AE59" i="44"/>
  <c r="AL78" i="44"/>
  <c r="AI102" i="44"/>
  <c r="AD86" i="44"/>
  <c r="AG96" i="44"/>
  <c r="AJ78" i="44"/>
  <c r="AK69" i="44"/>
  <c r="AE69" i="44"/>
  <c r="AF63" i="44"/>
  <c r="AF104" i="44"/>
  <c r="AB101" i="44"/>
  <c r="AL91" i="44"/>
  <c r="AC33" i="52"/>
  <c r="AJ76" i="44"/>
  <c r="AD59" i="44"/>
  <c r="AE67" i="44"/>
  <c r="AH63" i="44"/>
  <c r="AE94" i="44"/>
  <c r="AK67" i="44"/>
  <c r="AJ60" i="44"/>
  <c r="AL98" i="44"/>
  <c r="AL92" i="44"/>
  <c r="AJ62" i="44"/>
  <c r="AH98" i="44"/>
  <c r="AD62" i="44"/>
  <c r="AD61" i="44"/>
  <c r="AL69" i="44"/>
  <c r="AK94" i="44"/>
  <c r="AJ90" i="44"/>
  <c r="AE104" i="44"/>
  <c r="AC21" i="52"/>
  <c r="AB63" i="44"/>
  <c r="AC28" i="52"/>
  <c r="AB38" i="52"/>
  <c r="AH80" i="44"/>
  <c r="AK62" i="44"/>
  <c r="AD35" i="52"/>
  <c r="AK68" i="44"/>
  <c r="AB68" i="44"/>
  <c r="AH101" i="44"/>
  <c r="AJ81" i="44"/>
  <c r="AI87" i="44"/>
  <c r="AL102" i="44"/>
  <c r="AD40" i="52"/>
  <c r="AB74" i="44"/>
  <c r="AI82" i="44"/>
  <c r="AB59" i="44"/>
  <c r="AB95" i="44"/>
  <c r="AB21" i="52"/>
  <c r="AK70" i="44"/>
  <c r="AD30" i="52"/>
  <c r="AC72" i="44"/>
  <c r="AI101" i="44"/>
  <c r="AI89" i="44"/>
  <c r="AJ98" i="44"/>
  <c r="AI91" i="44"/>
  <c r="AG56" i="44"/>
  <c r="AC18" i="52"/>
  <c r="AH78" i="44"/>
  <c r="AH59" i="44"/>
  <c r="AD34" i="52"/>
  <c r="AK90" i="44"/>
  <c r="AB20" i="52"/>
  <c r="AB105" i="44"/>
  <c r="AC17" i="52"/>
  <c r="AI68" i="44"/>
  <c r="AF90" i="44"/>
  <c r="AK55" i="44"/>
  <c r="AC39" i="52"/>
  <c r="AI57" i="44"/>
  <c r="AD102" i="44"/>
  <c r="AC79" i="44"/>
  <c r="AF72" i="44"/>
  <c r="AK93" i="44"/>
  <c r="AE58" i="44"/>
  <c r="AE91" i="44"/>
  <c r="AD105" i="44"/>
  <c r="AC66" i="44"/>
  <c r="AC95" i="44"/>
  <c r="AC88" i="44"/>
  <c r="AG82" i="44"/>
  <c r="AI55" i="44"/>
  <c r="AD70" i="44"/>
  <c r="AF57" i="44"/>
  <c r="AI78" i="44"/>
  <c r="AF59" i="44"/>
  <c r="AD38" i="52"/>
  <c r="AG80" i="44"/>
  <c r="AC96" i="44"/>
  <c r="AG86" i="44"/>
  <c r="AE70" i="44"/>
  <c r="AH100" i="44"/>
  <c r="AJ104" i="44"/>
  <c r="AI99" i="44"/>
  <c r="AG57" i="44"/>
  <c r="AB71" i="44"/>
  <c r="AC70" i="44"/>
  <c r="AC19" i="52"/>
  <c r="AI84" i="44"/>
  <c r="AC97" i="44"/>
  <c r="AI58" i="44"/>
  <c r="AK81" i="44"/>
  <c r="AK97" i="44"/>
  <c r="AE5" i="42"/>
  <c r="AJ57" i="44"/>
  <c r="AF88" i="44"/>
  <c r="AF71" i="44"/>
  <c r="AE89" i="44"/>
  <c r="AK98" i="44"/>
  <c r="AK84" i="44"/>
  <c r="AB67" i="44"/>
  <c r="AD83" i="44"/>
  <c r="AE82" i="44"/>
  <c r="AD97" i="44"/>
  <c r="AC31" i="52"/>
  <c r="AG76" i="44"/>
  <c r="AE57" i="44"/>
  <c r="AI67" i="44"/>
  <c r="AD64" i="44"/>
  <c r="AL66" i="44"/>
  <c r="AH77" i="44"/>
  <c r="AK91" i="44"/>
  <c r="AG103" i="44"/>
  <c r="AB19" i="52"/>
  <c r="AB44" i="52"/>
  <c r="AB57" i="44"/>
  <c r="AK101" i="44"/>
  <c r="AH70" i="44"/>
  <c r="AD99" i="44"/>
  <c r="AJ99" i="44"/>
  <c r="AB97" i="44"/>
  <c r="AF86" i="44"/>
  <c r="AB81" i="44"/>
  <c r="AG102" i="44"/>
  <c r="AC26" i="52"/>
  <c r="AE9" i="42"/>
  <c r="AD23" i="52"/>
  <c r="AK100" i="44"/>
  <c r="AG72" i="44"/>
  <c r="AD27" i="52"/>
  <c r="AG71" i="44"/>
  <c r="AD82" i="44"/>
  <c r="AB62" i="44"/>
  <c r="AJ59" i="44"/>
  <c r="AF103" i="44"/>
  <c r="AD37" i="52"/>
  <c r="AE61" i="44"/>
  <c r="AD91" i="44"/>
  <c r="AC101" i="44"/>
  <c r="AE88" i="44"/>
  <c r="AH58" i="44"/>
  <c r="AF96" i="44"/>
  <c r="AG84" i="44"/>
  <c r="AB94" i="44"/>
  <c r="AD36" i="52"/>
  <c r="AC55" i="44"/>
  <c r="AI73" i="44"/>
  <c r="Q196" i="61" l="1"/>
  <c r="S211" i="61"/>
  <c r="F199" i="61"/>
  <c r="N203" i="61"/>
  <c r="S212" i="61"/>
  <c r="B184" i="61"/>
  <c r="H209" i="61"/>
  <c r="F191" i="61"/>
  <c r="F184" i="61"/>
  <c r="Q191" i="61"/>
  <c r="N209" i="61"/>
  <c r="S169" i="61"/>
  <c r="J196" i="61"/>
  <c r="S200" i="61"/>
  <c r="J189" i="61"/>
  <c r="F172" i="61"/>
  <c r="N197" i="61"/>
  <c r="Q164" i="61"/>
  <c r="B172" i="61"/>
  <c r="J190" i="61"/>
  <c r="J204" i="61"/>
  <c r="F175" i="61"/>
  <c r="B194" i="61"/>
  <c r="Q169" i="61"/>
  <c r="J201" i="61"/>
  <c r="S190" i="61"/>
  <c r="Q180" i="61"/>
  <c r="H183" i="61"/>
  <c r="F192" i="61"/>
  <c r="Q172" i="61"/>
  <c r="S176" i="61"/>
  <c r="F209" i="61"/>
  <c r="Q175" i="61"/>
  <c r="S177" i="61"/>
  <c r="S205" i="61"/>
  <c r="S166" i="61"/>
  <c r="H207" i="61"/>
  <c r="B173" i="61"/>
  <c r="S163" i="61"/>
  <c r="B203" i="61"/>
  <c r="F203" i="61"/>
  <c r="N192" i="61"/>
  <c r="N186" i="61"/>
  <c r="H189" i="61"/>
  <c r="J203" i="61"/>
  <c r="N171" i="61"/>
  <c r="F179" i="61"/>
  <c r="R94" i="61"/>
  <c r="H195" i="61"/>
  <c r="F211" i="61"/>
  <c r="H163" i="61"/>
  <c r="B182" i="61"/>
  <c r="H210" i="61"/>
  <c r="N163" i="61"/>
  <c r="Q170" i="61"/>
  <c r="B181" i="61"/>
  <c r="H185" i="61"/>
  <c r="N188" i="61"/>
  <c r="B174" i="61"/>
  <c r="J184" i="61"/>
  <c r="H202" i="61"/>
  <c r="F174" i="61"/>
  <c r="S202" i="61"/>
  <c r="J177" i="61"/>
  <c r="B179" i="61"/>
  <c r="B198" i="61"/>
  <c r="N195" i="61"/>
  <c r="J192" i="61"/>
  <c r="J182" i="61"/>
  <c r="S207" i="61"/>
  <c r="J165" i="61"/>
  <c r="S196" i="61"/>
  <c r="U706" i="61"/>
  <c r="N164" i="61"/>
  <c r="J181" i="61"/>
  <c r="F173" i="61"/>
  <c r="F194" i="61"/>
  <c r="J186" i="61"/>
  <c r="N173" i="61"/>
  <c r="J191" i="61"/>
  <c r="F167" i="61"/>
  <c r="H175" i="61"/>
  <c r="B186" i="61"/>
  <c r="Q167" i="61"/>
  <c r="S175" i="61"/>
  <c r="F186" i="61"/>
  <c r="F166" i="61"/>
  <c r="S194" i="61"/>
  <c r="F196" i="61"/>
  <c r="B169" i="61"/>
  <c r="B190" i="61"/>
  <c r="N184" i="61"/>
  <c r="R93" i="61"/>
  <c r="H177" i="61"/>
  <c r="H201" i="61"/>
  <c r="S184" i="61"/>
  <c r="Q202" i="61"/>
  <c r="F197" i="61"/>
  <c r="J194" i="61"/>
  <c r="Q181" i="61"/>
  <c r="Q166" i="61"/>
  <c r="F178" i="61"/>
  <c r="J200" i="61"/>
  <c r="S206" i="61"/>
  <c r="N175" i="61"/>
  <c r="B196" i="61"/>
  <c r="N170" i="61"/>
  <c r="F169" i="61"/>
  <c r="Q178" i="61"/>
  <c r="F208" i="61"/>
  <c r="N194" i="61"/>
  <c r="J212" i="61"/>
  <c r="J195" i="61"/>
  <c r="N206" i="61"/>
  <c r="F195" i="61"/>
  <c r="S185" i="61"/>
  <c r="H205" i="61"/>
  <c r="F164" i="61"/>
  <c r="S172" i="61"/>
  <c r="H191" i="61"/>
  <c r="B176" i="61"/>
  <c r="N200" i="61"/>
  <c r="N172" i="61"/>
  <c r="N202" i="61"/>
  <c r="F170" i="61"/>
  <c r="J209" i="61"/>
  <c r="S198" i="61"/>
  <c r="J179" i="61"/>
  <c r="H169" i="61"/>
  <c r="J210" i="61"/>
  <c r="F181" i="61"/>
  <c r="F182" i="61"/>
  <c r="J187" i="61"/>
  <c r="S210" i="61"/>
  <c r="J163" i="61"/>
  <c r="B164" i="61"/>
  <c r="F180" i="61"/>
  <c r="Q163" i="61"/>
  <c r="S171" i="61"/>
  <c r="Q187" i="61"/>
  <c r="B211" i="61"/>
  <c r="N205" i="61"/>
  <c r="Q176" i="61"/>
  <c r="F200" i="61"/>
  <c r="Q171" i="61"/>
  <c r="F183" i="61"/>
  <c r="Q173" i="61"/>
  <c r="S179" i="61"/>
  <c r="Q212" i="61"/>
  <c r="Q195" i="61"/>
  <c r="F207" i="61"/>
  <c r="F190" i="61"/>
  <c r="B202" i="61"/>
  <c r="B185" i="61"/>
  <c r="N196" i="61"/>
  <c r="S201" i="61"/>
  <c r="Q183" i="61"/>
  <c r="S174" i="61"/>
  <c r="J168" i="61"/>
  <c r="H184" i="61"/>
  <c r="Q207" i="61"/>
  <c r="Q190" i="61"/>
  <c r="F202" i="61"/>
  <c r="F185" i="61"/>
  <c r="B197" i="61"/>
  <c r="N208" i="61"/>
  <c r="N167" i="61"/>
  <c r="N183" i="61"/>
  <c r="S170" i="61"/>
  <c r="H168" i="61"/>
  <c r="B204" i="61"/>
  <c r="H194" i="61"/>
  <c r="F177" i="61"/>
  <c r="S192" i="61"/>
  <c r="F205" i="61"/>
  <c r="S178" i="61"/>
  <c r="S180" i="61"/>
  <c r="S187" i="61"/>
  <c r="H178" i="61"/>
  <c r="B178" i="61"/>
  <c r="H208" i="61"/>
  <c r="J170" i="61"/>
  <c r="B189" i="61"/>
  <c r="Q177" i="61"/>
  <c r="H167" i="61"/>
  <c r="J175" i="61"/>
  <c r="F171" i="61"/>
  <c r="Q165" i="61"/>
  <c r="S183" i="61"/>
  <c r="N185" i="61"/>
  <c r="Q200" i="61"/>
  <c r="H212" i="61"/>
  <c r="Q201" i="61"/>
  <c r="R95" i="61"/>
  <c r="N168" i="61"/>
  <c r="B188" i="61"/>
  <c r="S195" i="61"/>
  <c r="H190" i="61"/>
  <c r="H165" i="61"/>
  <c r="N166" i="61"/>
  <c r="J206" i="61"/>
  <c r="Q174" i="61"/>
  <c r="N190" i="61"/>
  <c r="J208" i="61"/>
  <c r="Q208" i="61"/>
  <c r="N169" i="61"/>
  <c r="J185" i="61"/>
  <c r="S208" i="61"/>
  <c r="S191" i="61"/>
  <c r="H203" i="61"/>
  <c r="H186" i="61"/>
  <c r="Q209" i="61"/>
  <c r="J178" i="61"/>
  <c r="N207" i="61"/>
  <c r="N211" i="61"/>
  <c r="J173" i="61"/>
  <c r="N187" i="61"/>
  <c r="B170" i="61"/>
  <c r="N181" i="61"/>
  <c r="J197" i="61"/>
  <c r="S203" i="61"/>
  <c r="S186" i="61"/>
  <c r="H198" i="61"/>
  <c r="Q179" i="61"/>
  <c r="Q203" i="61"/>
  <c r="B193" i="61"/>
  <c r="J176" i="61"/>
  <c r="B205" i="61"/>
  <c r="J174" i="61"/>
  <c r="B166" i="61"/>
  <c r="S199" i="61"/>
  <c r="S173" i="61"/>
  <c r="S168" i="61"/>
  <c r="H187" i="61"/>
  <c r="Q193" i="61"/>
  <c r="B165" i="61"/>
  <c r="J202" i="61"/>
  <c r="S204" i="61"/>
  <c r="U704" i="61"/>
  <c r="H206" i="61"/>
  <c r="F204" i="61"/>
  <c r="F188" i="61"/>
  <c r="Q204" i="61"/>
  <c r="B191" i="61"/>
  <c r="N182" i="61"/>
  <c r="S209" i="61"/>
  <c r="B168" i="61"/>
  <c r="J171" i="61"/>
  <c r="Q184" i="61"/>
  <c r="S181" i="61"/>
  <c r="B167" i="61"/>
  <c r="F707" i="61"/>
  <c r="R92" i="61"/>
  <c r="N180" i="61"/>
  <c r="J205" i="61"/>
  <c r="B177" i="61"/>
  <c r="H174" i="61"/>
  <c r="H197" i="61"/>
  <c r="S165" i="61"/>
  <c r="N178" i="61"/>
  <c r="F212" i="61"/>
  <c r="Q186" i="61"/>
  <c r="B210" i="61"/>
  <c r="N204" i="61"/>
  <c r="R96" i="61"/>
  <c r="B200" i="61"/>
  <c r="H173" i="61"/>
  <c r="N199" i="61"/>
  <c r="Q198" i="61"/>
  <c r="F193" i="61"/>
  <c r="N191" i="61"/>
  <c r="J169" i="61"/>
  <c r="N177" i="61"/>
  <c r="J193" i="61"/>
  <c r="H211" i="61"/>
  <c r="N179" i="61"/>
  <c r="B212" i="61"/>
  <c r="B163" i="61"/>
  <c r="N174" i="61"/>
  <c r="B192" i="61"/>
  <c r="H182" i="61"/>
  <c r="Q182" i="61"/>
  <c r="B187" i="61"/>
  <c r="N198" i="61"/>
  <c r="J199" i="61"/>
  <c r="B180" i="61"/>
  <c r="F163" i="61"/>
  <c r="B175" i="61"/>
  <c r="H193" i="61"/>
  <c r="J183" i="61"/>
  <c r="H171" i="61"/>
  <c r="F187" i="61"/>
  <c r="B199" i="61"/>
  <c r="N210" i="61"/>
  <c r="N193" i="61"/>
  <c r="J211" i="61"/>
  <c r="B206" i="61"/>
  <c r="S193" i="61"/>
  <c r="J164" i="61"/>
  <c r="F198" i="61"/>
  <c r="J166" i="61"/>
  <c r="H192" i="61"/>
  <c r="F210" i="61"/>
  <c r="Q188" i="61"/>
  <c r="H180" i="61"/>
  <c r="H204" i="61"/>
  <c r="Q210" i="61"/>
  <c r="N165" i="61"/>
  <c r="H199" i="61"/>
  <c r="Q205" i="61"/>
  <c r="H179" i="61"/>
  <c r="F705" i="61"/>
  <c r="J188" i="61"/>
  <c r="Q197" i="61"/>
  <c r="S182" i="61"/>
  <c r="J167" i="61"/>
  <c r="Q199" i="61"/>
  <c r="Q168" i="61"/>
  <c r="B208" i="61"/>
  <c r="B171" i="61"/>
  <c r="H170" i="61"/>
  <c r="B195" i="61"/>
  <c r="N189" i="61"/>
  <c r="J207" i="61"/>
  <c r="F176" i="61"/>
  <c r="S189" i="61"/>
  <c r="B183" i="61"/>
  <c r="S167" i="61"/>
  <c r="B207" i="61"/>
  <c r="N201" i="61"/>
  <c r="N176" i="61"/>
  <c r="F168" i="61"/>
  <c r="H172" i="61"/>
  <c r="J180" i="61"/>
  <c r="H196" i="61"/>
  <c r="Q185" i="61"/>
  <c r="B209" i="61"/>
  <c r="F165" i="61"/>
  <c r="H164" i="61"/>
  <c r="S197" i="61"/>
  <c r="Q192" i="61"/>
  <c r="J172" i="61"/>
  <c r="H188" i="61"/>
  <c r="Q211" i="61"/>
  <c r="Q194" i="61"/>
  <c r="F206" i="61"/>
  <c r="F189" i="61"/>
  <c r="B201" i="61"/>
  <c r="N212" i="61"/>
  <c r="H181" i="61"/>
  <c r="H166" i="61"/>
  <c r="S164" i="61"/>
  <c r="H176" i="61"/>
  <c r="J198" i="61"/>
  <c r="S188" i="61"/>
  <c r="H200" i="61"/>
  <c r="Q206" i="61"/>
  <c r="Q189" i="61"/>
  <c r="F201" i="61"/>
  <c r="M57" i="63"/>
  <c r="M58" i="63" s="1"/>
  <c r="B215" i="63"/>
  <c r="M181" i="63" l="1"/>
  <c r="M193" i="67" s="1"/>
  <c r="M184" i="63"/>
  <c r="M196" i="67" s="1"/>
  <c r="A194" i="63"/>
  <c r="A206" i="67" s="1"/>
  <c r="M190" i="63"/>
  <c r="M202" i="67" s="1"/>
  <c r="G190" i="63"/>
  <c r="G202" i="67" s="1"/>
  <c r="F201" i="63"/>
  <c r="E207" i="63"/>
  <c r="G196" i="63"/>
  <c r="G208" i="67" s="1"/>
  <c r="F208" i="63"/>
  <c r="M211" i="63"/>
  <c r="M223" i="67" s="1"/>
  <c r="A198" i="63"/>
  <c r="A210" i="67" s="1"/>
  <c r="E189" i="63"/>
  <c r="F183" i="63"/>
  <c r="A200" i="63"/>
  <c r="A212" i="67" s="1"/>
  <c r="F196" i="63"/>
  <c r="J210" i="63"/>
  <c r="J222" i="67" s="1"/>
  <c r="J191" i="63"/>
  <c r="J203" i="67" s="1"/>
  <c r="G202" i="63"/>
  <c r="G214" i="67" s="1"/>
  <c r="A206" i="63"/>
  <c r="A218" i="67" s="1"/>
  <c r="G185" i="63"/>
  <c r="G197" i="67" s="1"/>
  <c r="J190" i="63"/>
  <c r="J202" i="67" s="1"/>
  <c r="M193" i="63"/>
  <c r="M205" i="67" s="1"/>
  <c r="G206" i="63"/>
  <c r="G218" i="67" s="1"/>
  <c r="F198" i="63"/>
  <c r="F209" i="63"/>
  <c r="E210" i="63"/>
  <c r="J197" i="63"/>
  <c r="J209" i="67" s="1"/>
  <c r="A183" i="63"/>
  <c r="A195" i="67" s="1"/>
  <c r="J186" i="63"/>
  <c r="J198" i="67" s="1"/>
  <c r="M191" i="63"/>
  <c r="M203" i="67" s="1"/>
  <c r="F194" i="63"/>
  <c r="G203" i="63"/>
  <c r="G215" i="67" s="1"/>
  <c r="E191" i="63"/>
  <c r="J180" i="63"/>
  <c r="J192" i="67" s="1"/>
  <c r="A201" i="63"/>
  <c r="A213" i="67" s="1"/>
  <c r="F189" i="63"/>
  <c r="G183" i="63"/>
  <c r="G195" i="67" s="1"/>
  <c r="J199" i="63"/>
  <c r="J211" i="67" s="1"/>
  <c r="G191" i="63"/>
  <c r="G203" i="67" s="1"/>
  <c r="M212" i="63"/>
  <c r="M224" i="67" s="1"/>
  <c r="E194" i="63"/>
  <c r="E209" i="63"/>
  <c r="G213" i="63"/>
  <c r="G225" i="67" s="1"/>
  <c r="E185" i="63"/>
  <c r="J182" i="63"/>
  <c r="J194" i="67" s="1"/>
  <c r="J195" i="63"/>
  <c r="J207" i="67" s="1"/>
  <c r="A195" i="63"/>
  <c r="A207" i="67" s="1"/>
  <c r="E202" i="63"/>
  <c r="M202" i="63"/>
  <c r="M214" i="67" s="1"/>
  <c r="J201" i="63"/>
  <c r="J213" i="67" s="1"/>
  <c r="E190" i="63"/>
  <c r="A199" i="63"/>
  <c r="A211" i="67" s="1"/>
  <c r="F206" i="63"/>
  <c r="M183" i="63"/>
  <c r="M195" i="67" s="1"/>
  <c r="F200" i="63"/>
  <c r="M205" i="63"/>
  <c r="M217" i="67" s="1"/>
  <c r="E206" i="63"/>
  <c r="F181" i="63"/>
  <c r="J193" i="63"/>
  <c r="J205" i="67" s="1"/>
  <c r="J206" i="63"/>
  <c r="J218" i="67" s="1"/>
  <c r="M199" i="63"/>
  <c r="M211" i="67" s="1"/>
  <c r="G181" i="63"/>
  <c r="G193" i="67" s="1"/>
  <c r="F188" i="63"/>
  <c r="A204" i="63"/>
  <c r="A216" i="67" s="1"/>
  <c r="F190" i="63"/>
  <c r="M182" i="63"/>
  <c r="M194" i="67" s="1"/>
  <c r="A184" i="63"/>
  <c r="A196" i="67" s="1"/>
  <c r="G193" i="63"/>
  <c r="G205" i="67" s="1"/>
  <c r="J198" i="63"/>
  <c r="J210" i="67" s="1"/>
  <c r="F203" i="63"/>
  <c r="J207" i="63"/>
  <c r="J219" i="67" s="1"/>
  <c r="J185" i="63"/>
  <c r="J197" i="67" s="1"/>
  <c r="E188" i="63"/>
  <c r="F195" i="63"/>
  <c r="J213" i="63"/>
  <c r="J225" i="67" s="1"/>
  <c r="M188" i="63"/>
  <c r="M200" i="67" s="1"/>
  <c r="E198" i="63"/>
  <c r="J189" i="63"/>
  <c r="J201" i="67" s="1"/>
  <c r="E212" i="63"/>
  <c r="J187" i="63"/>
  <c r="J199" i="67" s="1"/>
  <c r="G211" i="63"/>
  <c r="G223" i="67" s="1"/>
  <c r="A207" i="63"/>
  <c r="A219" i="67" s="1"/>
  <c r="A203" i="63"/>
  <c r="A215" i="67" s="1"/>
  <c r="G198" i="63"/>
  <c r="G210" i="67" s="1"/>
  <c r="J212" i="63"/>
  <c r="J224" i="67" s="1"/>
  <c r="A191" i="63"/>
  <c r="A203" i="67" s="1"/>
  <c r="F180" i="63"/>
  <c r="J203" i="63"/>
  <c r="J215" i="67" s="1"/>
  <c r="A189" i="63"/>
  <c r="A201" i="67" s="1"/>
  <c r="A192" i="63"/>
  <c r="A204" i="67" s="1"/>
  <c r="J183" i="63"/>
  <c r="J195" i="67" s="1"/>
  <c r="J200" i="63"/>
  <c r="J212" i="67" s="1"/>
  <c r="M201" i="63"/>
  <c r="M213" i="67" s="1"/>
  <c r="M213" i="63"/>
  <c r="M225" i="67" s="1"/>
  <c r="E208" i="63"/>
  <c r="F213" i="63"/>
  <c r="M189" i="63"/>
  <c r="M201" i="67" s="1"/>
  <c r="J211" i="63"/>
  <c r="J223" i="67" s="1"/>
  <c r="E183" i="63"/>
  <c r="G182" i="63"/>
  <c r="G194" i="67" s="1"/>
  <c r="E196" i="63"/>
  <c r="M180" i="63"/>
  <c r="M192" i="67" s="1"/>
  <c r="M206" i="63"/>
  <c r="M218" i="67" s="1"/>
  <c r="A197" i="63"/>
  <c r="A209" i="67" s="1"/>
  <c r="J202" i="63"/>
  <c r="J214" i="67" s="1"/>
  <c r="G187" i="63"/>
  <c r="G199" i="67" s="1"/>
  <c r="E181" i="63"/>
  <c r="E195" i="63"/>
  <c r="E203" i="63"/>
  <c r="A190" i="63"/>
  <c r="A202" i="67" s="1"/>
  <c r="E192" i="63"/>
  <c r="E193" i="63"/>
  <c r="G195" i="63"/>
  <c r="G207" i="67" s="1"/>
  <c r="M200" i="63"/>
  <c r="M212" i="67" s="1"/>
  <c r="E187" i="63"/>
  <c r="E211" i="63"/>
  <c r="A182" i="63"/>
  <c r="A194" i="67" s="1"/>
  <c r="G201" i="63"/>
  <c r="G213" i="67" s="1"/>
  <c r="G207" i="63"/>
  <c r="G219" i="67" s="1"/>
  <c r="E182" i="63"/>
  <c r="A212" i="63"/>
  <c r="A224" i="67" s="1"/>
  <c r="M210" i="63"/>
  <c r="M222" i="67" s="1"/>
  <c r="G200" i="63"/>
  <c r="G212" i="67" s="1"/>
  <c r="G210" i="63"/>
  <c r="G222" i="67" s="1"/>
  <c r="M198" i="63"/>
  <c r="M210" i="67" s="1"/>
  <c r="E205" i="63"/>
  <c r="F204" i="63"/>
  <c r="A210" i="63"/>
  <c r="A222" i="67" s="1"/>
  <c r="A187" i="63"/>
  <c r="A199" i="67" s="1"/>
  <c r="G192" i="63"/>
  <c r="G204" i="67" s="1"/>
  <c r="M204" i="63"/>
  <c r="M216" i="67" s="1"/>
  <c r="F185" i="63"/>
  <c r="A202" i="63"/>
  <c r="A214" i="67" s="1"/>
  <c r="E200" i="63"/>
  <c r="A213" i="63"/>
  <c r="A225" i="67" s="1"/>
  <c r="A186" i="63"/>
  <c r="A198" i="67" s="1"/>
  <c r="F192" i="63"/>
  <c r="J181" i="63"/>
  <c r="J193" i="67" s="1"/>
  <c r="J205" i="63"/>
  <c r="J217" i="67" s="1"/>
  <c r="J209" i="63"/>
  <c r="J221" i="67" s="1"/>
  <c r="M194" i="63"/>
  <c r="M206" i="67" s="1"/>
  <c r="M207" i="63"/>
  <c r="M219" i="67" s="1"/>
  <c r="A188" i="63"/>
  <c r="A200" i="67" s="1"/>
  <c r="A209" i="63"/>
  <c r="A221" i="67" s="1"/>
  <c r="G186" i="63"/>
  <c r="G198" i="67" s="1"/>
  <c r="G188" i="63"/>
  <c r="G200" i="67" s="1"/>
  <c r="M195" i="63"/>
  <c r="M207" i="67" s="1"/>
  <c r="A181" i="63"/>
  <c r="A193" i="67" s="1"/>
  <c r="G208" i="63"/>
  <c r="G220" i="67" s="1"/>
  <c r="G194" i="63"/>
  <c r="G206" i="67" s="1"/>
  <c r="F205" i="63"/>
  <c r="E180" i="63"/>
  <c r="J208" i="63"/>
  <c r="J220" i="67" s="1"/>
  <c r="A185" i="63"/>
  <c r="A197" i="67" s="1"/>
  <c r="F182" i="63"/>
  <c r="J184" i="63"/>
  <c r="J196" i="67" s="1"/>
  <c r="G180" i="63"/>
  <c r="G192" i="67" s="1"/>
  <c r="A211" i="63"/>
  <c r="A223" i="67" s="1"/>
  <c r="G189" i="63"/>
  <c r="G201" i="67" s="1"/>
  <c r="G197" i="63"/>
  <c r="G209" i="67" s="1"/>
  <c r="A180" i="63"/>
  <c r="A192" i="67" s="1"/>
  <c r="M203" i="63"/>
  <c r="M215" i="67" s="1"/>
  <c r="F207" i="63"/>
  <c r="M209" i="63"/>
  <c r="M221" i="67" s="1"/>
  <c r="J188" i="63"/>
  <c r="J200" i="67" s="1"/>
  <c r="G204" i="63"/>
  <c r="G216" i="67" s="1"/>
  <c r="M192" i="63"/>
  <c r="M204" i="67" s="1"/>
  <c r="G199" i="63"/>
  <c r="G211" i="67" s="1"/>
  <c r="G184" i="63"/>
  <c r="G196" i="67" s="1"/>
  <c r="E204" i="63"/>
  <c r="J196" i="63"/>
  <c r="J208" i="67" s="1"/>
  <c r="A208" i="63"/>
  <c r="A220" i="67" s="1"/>
  <c r="A205" i="63"/>
  <c r="A217" i="67" s="1"/>
  <c r="F211" i="63"/>
  <c r="M196" i="63"/>
  <c r="M208" i="67" s="1"/>
  <c r="E199" i="63"/>
  <c r="E186" i="63"/>
  <c r="G209" i="63"/>
  <c r="G221" i="67" s="1"/>
  <c r="M186" i="63"/>
  <c r="M198" i="67" s="1"/>
  <c r="F193" i="63"/>
  <c r="F187" i="63"/>
  <c r="G205" i="63"/>
  <c r="G217" i="67" s="1"/>
  <c r="F197" i="63"/>
  <c r="F210" i="63"/>
  <c r="F199" i="63"/>
  <c r="J194" i="63"/>
  <c r="J206" i="67" s="1"/>
  <c r="F191" i="63"/>
  <c r="M185" i="63"/>
  <c r="M197" i="67" s="1"/>
  <c r="J204" i="63"/>
  <c r="J216" i="67" s="1"/>
  <c r="M208" i="63"/>
  <c r="M220" i="67" s="1"/>
  <c r="F184" i="63"/>
  <c r="M197" i="63"/>
  <c r="M209" i="67" s="1"/>
  <c r="M187" i="63"/>
  <c r="M199" i="67" s="1"/>
  <c r="E197" i="63"/>
  <c r="F186" i="63"/>
  <c r="A193" i="63"/>
  <c r="A205" i="67" s="1"/>
  <c r="G212" i="63"/>
  <c r="G224" i="67" s="1"/>
  <c r="J192" i="63"/>
  <c r="J204" i="67" s="1"/>
  <c r="E213" i="63"/>
  <c r="E184" i="63"/>
  <c r="A196" i="63"/>
  <c r="A208" i="67" s="1"/>
  <c r="F202" i="63"/>
  <c r="F212" i="63"/>
  <c r="E201" i="63"/>
  <c r="C227" i="67"/>
  <c r="U208" i="63"/>
  <c r="U209" i="63"/>
  <c r="T191" i="63"/>
  <c r="T194" i="63"/>
  <c r="T206" i="63"/>
  <c r="U190" i="63"/>
  <c r="T188" i="63"/>
  <c r="U192" i="63"/>
  <c r="T186" i="63"/>
  <c r="U199" i="63"/>
  <c r="T189" i="63"/>
  <c r="U189" i="63"/>
  <c r="T185" i="63"/>
  <c r="T195" i="63"/>
  <c r="U185" i="63"/>
  <c r="T201" i="63"/>
  <c r="T198" i="63"/>
  <c r="T203" i="63"/>
  <c r="U187" i="63"/>
  <c r="U203" i="63"/>
  <c r="U196" i="63"/>
  <c r="U194" i="63"/>
  <c r="U200" i="63"/>
  <c r="U188" i="63"/>
  <c r="U180" i="63"/>
  <c r="U204" i="63"/>
  <c r="U205" i="63"/>
  <c r="U197" i="63"/>
  <c r="T213" i="63"/>
  <c r="U198" i="63"/>
  <c r="T193" i="63"/>
  <c r="T180" i="63"/>
  <c r="T199" i="63"/>
  <c r="T184" i="63"/>
  <c r="T210" i="63"/>
  <c r="T209" i="63"/>
  <c r="U181" i="63"/>
  <c r="U195" i="63"/>
  <c r="T204" i="63"/>
  <c r="T197" i="63"/>
  <c r="U202" i="63"/>
  <c r="U191" i="63"/>
  <c r="U212" i="63"/>
  <c r="T211" i="63"/>
  <c r="U193" i="63"/>
  <c r="U183" i="63"/>
  <c r="U206" i="63"/>
  <c r="U201" i="63"/>
  <c r="T205" i="63"/>
  <c r="T207" i="63"/>
  <c r="T192" i="63"/>
  <c r="U213" i="63"/>
  <c r="T190" i="63"/>
  <c r="T183" i="63"/>
  <c r="T181" i="63"/>
  <c r="T187" i="63"/>
  <c r="U182" i="63"/>
  <c r="U207" i="63"/>
  <c r="U186" i="63"/>
  <c r="T196" i="63"/>
  <c r="T200" i="63"/>
  <c r="U211" i="63"/>
  <c r="T212" i="63"/>
  <c r="T208" i="63"/>
  <c r="U184" i="63"/>
  <c r="T202" i="63"/>
  <c r="T182" i="63"/>
  <c r="U210" i="63"/>
  <c r="AR210" i="63" l="1"/>
  <c r="AR184" i="63"/>
  <c r="AR211" i="63"/>
  <c r="AR186" i="63"/>
  <c r="AR207" i="63"/>
  <c r="AR182" i="63"/>
  <c r="AR213" i="63"/>
  <c r="AR201" i="63"/>
  <c r="AR206" i="63"/>
  <c r="AR183" i="63"/>
  <c r="AR193" i="63"/>
  <c r="AR212" i="63"/>
  <c r="AR191" i="63"/>
  <c r="AR202" i="63"/>
  <c r="AR195" i="63"/>
  <c r="AR181" i="63"/>
  <c r="AR198" i="63"/>
  <c r="AR197" i="63"/>
  <c r="AR205" i="63"/>
  <c r="AR204" i="63"/>
  <c r="AR180" i="63"/>
  <c r="AR188" i="63"/>
  <c r="AR200" i="63"/>
  <c r="AR194" i="63"/>
  <c r="AR196" i="63"/>
  <c r="AR203" i="63"/>
  <c r="AR187" i="63"/>
  <c r="AR185" i="63"/>
  <c r="AR189" i="63"/>
  <c r="AR199" i="63"/>
  <c r="AR192" i="63"/>
  <c r="AR190" i="63"/>
  <c r="AR209" i="63"/>
  <c r="AR208" i="63"/>
  <c r="E211" i="67"/>
  <c r="E192" i="67"/>
  <c r="E194" i="67"/>
  <c r="F225" i="67"/>
  <c r="E214" i="67"/>
  <c r="F210" i="67"/>
  <c r="F196" i="67"/>
  <c r="F209" i="67"/>
  <c r="F217" i="67"/>
  <c r="E204" i="67"/>
  <c r="F192" i="67"/>
  <c r="E224" i="67"/>
  <c r="F200" i="67"/>
  <c r="F212" i="67"/>
  <c r="F206" i="67"/>
  <c r="F208" i="67"/>
  <c r="E217" i="67"/>
  <c r="F215" i="67"/>
  <c r="F213" i="67"/>
  <c r="E215" i="67"/>
  <c r="E210" i="67"/>
  <c r="E213" i="67"/>
  <c r="F205" i="67"/>
  <c r="F197" i="67"/>
  <c r="E223" i="67"/>
  <c r="E197" i="67"/>
  <c r="E201" i="67"/>
  <c r="F224" i="67"/>
  <c r="F219" i="67"/>
  <c r="E199" i="67"/>
  <c r="E195" i="67"/>
  <c r="F214" i="67"/>
  <c r="E209" i="67"/>
  <c r="E216" i="67"/>
  <c r="F207" i="67"/>
  <c r="F193" i="67"/>
  <c r="E221" i="67"/>
  <c r="E222" i="67"/>
  <c r="E196" i="67"/>
  <c r="F222" i="67"/>
  <c r="E205" i="67"/>
  <c r="E225" i="67"/>
  <c r="F216" i="67"/>
  <c r="E220" i="67"/>
  <c r="E219" i="67"/>
  <c r="F223" i="67"/>
  <c r="E212" i="67"/>
  <c r="F199" i="67"/>
  <c r="E208" i="67"/>
  <c r="F218" i="67"/>
  <c r="F195" i="67"/>
  <c r="E207" i="67"/>
  <c r="F201" i="67"/>
  <c r="F198" i="67"/>
  <c r="F203" i="67"/>
  <c r="F194" i="67"/>
  <c r="E193" i="67"/>
  <c r="E202" i="67"/>
  <c r="F211" i="67"/>
  <c r="E198" i="67"/>
  <c r="F204" i="67"/>
  <c r="E200" i="67"/>
  <c r="F202" i="67"/>
  <c r="E218" i="67"/>
  <c r="E206" i="67"/>
  <c r="E203" i="67"/>
  <c r="F221" i="67"/>
  <c r="F220" i="67"/>
  <c r="M64" i="63"/>
  <c r="M65" i="63"/>
  <c r="M66" i="63"/>
  <c r="M67" i="63"/>
  <c r="U196" i="67"/>
  <c r="U206" i="67"/>
  <c r="U205" i="67"/>
  <c r="T195" i="67"/>
  <c r="T196" i="67"/>
  <c r="T212" i="67"/>
  <c r="U203" i="67"/>
  <c r="U202" i="67"/>
  <c r="U209" i="67"/>
  <c r="U197" i="67"/>
  <c r="U214" i="67"/>
  <c r="U222" i="67"/>
  <c r="U194" i="67"/>
  <c r="T218" i="67"/>
  <c r="T209" i="67"/>
  <c r="T208" i="67"/>
  <c r="T193" i="67"/>
  <c r="U218" i="67"/>
  <c r="T214" i="67"/>
  <c r="U198" i="67"/>
  <c r="U208" i="67"/>
  <c r="U199" i="67"/>
  <c r="T206" i="67"/>
  <c r="T203" i="67"/>
  <c r="T219" i="67"/>
  <c r="T211" i="67"/>
  <c r="U217" i="67"/>
  <c r="T217" i="67"/>
  <c r="T223" i="67"/>
  <c r="T205" i="67"/>
  <c r="T202" i="67"/>
  <c r="U219" i="67"/>
  <c r="U210" i="67"/>
  <c r="T213" i="67"/>
  <c r="U223" i="67"/>
  <c r="T192" i="67"/>
  <c r="T204" i="67"/>
  <c r="U215" i="67"/>
  <c r="T197" i="67"/>
  <c r="T216" i="67"/>
  <c r="T225" i="67"/>
  <c r="T210" i="67"/>
  <c r="U204" i="67"/>
  <c r="T194" i="67"/>
  <c r="U192" i="67"/>
  <c r="U213" i="67"/>
  <c r="T201" i="67"/>
  <c r="U207" i="67"/>
  <c r="U216" i="67"/>
  <c r="U195" i="67"/>
  <c r="U211" i="67"/>
  <c r="U221" i="67"/>
  <c r="T221" i="67"/>
  <c r="U225" i="67"/>
  <c r="T224" i="67"/>
  <c r="T215" i="67"/>
  <c r="U224" i="67"/>
  <c r="U193" i="67"/>
  <c r="T220" i="67"/>
  <c r="T207" i="67"/>
  <c r="T198" i="67"/>
  <c r="U220" i="67"/>
  <c r="U200" i="67"/>
  <c r="U201" i="67"/>
  <c r="U212" i="67"/>
  <c r="T199" i="67"/>
  <c r="T222" i="67"/>
  <c r="T200" i="67"/>
  <c r="AR212" i="67" l="1"/>
  <c r="AR201" i="67"/>
  <c r="AR200" i="67"/>
  <c r="AR220" i="67"/>
  <c r="AR193" i="67"/>
  <c r="AR224" i="67"/>
  <c r="AR225" i="67"/>
  <c r="AR221" i="67"/>
  <c r="AR211" i="67"/>
  <c r="AR195" i="67"/>
  <c r="AR216" i="67"/>
  <c r="AR207" i="67"/>
  <c r="AR213" i="67"/>
  <c r="AR192" i="67"/>
  <c r="AR204" i="67"/>
  <c r="AR215" i="67"/>
  <c r="AR223" i="67"/>
  <c r="AR210" i="67"/>
  <c r="AR219" i="67"/>
  <c r="AR217" i="67"/>
  <c r="AR199" i="67"/>
  <c r="AR208" i="67"/>
  <c r="AR198" i="67"/>
  <c r="AR218" i="67"/>
  <c r="AR194" i="67"/>
  <c r="AR222" i="67"/>
  <c r="AR214" i="67"/>
  <c r="AR197" i="67"/>
  <c r="AR209" i="67"/>
  <c r="AR202" i="67"/>
  <c r="AR203" i="67"/>
  <c r="AR205" i="67"/>
  <c r="AR206" i="67"/>
  <c r="AR196" i="67"/>
  <c r="S65" i="46"/>
  <c r="S66" i="46"/>
  <c r="S67" i="46"/>
  <c r="S68" i="46"/>
  <c r="S69" i="46"/>
  <c r="S70" i="46"/>
  <c r="S71" i="46"/>
  <c r="S72" i="46"/>
  <c r="S73" i="46"/>
  <c r="S74" i="46"/>
  <c r="S75" i="46"/>
  <c r="S76" i="46"/>
  <c r="S77" i="46"/>
  <c r="S78" i="46"/>
  <c r="S79" i="46"/>
  <c r="S80" i="46"/>
  <c r="S81" i="46"/>
  <c r="S82" i="46"/>
  <c r="S83" i="46"/>
  <c r="S84" i="46"/>
  <c r="S85" i="46"/>
  <c r="S86" i="46"/>
  <c r="S87" i="46"/>
  <c r="S88" i="46"/>
  <c r="S89" i="46"/>
  <c r="S90" i="46"/>
  <c r="S91" i="46"/>
  <c r="S92" i="46"/>
  <c r="S93" i="46"/>
  <c r="S94" i="46"/>
  <c r="S95" i="46"/>
  <c r="S96" i="46"/>
  <c r="S97" i="46"/>
  <c r="S98" i="46"/>
  <c r="S99" i="46"/>
  <c r="S100" i="46"/>
  <c r="S101" i="46"/>
  <c r="S102" i="46"/>
  <c r="S103" i="46"/>
  <c r="S104" i="46"/>
  <c r="S105" i="46"/>
  <c r="S106" i="46"/>
  <c r="S107" i="46"/>
  <c r="S108" i="46"/>
  <c r="S109" i="46"/>
  <c r="S110" i="46"/>
  <c r="S111" i="46"/>
  <c r="S112" i="46"/>
  <c r="S113" i="46"/>
  <c r="S114" i="46"/>
  <c r="S115" i="46"/>
  <c r="S116" i="46"/>
  <c r="S117" i="46"/>
  <c r="S118" i="46"/>
  <c r="S119" i="46"/>
  <c r="S120" i="46"/>
  <c r="S121" i="46"/>
  <c r="S122" i="46"/>
  <c r="S123" i="46"/>
  <c r="S124" i="46"/>
  <c r="S125" i="46"/>
  <c r="S126" i="46"/>
  <c r="S127" i="46"/>
  <c r="S128" i="46"/>
  <c r="S129" i="46"/>
  <c r="S130" i="46"/>
  <c r="S131" i="46"/>
  <c r="S132" i="46"/>
  <c r="S133" i="46"/>
  <c r="S134" i="46"/>
  <c r="S135" i="46"/>
  <c r="S136" i="46"/>
  <c r="S137" i="46"/>
  <c r="S138" i="46"/>
  <c r="S139" i="46"/>
  <c r="S140" i="46"/>
  <c r="S141" i="46"/>
  <c r="S142" i="46"/>
  <c r="S143" i="46"/>
  <c r="S144" i="46"/>
  <c r="S145" i="46"/>
  <c r="S146" i="46"/>
  <c r="S147" i="46"/>
  <c r="S148" i="46"/>
  <c r="S149" i="46"/>
  <c r="S150" i="46"/>
  <c r="S151" i="46"/>
  <c r="S152" i="46"/>
  <c r="S153" i="46"/>
  <c r="S154" i="46"/>
  <c r="S155" i="46"/>
  <c r="S156" i="46"/>
  <c r="S157" i="46"/>
  <c r="S158" i="46"/>
  <c r="S159" i="46"/>
  <c r="S160" i="46"/>
  <c r="S161" i="46"/>
  <c r="S162" i="46"/>
  <c r="S163" i="46"/>
  <c r="S164" i="46"/>
  <c r="S165" i="46"/>
  <c r="S166" i="46"/>
  <c r="S167" i="46"/>
  <c r="S168" i="46"/>
  <c r="S169" i="46"/>
  <c r="S170" i="46"/>
  <c r="S171" i="46"/>
  <c r="S172" i="46"/>
  <c r="S173" i="46"/>
  <c r="S174" i="46"/>
  <c r="S175" i="46"/>
  <c r="S176" i="46"/>
  <c r="S177" i="46"/>
  <c r="S178" i="46"/>
  <c r="S179" i="46"/>
  <c r="S180" i="46"/>
  <c r="S181" i="46"/>
  <c r="S182" i="46"/>
  <c r="S183" i="46"/>
  <c r="S184" i="46"/>
  <c r="S185" i="46"/>
  <c r="S186" i="46"/>
  <c r="S187" i="46"/>
  <c r="S188" i="46"/>
  <c r="S189" i="46"/>
  <c r="S190" i="46"/>
  <c r="S191" i="46"/>
  <c r="S192" i="46"/>
  <c r="S193" i="46"/>
  <c r="S194" i="46"/>
  <c r="S195" i="46"/>
  <c r="S196" i="46"/>
  <c r="S197" i="46"/>
  <c r="S198" i="46"/>
  <c r="S199" i="46"/>
  <c r="S200" i="46"/>
  <c r="S201" i="46"/>
  <c r="S202" i="46"/>
  <c r="S203" i="46"/>
  <c r="S204" i="46"/>
  <c r="S205" i="46"/>
  <c r="N755" i="61" l="1"/>
  <c r="F34" i="61" l="1"/>
  <c r="F33" i="61"/>
  <c r="F32" i="61"/>
  <c r="B744" i="61" l="1"/>
  <c r="C71" i="39" l="1"/>
  <c r="C70" i="39"/>
  <c r="C69" i="39"/>
  <c r="C68" i="39"/>
  <c r="C67" i="39"/>
  <c r="C66" i="39"/>
  <c r="C65" i="39"/>
  <c r="C64" i="39"/>
  <c r="C63" i="39"/>
  <c r="C62" i="39"/>
  <c r="C61" i="39"/>
  <c r="C60" i="39"/>
  <c r="C59" i="39"/>
  <c r="C58" i="39"/>
  <c r="C57" i="39"/>
  <c r="C56" i="39"/>
  <c r="C55" i="39"/>
  <c r="C54" i="39"/>
  <c r="C53" i="39"/>
  <c r="C52" i="39"/>
  <c r="C51" i="39"/>
  <c r="C50" i="39"/>
  <c r="C49" i="39"/>
  <c r="C48" i="39"/>
  <c r="C47" i="39"/>
  <c r="C46" i="39"/>
  <c r="C45" i="39"/>
  <c r="C44" i="39"/>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C4" i="39"/>
  <c r="C3" i="39"/>
  <c r="C2" i="39"/>
  <c r="B741" i="61"/>
  <c r="V55" i="48" l="1"/>
  <c r="V54" i="48" l="1"/>
  <c r="V53" i="48" l="1"/>
  <c r="V52" i="48" l="1"/>
  <c r="V51" i="48" l="1"/>
  <c r="V50" i="48" l="1"/>
  <c r="V49" i="48" l="1"/>
  <c r="V48" i="48" l="1"/>
  <c r="V47" i="48" l="1"/>
  <c r="V46" i="48" l="1"/>
  <c r="V45" i="48" l="1"/>
  <c r="V44" i="48" l="1"/>
  <c r="V43" i="48" l="1"/>
  <c r="V42" i="48" l="1"/>
  <c r="V41" i="48" l="1"/>
  <c r="V40" i="48" l="1"/>
  <c r="V39" i="48" l="1"/>
  <c r="V38" i="48" l="1"/>
  <c r="V37" i="48" l="1"/>
  <c r="V36" i="48" l="1"/>
  <c r="V35" i="48" l="1"/>
  <c r="V34" i="48" l="1"/>
  <c r="V33" i="48" l="1"/>
  <c r="V32" i="48" l="1"/>
  <c r="V31" i="48" l="1"/>
  <c r="V30" i="48" l="1"/>
  <c r="V29" i="48" l="1"/>
  <c r="V28" i="48" l="1"/>
  <c r="V27" i="48" l="1"/>
  <c r="V26" i="48" l="1"/>
  <c r="V25" i="48" l="1"/>
  <c r="V24" i="48" l="1"/>
  <c r="O96" i="61" l="1"/>
  <c r="O93" i="61"/>
  <c r="O92" i="61"/>
  <c r="O95" i="61"/>
  <c r="O94" i="61"/>
  <c r="V23" i="48"/>
  <c r="G667" i="61" l="1"/>
  <c r="J675" i="61"/>
  <c r="G692" i="61"/>
  <c r="F681" i="61"/>
  <c r="U697" i="61"/>
  <c r="G694" i="61"/>
  <c r="U693" i="61"/>
  <c r="U662" i="61"/>
  <c r="I101" i="63" s="1"/>
  <c r="U687" i="61"/>
  <c r="U680" i="61"/>
  <c r="G684" i="61"/>
  <c r="U666" i="61"/>
  <c r="G696" i="61"/>
  <c r="G664" i="61"/>
  <c r="F670" i="61"/>
  <c r="U660" i="61"/>
  <c r="U663" i="61"/>
  <c r="G655" i="61"/>
  <c r="F679" i="61"/>
  <c r="U665" i="61"/>
  <c r="U673" i="61"/>
  <c r="B701" i="61"/>
  <c r="F672" i="61"/>
  <c r="U700" i="61"/>
  <c r="U674" i="61"/>
  <c r="U658" i="61"/>
  <c r="G686" i="61"/>
  <c r="G659" i="61"/>
  <c r="U676" i="61"/>
  <c r="U702" i="61"/>
  <c r="U678" i="61"/>
  <c r="U689" i="61"/>
  <c r="G688" i="61"/>
  <c r="U685" i="61"/>
  <c r="G657" i="61"/>
  <c r="F677" i="61"/>
  <c r="B703" i="61"/>
  <c r="G698" i="61"/>
  <c r="G690" i="61"/>
  <c r="U654" i="61"/>
  <c r="U656" i="61"/>
  <c r="U671" i="61"/>
  <c r="U691" i="61"/>
  <c r="U683" i="61"/>
  <c r="U695" i="61"/>
  <c r="G661" i="61"/>
  <c r="U669" i="61"/>
  <c r="I105" i="63" s="1"/>
  <c r="V22" i="48"/>
  <c r="I112" i="63" l="1"/>
  <c r="I121" i="63"/>
  <c r="I108" i="63"/>
  <c r="I95" i="67"/>
  <c r="I104" i="67"/>
  <c r="I110" i="63"/>
  <c r="I115" i="67"/>
  <c r="I106" i="67"/>
  <c r="I114" i="67"/>
  <c r="I111" i="63"/>
  <c r="I105" i="67"/>
  <c r="I96" i="67"/>
  <c r="I99" i="67"/>
  <c r="I97" i="67"/>
  <c r="I103" i="67"/>
  <c r="I100" i="67"/>
  <c r="I113" i="67"/>
  <c r="I94" i="67"/>
  <c r="I103" i="63"/>
  <c r="I109" i="63"/>
  <c r="I108" i="67"/>
  <c r="I102" i="67"/>
  <c r="I100" i="63"/>
  <c r="I114" i="63"/>
  <c r="I119" i="63"/>
  <c r="I102" i="63"/>
  <c r="I120" i="63"/>
  <c r="I106" i="63"/>
  <c r="V21" i="48"/>
  <c r="V20" i="48" l="1"/>
  <c r="V19" i="48" l="1"/>
  <c r="V18" i="48" l="1"/>
  <c r="V17" i="48" l="1"/>
  <c r="V16" i="48" l="1"/>
  <c r="V15" i="48" l="1"/>
  <c r="V14" i="48" l="1"/>
  <c r="V13" i="48" l="1"/>
  <c r="AW76" i="46"/>
  <c r="AH70" i="46"/>
  <c r="AD135" i="46"/>
  <c r="AB179" i="46"/>
  <c r="AR104" i="46"/>
  <c r="AT72" i="46"/>
  <c r="AS171" i="46"/>
  <c r="AR187" i="46"/>
  <c r="AM158" i="46"/>
  <c r="AE79" i="46"/>
  <c r="AS184" i="46"/>
  <c r="AP122" i="46"/>
  <c r="AK91" i="46"/>
  <c r="AW170" i="46"/>
  <c r="AE200" i="46"/>
  <c r="AG124" i="46"/>
  <c r="AS95" i="46"/>
  <c r="AR118" i="46"/>
  <c r="AB117" i="46"/>
  <c r="AJ153" i="46"/>
  <c r="AP86" i="46"/>
  <c r="AM117" i="46"/>
  <c r="AM114" i="46"/>
  <c r="AI82" i="46"/>
  <c r="AJ93" i="46"/>
  <c r="AT102" i="46"/>
  <c r="AF6" i="24"/>
  <c r="AO122" i="46"/>
  <c r="AW98" i="46"/>
  <c r="AD150" i="46"/>
  <c r="AE126" i="46"/>
  <c r="AW129" i="46"/>
  <c r="AS174" i="46"/>
  <c r="AQ171" i="46"/>
  <c r="AH95" i="46"/>
  <c r="AR170" i="46"/>
  <c r="AL156" i="46"/>
  <c r="AK139" i="46"/>
  <c r="AH133" i="46"/>
  <c r="AJ106" i="46"/>
  <c r="AG196" i="46"/>
  <c r="AB22" i="62"/>
  <c r="AJ205" i="46"/>
  <c r="AP178" i="46"/>
  <c r="AI123" i="46"/>
  <c r="AI160" i="46"/>
  <c r="AL95" i="46"/>
  <c r="AL140" i="46"/>
  <c r="AM110" i="46"/>
  <c r="AC203" i="46"/>
  <c r="AT190" i="46"/>
  <c r="AE23" i="62"/>
  <c r="AN78" i="46"/>
  <c r="AN193" i="46"/>
  <c r="AN150" i="46"/>
  <c r="AM87" i="46"/>
  <c r="AD66" i="46"/>
  <c r="AP124" i="46"/>
  <c r="AV163" i="46"/>
  <c r="AO168" i="46"/>
  <c r="AK120" i="46"/>
  <c r="AU108" i="46"/>
  <c r="AN94" i="46"/>
  <c r="AE127" i="46"/>
  <c r="AR177" i="46"/>
  <c r="AJ185" i="46"/>
  <c r="AQ153" i="46"/>
  <c r="AU104" i="46"/>
  <c r="AR202" i="46"/>
  <c r="AP123" i="46"/>
  <c r="AG92" i="46"/>
  <c r="AT152" i="46"/>
  <c r="AQ120" i="46"/>
  <c r="AH168" i="46"/>
  <c r="AO110" i="46"/>
  <c r="AL115" i="46"/>
  <c r="AC12" i="62"/>
  <c r="AV113" i="46"/>
  <c r="AR82" i="46"/>
  <c r="AK141" i="46"/>
  <c r="AP95" i="46"/>
  <c r="AM138" i="46"/>
  <c r="AI168" i="46"/>
  <c r="AU66" i="46"/>
  <c r="AT153" i="46"/>
  <c r="AF9" i="62"/>
  <c r="AW130" i="46"/>
  <c r="AG87" i="46"/>
  <c r="AF10" i="24"/>
  <c r="AW113" i="46"/>
  <c r="AM116" i="46"/>
  <c r="AK66" i="46"/>
  <c r="AT122" i="46"/>
  <c r="AQ194" i="46"/>
  <c r="AM204" i="46"/>
  <c r="AU159" i="46"/>
  <c r="AB67" i="46"/>
  <c r="AC85" i="46"/>
  <c r="AG191" i="46"/>
  <c r="AD8" i="62"/>
  <c r="AW120" i="46"/>
  <c r="AM172" i="46"/>
  <c r="AC68" i="46"/>
  <c r="AQ167" i="46"/>
  <c r="AK148" i="46"/>
  <c r="AU180" i="46"/>
  <c r="AB6" i="24"/>
  <c r="AR182" i="46"/>
  <c r="AB14" i="62"/>
  <c r="AP103" i="46"/>
  <c r="AD186" i="46"/>
  <c r="AU162" i="46"/>
  <c r="AR119" i="46"/>
  <c r="AS97" i="46"/>
  <c r="AD170" i="46"/>
  <c r="AM90" i="46"/>
  <c r="AP74" i="46"/>
  <c r="AO92" i="46"/>
  <c r="AW123" i="46"/>
  <c r="AD125" i="46"/>
  <c r="AR125" i="46"/>
  <c r="AP81" i="46"/>
  <c r="AN139" i="46"/>
  <c r="AJ75" i="46"/>
  <c r="AL201" i="46"/>
  <c r="AD99" i="46"/>
  <c r="AW190" i="46"/>
  <c r="AM201" i="46"/>
  <c r="AK191" i="46"/>
  <c r="AE201" i="46"/>
  <c r="AK93" i="46"/>
  <c r="AF73" i="46"/>
  <c r="AW104" i="46"/>
  <c r="AT139" i="46"/>
  <c r="AV115" i="46"/>
  <c r="AP115" i="46"/>
  <c r="AS127" i="46"/>
  <c r="AQ184" i="46"/>
  <c r="AQ70" i="46"/>
  <c r="AO107" i="46"/>
  <c r="AE202" i="46"/>
  <c r="AF96" i="46"/>
  <c r="AC17" i="62"/>
  <c r="AN185" i="46"/>
  <c r="AC8" i="62"/>
  <c r="AB24" i="62"/>
  <c r="AE78" i="46"/>
  <c r="AC7" i="52"/>
  <c r="AG166" i="46"/>
  <c r="AF5" i="24"/>
  <c r="AV161" i="46"/>
  <c r="AD122" i="46"/>
  <c r="AL93" i="46"/>
  <c r="AF100" i="46"/>
  <c r="AH107" i="46"/>
  <c r="AI158" i="46"/>
  <c r="AB135" i="46"/>
  <c r="AC169" i="46"/>
  <c r="AC74" i="46"/>
  <c r="AU74" i="46"/>
  <c r="AV162" i="46"/>
  <c r="AK74" i="46"/>
  <c r="AF131" i="46"/>
  <c r="AE116" i="46"/>
  <c r="AB6" i="62"/>
  <c r="AH87" i="46"/>
  <c r="AU172" i="46"/>
  <c r="AR113" i="46"/>
  <c r="AG190" i="46"/>
  <c r="AF72" i="46"/>
  <c r="AI106" i="46"/>
  <c r="AB160" i="46"/>
  <c r="AP139" i="46"/>
  <c r="AH169" i="46"/>
  <c r="AJ204" i="46"/>
  <c r="AI124" i="46"/>
  <c r="AE195" i="46"/>
  <c r="AO186" i="46"/>
  <c r="AC179" i="46"/>
  <c r="AH155" i="46"/>
  <c r="AW88" i="46"/>
  <c r="AO164" i="46"/>
  <c r="AR138" i="46"/>
  <c r="AP147" i="46"/>
  <c r="AT166" i="46"/>
  <c r="AC195" i="46"/>
  <c r="AJ122" i="46"/>
  <c r="AI191" i="46"/>
  <c r="AP66" i="46"/>
  <c r="AD133" i="46"/>
  <c r="AR188" i="46"/>
  <c r="AP186" i="46"/>
  <c r="AW122" i="46"/>
  <c r="AE12" i="62"/>
  <c r="AS204" i="46"/>
  <c r="AN171" i="46"/>
  <c r="AG147" i="46"/>
  <c r="AI150" i="46"/>
  <c r="AO157" i="46"/>
  <c r="AG183" i="46"/>
  <c r="AG133" i="46"/>
  <c r="AU194" i="46"/>
  <c r="AS85" i="46"/>
  <c r="AU93" i="46"/>
  <c r="AN91" i="46"/>
  <c r="AW182" i="46"/>
  <c r="AQ84" i="46"/>
  <c r="AB7" i="52"/>
  <c r="AH101" i="46"/>
  <c r="AG106" i="46"/>
  <c r="AE168" i="46"/>
  <c r="AF143" i="46"/>
  <c r="AW200" i="46"/>
  <c r="AD204" i="46"/>
  <c r="AV82" i="46"/>
  <c r="AD172" i="46"/>
  <c r="AQ144" i="46"/>
  <c r="AM184" i="46"/>
  <c r="AH190" i="46"/>
  <c r="AI120" i="46"/>
  <c r="AL205" i="46"/>
  <c r="AU160" i="46"/>
  <c r="AO147" i="46"/>
  <c r="AE197" i="46"/>
  <c r="AF114" i="46"/>
  <c r="AT173" i="46"/>
  <c r="AV92" i="46"/>
  <c r="AB201" i="46"/>
  <c r="AJ81" i="46"/>
  <c r="AT74" i="46"/>
  <c r="AQ136" i="46"/>
  <c r="AC5" i="24"/>
  <c r="AC125" i="46"/>
  <c r="AD110" i="46"/>
  <c r="AG125" i="46"/>
  <c r="AR136" i="46"/>
  <c r="AJ191" i="46"/>
  <c r="AL200" i="46"/>
  <c r="AB194" i="46"/>
  <c r="AQ176" i="46"/>
  <c r="AP138" i="46"/>
  <c r="AB102" i="46"/>
  <c r="AB9" i="42"/>
  <c r="AT198" i="46"/>
  <c r="AS84" i="46"/>
  <c r="AL108" i="46"/>
  <c r="AH108" i="46"/>
  <c r="AB182" i="46"/>
  <c r="AC71" i="46"/>
  <c r="AC72" i="46"/>
  <c r="AR111" i="46"/>
  <c r="AP146" i="46"/>
  <c r="AI198" i="46"/>
  <c r="AD155" i="46"/>
  <c r="AU184" i="46"/>
  <c r="AC70" i="46"/>
  <c r="AO82" i="46"/>
  <c r="AD87" i="46"/>
  <c r="AG71" i="46"/>
  <c r="AB80" i="46"/>
  <c r="AE120" i="46"/>
  <c r="AU136" i="46"/>
  <c r="AG7" i="24"/>
  <c r="AB17" i="62"/>
  <c r="AV72" i="46"/>
  <c r="AK85" i="46"/>
  <c r="AS176" i="46"/>
  <c r="AD115" i="46"/>
  <c r="AC9" i="52"/>
  <c r="AS156" i="46"/>
  <c r="AG134" i="46"/>
  <c r="AH173" i="46"/>
  <c r="AB156" i="46"/>
  <c r="AK97" i="46"/>
  <c r="AO136" i="46"/>
  <c r="AR100" i="46"/>
  <c r="AI166" i="46"/>
  <c r="AN174" i="46"/>
  <c r="AQ193" i="46"/>
  <c r="AB189" i="46"/>
  <c r="AG185" i="46"/>
  <c r="AC87" i="46"/>
  <c r="AL173" i="46"/>
  <c r="AV154" i="46"/>
  <c r="AJ138" i="46"/>
  <c r="AN156" i="46"/>
  <c r="AP83" i="46"/>
  <c r="AG164" i="46"/>
  <c r="AR175" i="46"/>
  <c r="AK68" i="46"/>
  <c r="AN140" i="46"/>
  <c r="AD67" i="46"/>
  <c r="AU141" i="46"/>
  <c r="AT131" i="46"/>
  <c r="AH186" i="46"/>
  <c r="AR110" i="46"/>
  <c r="AK111" i="46"/>
  <c r="AR181" i="46"/>
  <c r="AN188" i="46"/>
  <c r="AK73" i="46"/>
  <c r="AQ151" i="46"/>
  <c r="AV117" i="46"/>
  <c r="AJ67" i="46"/>
  <c r="AO170" i="46"/>
  <c r="AK72" i="46"/>
  <c r="AK75" i="46"/>
  <c r="AH99" i="46"/>
  <c r="AV66" i="46"/>
  <c r="AH80" i="46"/>
  <c r="AV119" i="46"/>
  <c r="AD98" i="46"/>
  <c r="AV138" i="46"/>
  <c r="AU204" i="46"/>
  <c r="AE138" i="46"/>
  <c r="AQ161" i="46"/>
  <c r="AE164" i="46"/>
  <c r="AQ204" i="46"/>
  <c r="AD168" i="46"/>
  <c r="AG121" i="46"/>
  <c r="AI69" i="46"/>
  <c r="AF147" i="46"/>
  <c r="AC15" i="62"/>
  <c r="AM190" i="46"/>
  <c r="AC14" i="24"/>
  <c r="AC86" i="46"/>
  <c r="AF198" i="46"/>
  <c r="AR116" i="46"/>
  <c r="AU154" i="46"/>
  <c r="AC145" i="46"/>
  <c r="AS143" i="46"/>
  <c r="AH150" i="46"/>
  <c r="AV77" i="46"/>
  <c r="AB65" i="46"/>
  <c r="AB71" i="46"/>
  <c r="AM196" i="46"/>
  <c r="AP79" i="46"/>
  <c r="AV78" i="46"/>
  <c r="AL198" i="46"/>
  <c r="AF7" i="24"/>
  <c r="AJ137" i="46"/>
  <c r="AN184" i="46"/>
  <c r="AN169" i="46"/>
  <c r="AW161" i="46"/>
  <c r="AN149" i="46"/>
  <c r="AV79" i="46"/>
  <c r="AB167" i="46"/>
  <c r="AR130" i="46"/>
  <c r="AN155" i="46"/>
  <c r="AH159" i="46"/>
  <c r="AB111" i="46"/>
  <c r="AH185" i="46"/>
  <c r="AQ118" i="46"/>
  <c r="AF166" i="46"/>
  <c r="AI84" i="46"/>
  <c r="AC103" i="46"/>
  <c r="AC189" i="46"/>
  <c r="AH77" i="46"/>
  <c r="AB9" i="52"/>
  <c r="AH175" i="46"/>
  <c r="AB91" i="46"/>
  <c r="AS74" i="46"/>
  <c r="AL90" i="46"/>
  <c r="AP96" i="46"/>
  <c r="AN158" i="46"/>
  <c r="AJ146" i="46"/>
  <c r="AK185" i="46"/>
  <c r="AI185" i="46"/>
  <c r="AL127" i="46"/>
  <c r="AI163" i="46"/>
  <c r="AJ72" i="46"/>
  <c r="AF101" i="46"/>
  <c r="AH120" i="46"/>
  <c r="AK127" i="46"/>
  <c r="AS135" i="46"/>
  <c r="AH128" i="46"/>
  <c r="AI194" i="46"/>
  <c r="AD121" i="46"/>
  <c r="AO112" i="46"/>
  <c r="AN163" i="46"/>
  <c r="AF153" i="46"/>
  <c r="AF171" i="46"/>
  <c r="AF146" i="46"/>
  <c r="AG181" i="46"/>
  <c r="AQ170" i="46"/>
  <c r="AC91" i="46"/>
  <c r="AB148" i="46"/>
  <c r="AN67" i="46"/>
  <c r="AD182" i="46"/>
  <c r="AL149" i="46"/>
  <c r="AL203" i="46"/>
  <c r="AV124" i="46"/>
  <c r="AS197" i="46"/>
  <c r="AK178" i="46"/>
  <c r="AB13" i="52"/>
  <c r="AL94" i="46"/>
  <c r="AP169" i="46"/>
  <c r="AL141" i="46"/>
  <c r="AD13" i="62"/>
  <c r="AD189" i="46"/>
  <c r="AI74" i="46"/>
  <c r="AD147" i="46"/>
  <c r="AG139" i="46"/>
  <c r="AW187" i="46"/>
  <c r="AO140" i="46"/>
  <c r="AQ152" i="46"/>
  <c r="AC205" i="46"/>
  <c r="AO102" i="46"/>
  <c r="AL162" i="46"/>
  <c r="AJ88" i="46"/>
  <c r="AI155" i="46"/>
  <c r="AK152" i="46"/>
  <c r="AE139" i="46"/>
  <c r="AB101" i="46"/>
  <c r="AC112" i="46"/>
  <c r="AT187" i="46"/>
  <c r="AT69" i="46"/>
  <c r="AM181" i="46"/>
  <c r="AP126" i="46"/>
  <c r="AK138" i="46"/>
  <c r="AD20" i="62"/>
  <c r="AI175" i="46"/>
  <c r="AL78" i="46"/>
  <c r="AG79" i="46"/>
  <c r="AP120" i="46"/>
  <c r="AT116" i="46"/>
  <c r="AC100" i="46"/>
  <c r="AN157" i="46"/>
  <c r="AU155" i="46"/>
  <c r="AV90" i="46"/>
  <c r="AE5" i="24"/>
  <c r="AB195" i="46"/>
  <c r="AB184" i="46"/>
  <c r="AH149" i="46"/>
  <c r="AS164" i="46"/>
  <c r="AS106" i="46"/>
  <c r="AD85" i="46"/>
  <c r="AW96" i="46"/>
  <c r="AQ202" i="46"/>
  <c r="AV172" i="46"/>
  <c r="AE81" i="46"/>
  <c r="AC5" i="62"/>
  <c r="AJ69" i="46"/>
  <c r="AG66" i="46"/>
  <c r="AI132" i="46"/>
  <c r="AP65" i="46"/>
  <c r="AG132" i="46"/>
  <c r="AF10" i="62"/>
  <c r="AH129" i="46"/>
  <c r="AE153" i="46"/>
  <c r="AI130" i="46"/>
  <c r="AT133" i="46"/>
  <c r="AD76" i="46"/>
  <c r="AC12" i="52"/>
  <c r="AS139" i="46"/>
  <c r="AG81" i="46"/>
  <c r="AU189" i="46"/>
  <c r="AS102" i="46"/>
  <c r="AO127" i="46"/>
  <c r="AB139" i="46"/>
  <c r="AK123" i="46"/>
  <c r="AT120" i="46"/>
  <c r="AF186" i="46"/>
  <c r="AO88" i="46"/>
  <c r="AC194" i="46"/>
  <c r="AS134" i="46"/>
  <c r="AT201" i="46"/>
  <c r="AO65" i="46"/>
  <c r="AQ135" i="46"/>
  <c r="AO109" i="46"/>
  <c r="AE69" i="46"/>
  <c r="AG154" i="46"/>
  <c r="AV176" i="46"/>
  <c r="AH90" i="46"/>
  <c r="AK79" i="46"/>
  <c r="AI128" i="46"/>
  <c r="AF108" i="46"/>
  <c r="AV70" i="46"/>
  <c r="AN80" i="46"/>
  <c r="AU113" i="46"/>
  <c r="AF127" i="46"/>
  <c r="AI182" i="46"/>
  <c r="AB109" i="46"/>
  <c r="AL167" i="46"/>
  <c r="AW102" i="46"/>
  <c r="AM154" i="46"/>
  <c r="AL163" i="46"/>
  <c r="AT151" i="46"/>
  <c r="AK130" i="46"/>
  <c r="AB143" i="46"/>
  <c r="AK134" i="46"/>
  <c r="AS78" i="46"/>
  <c r="AG107" i="46"/>
  <c r="AP182" i="46"/>
  <c r="AP128" i="46"/>
  <c r="AB82" i="46"/>
  <c r="AW184" i="46"/>
  <c r="AV105" i="46"/>
  <c r="AO124" i="46"/>
  <c r="AS88" i="46"/>
  <c r="AE196" i="46"/>
  <c r="AK103" i="46"/>
  <c r="AB151" i="46"/>
  <c r="AM111" i="46"/>
  <c r="AL185" i="46"/>
  <c r="AN141" i="46"/>
  <c r="AT68" i="46"/>
  <c r="AV107" i="46"/>
  <c r="AQ116" i="46"/>
  <c r="AE152" i="46"/>
  <c r="AT98" i="46"/>
  <c r="AS180" i="46"/>
  <c r="AV135" i="46"/>
  <c r="AL71" i="46"/>
  <c r="AB87" i="46"/>
  <c r="AP165" i="46"/>
  <c r="AS65" i="46"/>
  <c r="AM198" i="46"/>
  <c r="AT97" i="46"/>
  <c r="AO70" i="46"/>
  <c r="AV76" i="46"/>
  <c r="AD193" i="46"/>
  <c r="AF155" i="46"/>
  <c r="AH195" i="46"/>
  <c r="AU135" i="46"/>
  <c r="AF82" i="46"/>
  <c r="AG188" i="46"/>
  <c r="AS96" i="46"/>
  <c r="AL121" i="46"/>
  <c r="AU149" i="46"/>
  <c r="AQ108" i="46"/>
  <c r="AO194" i="46"/>
  <c r="AL79" i="46"/>
  <c r="AI184" i="46"/>
  <c r="AW201" i="46"/>
  <c r="AL117" i="46"/>
  <c r="AC9" i="42"/>
  <c r="AR156" i="46"/>
  <c r="AB13" i="24"/>
  <c r="AP198" i="46"/>
  <c r="AP162" i="46"/>
  <c r="AP164" i="46"/>
  <c r="AT136" i="46"/>
  <c r="AU193" i="46"/>
  <c r="AO121" i="46"/>
  <c r="AM77" i="46"/>
  <c r="AS67" i="46"/>
  <c r="AR72" i="46"/>
  <c r="AS158" i="46"/>
  <c r="AF156" i="46"/>
  <c r="AB202" i="46"/>
  <c r="AM66" i="46"/>
  <c r="AK174" i="46"/>
  <c r="AR95" i="46"/>
  <c r="AV181" i="46"/>
  <c r="AE74" i="46"/>
  <c r="AW167" i="46"/>
  <c r="AD181" i="46"/>
  <c r="AK201" i="46"/>
  <c r="AC197" i="46"/>
  <c r="AM191" i="46"/>
  <c r="AI92" i="46"/>
  <c r="AF149" i="46"/>
  <c r="AV99" i="46"/>
  <c r="AK129" i="46"/>
  <c r="AR149" i="46"/>
  <c r="AK158" i="46"/>
  <c r="AT89" i="46"/>
  <c r="AR192" i="46"/>
  <c r="AB115" i="46"/>
  <c r="AW193" i="46"/>
  <c r="AC135" i="46"/>
  <c r="AU96" i="46"/>
  <c r="AV74" i="46"/>
  <c r="AL174" i="46"/>
  <c r="AG68" i="46"/>
  <c r="AL197" i="46"/>
  <c r="AR158" i="46"/>
  <c r="AM162" i="46"/>
  <c r="AV190" i="46"/>
  <c r="AD91" i="46"/>
  <c r="AI202" i="46"/>
  <c r="AC177" i="46"/>
  <c r="AE102" i="46"/>
  <c r="AP116" i="46"/>
  <c r="AH182" i="46"/>
  <c r="AS99" i="46"/>
  <c r="AS142" i="46"/>
  <c r="AU142" i="46"/>
  <c r="AF174" i="46"/>
  <c r="AB81" i="46"/>
  <c r="AQ141" i="46"/>
  <c r="AH102" i="46"/>
  <c r="AT92" i="46"/>
  <c r="AR141" i="46"/>
  <c r="AR98" i="46"/>
  <c r="AB171" i="46"/>
  <c r="AI169" i="46"/>
  <c r="AB158" i="46"/>
  <c r="AG128" i="46"/>
  <c r="AG9" i="24"/>
  <c r="AQ109" i="46"/>
  <c r="AR78" i="46"/>
  <c r="AU176" i="46"/>
  <c r="AW109" i="46"/>
  <c r="AB123" i="46"/>
  <c r="AG173" i="46"/>
  <c r="AI104" i="46"/>
  <c r="AE75" i="46"/>
  <c r="AT169" i="46"/>
  <c r="AB200" i="46"/>
  <c r="AH111" i="46"/>
  <c r="AE89" i="46"/>
  <c r="AD120" i="46"/>
  <c r="AW87" i="46"/>
  <c r="AP188" i="46"/>
  <c r="AB11" i="24"/>
  <c r="AP113" i="46"/>
  <c r="AE135" i="46"/>
  <c r="AF135" i="46"/>
  <c r="AK78" i="46"/>
  <c r="AP137" i="46"/>
  <c r="AD176" i="46"/>
  <c r="AG123" i="46"/>
  <c r="AQ121" i="46"/>
  <c r="AR153" i="46"/>
  <c r="AT87" i="46"/>
  <c r="AC109" i="46"/>
  <c r="AD9" i="52"/>
  <c r="AH119" i="46"/>
  <c r="AG104" i="46"/>
  <c r="AF125" i="46"/>
  <c r="AE86" i="46"/>
  <c r="AF91" i="46"/>
  <c r="AC23" i="62"/>
  <c r="AI126" i="46"/>
  <c r="AT132" i="46"/>
  <c r="AP150" i="46"/>
  <c r="AC78" i="46"/>
  <c r="AM146" i="46"/>
  <c r="AB93" i="46"/>
  <c r="AD173" i="46"/>
  <c r="AK165" i="46"/>
  <c r="AS100" i="46"/>
  <c r="AR201" i="46"/>
  <c r="AO151" i="46"/>
  <c r="AJ134" i="46"/>
  <c r="AB77" i="46"/>
  <c r="AM140" i="46"/>
  <c r="AC121" i="46"/>
  <c r="AQ203" i="46"/>
  <c r="AP106" i="46"/>
  <c r="AB84" i="46"/>
  <c r="AD138" i="46"/>
  <c r="AF66" i="46"/>
  <c r="AL190" i="46"/>
  <c r="AU167" i="46"/>
  <c r="AF90" i="46"/>
  <c r="AM126" i="46"/>
  <c r="AD82" i="46"/>
  <c r="AJ83" i="46"/>
  <c r="AL194" i="46"/>
  <c r="AE181" i="46"/>
  <c r="AH82" i="46"/>
  <c r="AE87" i="46"/>
  <c r="AB130" i="46"/>
  <c r="AP180" i="46"/>
  <c r="AF95" i="46"/>
  <c r="AN144" i="46"/>
  <c r="AF79" i="46"/>
  <c r="AW137" i="46"/>
  <c r="AJ85" i="46"/>
  <c r="AD169" i="46"/>
  <c r="AI205" i="46"/>
  <c r="AO200" i="46"/>
  <c r="AN73" i="46"/>
  <c r="AT181" i="46"/>
  <c r="AS117" i="46"/>
  <c r="AL131" i="46"/>
  <c r="AQ179" i="46"/>
  <c r="AW169" i="46"/>
  <c r="AC7" i="24"/>
  <c r="AG152" i="46"/>
  <c r="AB118" i="46"/>
  <c r="AM123" i="46"/>
  <c r="AB149" i="46"/>
  <c r="AC140" i="46"/>
  <c r="AC6" i="62"/>
  <c r="AC8" i="24"/>
  <c r="AP108" i="46"/>
  <c r="AU205" i="46"/>
  <c r="AS165" i="46"/>
  <c r="AB112" i="46"/>
  <c r="AQ162" i="46"/>
  <c r="AQ147" i="46"/>
  <c r="AV123" i="46"/>
  <c r="AQ123" i="46"/>
  <c r="AJ109" i="46"/>
  <c r="AQ158" i="46"/>
  <c r="AS119" i="46"/>
  <c r="AG144" i="46"/>
  <c r="AP166" i="46"/>
  <c r="AB132" i="46"/>
  <c r="AJ202" i="46"/>
  <c r="AB10" i="62"/>
  <c r="AW194" i="46"/>
  <c r="AR142" i="46"/>
  <c r="AV205" i="46"/>
  <c r="AK151" i="46"/>
  <c r="AT110" i="46"/>
  <c r="AG96" i="46"/>
  <c r="AF195" i="46"/>
  <c r="AQ165" i="46"/>
  <c r="AJ71" i="46"/>
  <c r="AQ197" i="46"/>
  <c r="AO66" i="46"/>
  <c r="AH139" i="46"/>
  <c r="AT154" i="46"/>
  <c r="AG69" i="46"/>
  <c r="AH72" i="46"/>
  <c r="AF24" i="62"/>
  <c r="AT170" i="46"/>
  <c r="AF11" i="24"/>
  <c r="AL102" i="46"/>
  <c r="AM76" i="46"/>
  <c r="AH181" i="46"/>
  <c r="AV108" i="46"/>
  <c r="AE203" i="46"/>
  <c r="AM173" i="46"/>
  <c r="AU67" i="46"/>
  <c r="AD131" i="46"/>
  <c r="AI204" i="46"/>
  <c r="AC160" i="46"/>
  <c r="AU188" i="46"/>
  <c r="AH75" i="46"/>
  <c r="AI157" i="46"/>
  <c r="AO167" i="46"/>
  <c r="AS153" i="46"/>
  <c r="AH94" i="46"/>
  <c r="AF164" i="46"/>
  <c r="AK125" i="46"/>
  <c r="AS123" i="46"/>
  <c r="AW173" i="46"/>
  <c r="AE14" i="62"/>
  <c r="AO184" i="46"/>
  <c r="AB4" i="24"/>
  <c r="AE132" i="46"/>
  <c r="AR151" i="46"/>
  <c r="AQ142" i="46"/>
  <c r="AF20" i="62"/>
  <c r="AN72" i="46"/>
  <c r="AM174" i="46"/>
  <c r="AK65" i="46"/>
  <c r="AR133" i="46"/>
  <c r="AL195" i="46"/>
  <c r="AJ149" i="46"/>
  <c r="AC114" i="46"/>
  <c r="AT155" i="46"/>
  <c r="AK163" i="46"/>
  <c r="AU80" i="46"/>
  <c r="AG182" i="46"/>
  <c r="AK145" i="46"/>
  <c r="AT73" i="46"/>
  <c r="AH145" i="46"/>
  <c r="AB100" i="46"/>
  <c r="AF184" i="46"/>
  <c r="AD80" i="46"/>
  <c r="AU99" i="46"/>
  <c r="AM186" i="46"/>
  <c r="AU177" i="46"/>
  <c r="AB177" i="46"/>
  <c r="AB107" i="46"/>
  <c r="AG112" i="46"/>
  <c r="AM65" i="46"/>
  <c r="AO80" i="46"/>
  <c r="AM142" i="46"/>
  <c r="AK88" i="46"/>
  <c r="AL182" i="46"/>
  <c r="AE157" i="46"/>
  <c r="AW124" i="46"/>
  <c r="AM131" i="46"/>
  <c r="AW202" i="46"/>
  <c r="AM92" i="46"/>
  <c r="AW183" i="46"/>
  <c r="AD157" i="46"/>
  <c r="AT156" i="46"/>
  <c r="AU129" i="46"/>
  <c r="AF8" i="62"/>
  <c r="AK98" i="46"/>
  <c r="AM132" i="46"/>
  <c r="AJ166" i="46"/>
  <c r="AP202" i="46"/>
  <c r="AG200" i="46"/>
  <c r="AQ101" i="46"/>
  <c r="AL73" i="46"/>
  <c r="AF132" i="46"/>
  <c r="AG138" i="46"/>
  <c r="AW80" i="46"/>
  <c r="AP94" i="46"/>
  <c r="AD195" i="46"/>
  <c r="AT157" i="46"/>
  <c r="AR160" i="46"/>
  <c r="AR154" i="46"/>
  <c r="AF112" i="46"/>
  <c r="AK146" i="46"/>
  <c r="AQ88" i="46"/>
  <c r="AP179" i="46"/>
  <c r="AQ160" i="46"/>
  <c r="AS167" i="46"/>
  <c r="AC81" i="46"/>
  <c r="AH160" i="46"/>
  <c r="AG13" i="24"/>
  <c r="AP155" i="46"/>
  <c r="AU111" i="46"/>
  <c r="AK101" i="46"/>
  <c r="AD163" i="46"/>
  <c r="AR185" i="46"/>
  <c r="AE13" i="62"/>
  <c r="AM189" i="46"/>
  <c r="AC185" i="46"/>
  <c r="AH144" i="46"/>
  <c r="AB14" i="24"/>
  <c r="AJ101" i="46"/>
  <c r="AD14" i="52"/>
  <c r="AB12" i="24"/>
  <c r="AL137" i="46"/>
  <c r="AP105" i="46"/>
  <c r="AG80" i="46"/>
  <c r="AE147" i="46"/>
  <c r="AC116" i="46"/>
  <c r="AI188" i="46"/>
  <c r="AK121" i="46"/>
  <c r="AL148" i="46"/>
  <c r="AB128" i="46"/>
  <c r="AJ172" i="46"/>
  <c r="AT109" i="46"/>
  <c r="AB13" i="62"/>
  <c r="AI101" i="46"/>
  <c r="AP101" i="46"/>
  <c r="AD72" i="46"/>
  <c r="AC153" i="46"/>
  <c r="AW151" i="46"/>
  <c r="AL119" i="46"/>
  <c r="AE205" i="46"/>
  <c r="AP190" i="46"/>
  <c r="AV151" i="46"/>
  <c r="AJ178" i="46"/>
  <c r="AE175" i="46"/>
  <c r="AP152" i="46"/>
  <c r="AI138" i="46"/>
  <c r="AD10" i="24"/>
  <c r="AN87" i="46"/>
  <c r="AB131" i="46"/>
  <c r="AP173" i="46"/>
  <c r="AO202" i="46"/>
  <c r="AR120" i="46"/>
  <c r="AG114" i="46"/>
  <c r="AL157" i="46"/>
  <c r="AR86" i="46"/>
  <c r="AE19" i="62"/>
  <c r="AB180" i="46"/>
  <c r="AU71" i="46"/>
  <c r="AF129" i="46"/>
  <c r="AE88" i="46"/>
  <c r="AF22" i="62"/>
  <c r="AN115" i="46"/>
  <c r="AG205" i="46"/>
  <c r="AN110" i="46"/>
  <c r="AR144" i="46"/>
  <c r="AW114" i="46"/>
  <c r="AW119" i="46"/>
  <c r="AU151" i="46"/>
  <c r="AD24" i="62"/>
  <c r="AR68" i="46"/>
  <c r="AF84" i="46"/>
  <c r="AD196" i="46"/>
  <c r="AO146" i="46"/>
  <c r="AT149" i="46"/>
  <c r="AF122" i="46"/>
  <c r="AH131" i="46"/>
  <c r="AQ81" i="46"/>
  <c r="AV192" i="46"/>
  <c r="AH65" i="46"/>
  <c r="AM122" i="46"/>
  <c r="AD134" i="46"/>
  <c r="AV129" i="46"/>
  <c r="AV140" i="46"/>
  <c r="AE114" i="46"/>
  <c r="AK180" i="46"/>
  <c r="AL98" i="46"/>
  <c r="AW85" i="46"/>
  <c r="AU199" i="46"/>
  <c r="AU152" i="46"/>
  <c r="AO120" i="46"/>
  <c r="AS150" i="46"/>
  <c r="AF13" i="24"/>
  <c r="AB142" i="46"/>
  <c r="AS175" i="46"/>
  <c r="AQ201" i="46"/>
  <c r="AD156" i="46"/>
  <c r="AN112" i="46"/>
  <c r="AQ66" i="46"/>
  <c r="AE92" i="46"/>
  <c r="AS130" i="46"/>
  <c r="AW134" i="46"/>
  <c r="AQ137" i="46"/>
  <c r="AF93" i="46"/>
  <c r="AF124" i="46"/>
  <c r="AP80" i="46"/>
  <c r="AI125" i="46"/>
  <c r="AB78" i="46"/>
  <c r="AG100" i="46"/>
  <c r="AI66" i="46"/>
  <c r="AO161" i="46"/>
  <c r="AF5" i="62"/>
  <c r="AI192" i="46"/>
  <c r="AU164" i="46"/>
  <c r="AV160" i="46"/>
  <c r="AK198" i="46"/>
  <c r="AP197" i="46"/>
  <c r="AV194" i="46"/>
  <c r="AK169" i="46"/>
  <c r="AF102" i="46"/>
  <c r="AC106" i="46"/>
  <c r="AI65" i="46"/>
  <c r="AT196" i="46"/>
  <c r="AM68" i="46"/>
  <c r="AB94" i="46"/>
  <c r="AW73" i="46"/>
  <c r="AB9" i="62"/>
  <c r="AV188" i="46"/>
  <c r="AC158" i="46"/>
  <c r="AR167" i="46"/>
  <c r="AN194" i="46"/>
  <c r="AT115" i="46"/>
  <c r="AG14" i="24"/>
  <c r="AQ148" i="46"/>
  <c r="AI91" i="46"/>
  <c r="AB161" i="46"/>
  <c r="AE172" i="46"/>
  <c r="AC149" i="46"/>
  <c r="AO176" i="46"/>
  <c r="AM155" i="46"/>
  <c r="AQ72" i="46"/>
  <c r="AP98" i="46"/>
  <c r="AV202" i="46"/>
  <c r="AE171" i="46"/>
  <c r="AE165" i="46"/>
  <c r="AD104" i="46"/>
  <c r="AP91" i="46"/>
  <c r="AO179" i="46"/>
  <c r="AW144" i="46"/>
  <c r="AN76" i="46"/>
  <c r="AV173" i="46"/>
  <c r="AO158" i="46"/>
  <c r="AF173" i="46"/>
  <c r="AD9" i="24"/>
  <c r="AM125" i="46"/>
  <c r="AF80" i="46"/>
  <c r="AS92" i="46"/>
  <c r="AT90" i="46"/>
  <c r="AW131" i="46"/>
  <c r="AS141" i="46"/>
  <c r="AU128" i="46"/>
  <c r="AN204" i="46"/>
  <c r="AJ158" i="46"/>
  <c r="AO89" i="46"/>
  <c r="AD107" i="46"/>
  <c r="AN172" i="46"/>
  <c r="AB120" i="46"/>
  <c r="AO187" i="46"/>
  <c r="AR135" i="46"/>
  <c r="AQ129" i="46"/>
  <c r="AL113" i="46"/>
  <c r="AS101" i="46"/>
  <c r="AR174" i="46"/>
  <c r="AM124" i="46"/>
  <c r="AD16" i="62"/>
  <c r="AG176" i="46"/>
  <c r="AB73" i="46"/>
  <c r="AJ193" i="46"/>
  <c r="AC3" i="42"/>
  <c r="AN84" i="46"/>
  <c r="AE111" i="46"/>
  <c r="AL67" i="46"/>
  <c r="AC16" i="62"/>
  <c r="AH176" i="46"/>
  <c r="AQ143" i="46"/>
  <c r="AF159" i="46"/>
  <c r="AN191" i="46"/>
  <c r="AH202" i="46"/>
  <c r="AQ173" i="46"/>
  <c r="AB6" i="42"/>
  <c r="AD199" i="46"/>
  <c r="AE20" i="62"/>
  <c r="AP70" i="46"/>
  <c r="AE103" i="46"/>
  <c r="AE67" i="46"/>
  <c r="AM85" i="46"/>
  <c r="AB168" i="46"/>
  <c r="AN97" i="46"/>
  <c r="AK182" i="46"/>
  <c r="AB7" i="42"/>
  <c r="AW92" i="46"/>
  <c r="AV89" i="46"/>
  <c r="AM197" i="46"/>
  <c r="AL183" i="46"/>
  <c r="AJ184" i="46"/>
  <c r="AU82" i="46"/>
  <c r="AC96" i="46"/>
  <c r="AF134" i="46"/>
  <c r="AK81" i="46"/>
  <c r="AE119" i="46"/>
  <c r="AL189" i="46"/>
  <c r="AI90" i="46"/>
  <c r="AH156" i="46"/>
  <c r="AU115" i="46"/>
  <c r="AV177" i="46"/>
  <c r="AM134" i="46"/>
  <c r="AF104" i="46"/>
  <c r="AK82" i="46"/>
  <c r="AU133" i="46"/>
  <c r="AS121" i="46"/>
  <c r="AH105" i="46"/>
  <c r="AM159" i="46"/>
  <c r="AM71" i="46"/>
  <c r="AI147" i="46"/>
  <c r="AV197" i="46"/>
  <c r="AI159" i="46"/>
  <c r="AQ77" i="46"/>
  <c r="AG156" i="46"/>
  <c r="AO169" i="46"/>
  <c r="AB197" i="46"/>
  <c r="AJ136" i="46"/>
  <c r="AO163" i="46"/>
  <c r="AW141" i="46"/>
  <c r="AM136" i="46"/>
  <c r="AK154" i="46"/>
  <c r="AJ180" i="46"/>
  <c r="AN126" i="46"/>
  <c r="AF182" i="46"/>
  <c r="AB23" i="62"/>
  <c r="AW105" i="46"/>
  <c r="AE11" i="24"/>
  <c r="AU94" i="46"/>
  <c r="AI100" i="46"/>
  <c r="AI170" i="46"/>
  <c r="AH143" i="46"/>
  <c r="AJ164" i="46"/>
  <c r="AL120" i="46"/>
  <c r="AM169" i="46"/>
  <c r="AC133" i="46"/>
  <c r="AW74" i="46"/>
  <c r="AL143" i="46"/>
  <c r="AP172" i="46"/>
  <c r="AP203" i="46"/>
  <c r="AI135" i="46"/>
  <c r="AW165" i="46"/>
  <c r="AT130" i="46"/>
  <c r="AL109" i="46"/>
  <c r="AH113" i="46"/>
  <c r="AP204" i="46"/>
  <c r="AK161" i="46"/>
  <c r="AB14" i="52"/>
  <c r="AO185" i="46"/>
  <c r="AD117" i="46"/>
  <c r="AW192" i="46"/>
  <c r="AC105" i="46"/>
  <c r="AE145" i="46"/>
  <c r="AT183" i="46"/>
  <c r="AD179" i="46"/>
  <c r="AD114" i="46"/>
  <c r="AP97" i="46"/>
  <c r="AQ97" i="46"/>
  <c r="AS105" i="46"/>
  <c r="AQ195" i="46"/>
  <c r="AH127" i="46"/>
  <c r="AF165" i="46"/>
  <c r="AT205" i="46"/>
  <c r="AM203" i="46"/>
  <c r="AF6" i="62"/>
  <c r="AV122" i="46"/>
  <c r="AH78" i="46"/>
  <c r="AK116" i="46"/>
  <c r="AF115" i="46"/>
  <c r="AW94" i="46"/>
  <c r="AL89" i="46"/>
  <c r="AK196" i="46"/>
  <c r="AL86" i="46"/>
  <c r="AV200" i="46"/>
  <c r="AG103" i="46"/>
  <c r="AQ177" i="46"/>
  <c r="AF11" i="62"/>
  <c r="AF9" i="24"/>
  <c r="AI156" i="46"/>
  <c r="AJ183" i="46"/>
  <c r="AU107" i="46"/>
  <c r="AO85" i="46"/>
  <c r="AC12" i="24"/>
  <c r="AS146" i="46"/>
  <c r="AU147" i="46"/>
  <c r="AL70" i="46"/>
  <c r="AF69" i="46"/>
  <c r="AB144" i="46"/>
  <c r="AL165" i="46"/>
  <c r="AW154" i="46"/>
  <c r="AU192" i="46"/>
  <c r="AD106" i="46"/>
  <c r="AP199" i="46"/>
  <c r="AW159" i="46"/>
  <c r="AP154" i="46"/>
  <c r="AR66" i="46"/>
  <c r="AB136" i="46"/>
  <c r="AN114" i="46"/>
  <c r="AI199" i="46"/>
  <c r="AB5" i="62"/>
  <c r="AO182" i="46"/>
  <c r="AV88" i="46"/>
  <c r="AQ180" i="46"/>
  <c r="AU161" i="46"/>
  <c r="AR97" i="46"/>
  <c r="AS169" i="46"/>
  <c r="AK122" i="46"/>
  <c r="AJ188" i="46"/>
  <c r="AO90" i="46"/>
  <c r="AW108" i="46"/>
  <c r="AU131" i="46"/>
  <c r="AO190" i="46"/>
  <c r="AD177" i="46"/>
  <c r="AT117" i="46"/>
  <c r="AL81" i="46"/>
  <c r="AH88" i="46"/>
  <c r="AP168" i="46"/>
  <c r="AM188" i="46"/>
  <c r="AF77" i="46"/>
  <c r="AJ103" i="46"/>
  <c r="AS161" i="46"/>
  <c r="AS76" i="46"/>
  <c r="AU100" i="46"/>
  <c r="AW174" i="46"/>
  <c r="AK159" i="46"/>
  <c r="AE65" i="46"/>
  <c r="AG157" i="46"/>
  <c r="AN183" i="46"/>
  <c r="AE154" i="46"/>
  <c r="AD161" i="46"/>
  <c r="AN196" i="46"/>
  <c r="AC5" i="42"/>
  <c r="AU146" i="46"/>
  <c r="AT76" i="46"/>
  <c r="AP111" i="46"/>
  <c r="AJ167" i="46"/>
  <c r="AF117" i="46"/>
  <c r="AD79" i="46"/>
  <c r="AL177" i="46"/>
  <c r="AR83" i="46"/>
  <c r="AJ79" i="46"/>
  <c r="AI172" i="46"/>
  <c r="AP185" i="46"/>
  <c r="AU88" i="46"/>
  <c r="AD183" i="46"/>
  <c r="AN195" i="46"/>
  <c r="AV67" i="46"/>
  <c r="AQ115" i="46"/>
  <c r="AP110" i="46"/>
  <c r="AO76" i="46"/>
  <c r="AI162" i="46"/>
  <c r="AC157" i="46"/>
  <c r="AN89" i="46"/>
  <c r="AR194" i="46"/>
  <c r="AC155" i="46"/>
  <c r="AF130" i="46"/>
  <c r="AR152" i="46"/>
  <c r="AQ114" i="46"/>
  <c r="AP109" i="46"/>
  <c r="AV85" i="46"/>
  <c r="AM81" i="46"/>
  <c r="AW91" i="46"/>
  <c r="AB155" i="46"/>
  <c r="AC193" i="46"/>
  <c r="AE146" i="46"/>
  <c r="AM178" i="46"/>
  <c r="AS98" i="46"/>
  <c r="AO204" i="46"/>
  <c r="AD119" i="46"/>
  <c r="AB154" i="46"/>
  <c r="AN82" i="46"/>
  <c r="AB159" i="46"/>
  <c r="AT127" i="46"/>
  <c r="AJ175" i="46"/>
  <c r="AH112" i="46"/>
  <c r="AG108" i="46"/>
  <c r="AC8" i="42"/>
  <c r="AU175" i="46"/>
  <c r="AG162" i="46"/>
  <c r="AJ87" i="46"/>
  <c r="AU197" i="46"/>
  <c r="AL187" i="46"/>
  <c r="AK128" i="46"/>
  <c r="AR69" i="46"/>
  <c r="AG151" i="46"/>
  <c r="AL101" i="46"/>
  <c r="AT129" i="46"/>
  <c r="AJ143" i="46"/>
  <c r="AK188" i="46"/>
  <c r="AG131" i="46"/>
  <c r="AJ177" i="46"/>
  <c r="AF113" i="46"/>
  <c r="AM128" i="46"/>
  <c r="AD12" i="62"/>
  <c r="AE96" i="46"/>
  <c r="AI117" i="46"/>
  <c r="AC19" i="62"/>
  <c r="AR128" i="46"/>
  <c r="AI121" i="46"/>
  <c r="AQ122" i="46"/>
  <c r="AF194" i="46"/>
  <c r="AI99" i="46"/>
  <c r="AE193" i="46"/>
  <c r="AH104" i="46"/>
  <c r="AV196" i="46"/>
  <c r="AQ150" i="46"/>
  <c r="AC123" i="46"/>
  <c r="AN143" i="46"/>
  <c r="AD96" i="46"/>
  <c r="AT104" i="46"/>
  <c r="AR163" i="46"/>
  <c r="AH71" i="46"/>
  <c r="AS198" i="46"/>
  <c r="AT107" i="46"/>
  <c r="AU168" i="46"/>
  <c r="AM80" i="46"/>
  <c r="AT168" i="46"/>
  <c r="AB190" i="46"/>
  <c r="AL204" i="46"/>
  <c r="AC108" i="46"/>
  <c r="AF145" i="46"/>
  <c r="AM99" i="46"/>
  <c r="AJ145" i="46"/>
  <c r="AC24" i="62"/>
  <c r="AE10" i="24"/>
  <c r="AB79" i="46"/>
  <c r="AG83" i="46"/>
  <c r="AM144" i="46"/>
  <c r="AD116" i="46"/>
  <c r="AH68" i="46"/>
  <c r="AE104" i="46"/>
  <c r="AS70" i="46"/>
  <c r="AU101" i="46"/>
  <c r="AR81" i="46"/>
  <c r="AO94" i="46"/>
  <c r="AG119" i="46"/>
  <c r="AN205" i="46"/>
  <c r="AR102" i="46"/>
  <c r="AD10" i="62"/>
  <c r="AM145" i="46"/>
  <c r="AG170" i="46"/>
  <c r="AV130" i="46"/>
  <c r="AD23" i="62"/>
  <c r="AB176" i="46"/>
  <c r="AE129" i="46"/>
  <c r="AD4" i="24"/>
  <c r="AB12" i="62"/>
  <c r="AT123" i="46"/>
  <c r="AS205" i="46"/>
  <c r="AV170" i="46"/>
  <c r="AN135" i="46"/>
  <c r="AQ94" i="46"/>
  <c r="AL96" i="46"/>
  <c r="AJ118" i="46"/>
  <c r="AC107" i="46"/>
  <c r="AB119" i="46"/>
  <c r="AH183" i="46"/>
  <c r="AJ86" i="46"/>
  <c r="AJ99" i="46"/>
  <c r="AE98" i="46"/>
  <c r="AT180" i="46"/>
  <c r="AI189" i="46"/>
  <c r="AW110" i="46"/>
  <c r="AP191" i="46"/>
  <c r="AD108" i="46"/>
  <c r="AS80" i="46"/>
  <c r="AE137" i="46"/>
  <c r="AR176" i="46"/>
  <c r="AC75" i="46"/>
  <c r="AD14" i="62"/>
  <c r="AH85" i="46"/>
  <c r="AK143" i="46"/>
  <c r="AF158" i="46"/>
  <c r="AJ110" i="46"/>
  <c r="AT197" i="46"/>
  <c r="AH152" i="46"/>
  <c r="AI83" i="46"/>
  <c r="AD71" i="46"/>
  <c r="AL170" i="46"/>
  <c r="AQ134" i="46"/>
  <c r="AO97" i="46"/>
  <c r="AL168" i="46"/>
  <c r="AD6" i="24"/>
  <c r="AP175" i="46"/>
  <c r="AT161" i="46"/>
  <c r="AC165" i="46"/>
  <c r="AV166" i="46"/>
  <c r="AO193" i="46"/>
  <c r="AH124" i="46"/>
  <c r="AR179" i="46"/>
  <c r="AK156" i="46"/>
  <c r="AQ149" i="46"/>
  <c r="AB147" i="46"/>
  <c r="AG168" i="46"/>
  <c r="AN83" i="46"/>
  <c r="AO139" i="46"/>
  <c r="AJ94" i="46"/>
  <c r="AK195" i="46"/>
  <c r="AL180" i="46"/>
  <c r="AG88" i="46"/>
  <c r="AC183" i="46"/>
  <c r="AC117" i="46"/>
  <c r="AS195" i="46"/>
  <c r="AI102" i="46"/>
  <c r="AW71" i="46"/>
  <c r="AN121" i="46"/>
  <c r="AF139" i="46"/>
  <c r="AS120" i="46"/>
  <c r="AK80" i="46"/>
  <c r="AV126" i="46"/>
  <c r="AO78" i="46"/>
  <c r="AW100" i="46"/>
  <c r="AU183" i="46"/>
  <c r="AC118" i="46"/>
  <c r="AV155" i="46"/>
  <c r="AI154" i="46"/>
  <c r="AT176" i="46"/>
  <c r="AR183" i="46"/>
  <c r="AK144" i="46"/>
  <c r="AR199" i="46"/>
  <c r="AQ131" i="46"/>
  <c r="AI81" i="46"/>
  <c r="AI133" i="46"/>
  <c r="AT158" i="46"/>
  <c r="AL114" i="46"/>
  <c r="AT163" i="46"/>
  <c r="AH73" i="46"/>
  <c r="AC13" i="52"/>
  <c r="AQ190" i="46"/>
  <c r="AJ77" i="46"/>
  <c r="AF17" i="62"/>
  <c r="AG163" i="46"/>
  <c r="AJ70" i="46"/>
  <c r="AV137" i="46"/>
  <c r="AG98" i="46"/>
  <c r="AS109" i="46"/>
  <c r="AW168" i="46"/>
  <c r="AT174" i="46"/>
  <c r="AS91" i="46"/>
  <c r="AT192" i="46"/>
  <c r="AD97" i="46"/>
  <c r="AO132" i="46"/>
  <c r="AR147" i="46"/>
  <c r="AI86" i="46"/>
  <c r="AS115" i="46"/>
  <c r="AB205" i="46"/>
  <c r="AH96" i="46"/>
  <c r="AK186" i="46"/>
  <c r="AR168" i="46"/>
  <c r="AM78" i="46"/>
  <c r="AS173" i="46"/>
  <c r="AI94" i="46"/>
  <c r="AV102" i="46"/>
  <c r="AU123" i="46"/>
  <c r="AP77" i="46"/>
  <c r="AJ65" i="46"/>
  <c r="AO100" i="46"/>
  <c r="AW140" i="46"/>
  <c r="AJ82" i="46"/>
  <c r="AJ170" i="46"/>
  <c r="AU122" i="46"/>
  <c r="AB15" i="62"/>
  <c r="AF110" i="46"/>
  <c r="AW99" i="46"/>
  <c r="AQ145" i="46"/>
  <c r="AE155" i="46"/>
  <c r="AE13" i="24"/>
  <c r="AF157" i="46"/>
  <c r="AS87" i="46"/>
  <c r="AT182" i="46"/>
  <c r="AC181" i="46"/>
  <c r="AP84" i="46"/>
  <c r="AC122" i="46"/>
  <c r="AK199" i="46"/>
  <c r="AP114" i="46"/>
  <c r="AQ157" i="46"/>
  <c r="AR165" i="46"/>
  <c r="AE121" i="46"/>
  <c r="AI164" i="46"/>
  <c r="AI153" i="46"/>
  <c r="AT200" i="46"/>
  <c r="AQ69" i="46"/>
  <c r="AF12" i="62"/>
  <c r="AD145" i="46"/>
  <c r="AN198" i="46"/>
  <c r="AJ176" i="46"/>
  <c r="AB198" i="46"/>
  <c r="AH110" i="46"/>
  <c r="AF192" i="46"/>
  <c r="AT203" i="46"/>
  <c r="AP72" i="46"/>
  <c r="AC131" i="46"/>
  <c r="AS83" i="46"/>
  <c r="AF106" i="46"/>
  <c r="AM149" i="46"/>
  <c r="AD185" i="46"/>
  <c r="AO119" i="46"/>
  <c r="AL116" i="46"/>
  <c r="AS166" i="46"/>
  <c r="AD74" i="46"/>
  <c r="AR139" i="46"/>
  <c r="AR123" i="46"/>
  <c r="AI73" i="46"/>
  <c r="AR107" i="46"/>
  <c r="AD70" i="46"/>
  <c r="AO72" i="46"/>
  <c r="AJ181" i="46"/>
  <c r="AS86" i="46"/>
  <c r="AQ186" i="46"/>
  <c r="AV180" i="46"/>
  <c r="AL152" i="46"/>
  <c r="AT188" i="46"/>
  <c r="AE185" i="46"/>
  <c r="AF120" i="46"/>
  <c r="AU91" i="46"/>
  <c r="AS148" i="46"/>
  <c r="AS179" i="46"/>
  <c r="AJ102" i="46"/>
  <c r="AM153" i="46"/>
  <c r="AN111" i="46"/>
  <c r="AB11" i="62"/>
  <c r="AC9" i="62"/>
  <c r="AO197" i="46"/>
  <c r="AD6" i="42"/>
  <c r="AT146" i="46"/>
  <c r="AP104" i="46"/>
  <c r="AM151" i="46"/>
  <c r="AM164" i="46"/>
  <c r="AN182" i="46"/>
  <c r="AW128" i="46"/>
  <c r="AN119" i="46"/>
  <c r="AC90" i="46"/>
  <c r="AW156" i="46"/>
  <c r="AD90" i="46"/>
  <c r="AJ150" i="46"/>
  <c r="AR90" i="46"/>
  <c r="AK102" i="46"/>
  <c r="AM177" i="46"/>
  <c r="AI181" i="46"/>
  <c r="AT150" i="46"/>
  <c r="AR189" i="46"/>
  <c r="AK70" i="46"/>
  <c r="AM115" i="46"/>
  <c r="AE115" i="46"/>
  <c r="AL136" i="46"/>
  <c r="AF202" i="46"/>
  <c r="AE131" i="46"/>
  <c r="AI161" i="46"/>
  <c r="AE188" i="46"/>
  <c r="AH76" i="46"/>
  <c r="AF123" i="46"/>
  <c r="AL99" i="46"/>
  <c r="AK109" i="46"/>
  <c r="AB185" i="46"/>
  <c r="AE163" i="46"/>
  <c r="AR106" i="46"/>
  <c r="AQ166" i="46"/>
  <c r="AE5" i="62"/>
  <c r="AS192" i="46"/>
  <c r="AN200" i="46"/>
  <c r="AT138" i="46"/>
  <c r="AJ182" i="46"/>
  <c r="AQ68" i="46"/>
  <c r="AF87" i="46"/>
  <c r="AR162" i="46"/>
  <c r="AC13" i="24"/>
  <c r="AQ91" i="46"/>
  <c r="AF187" i="46"/>
  <c r="AJ141" i="46"/>
  <c r="AG105" i="46"/>
  <c r="AN202" i="46"/>
  <c r="AH184" i="46"/>
  <c r="AI110" i="46"/>
  <c r="AE173" i="46"/>
  <c r="AL134" i="46"/>
  <c r="AD123" i="46"/>
  <c r="AW116" i="46"/>
  <c r="AM113" i="46"/>
  <c r="AR129" i="46"/>
  <c r="AB105" i="46"/>
  <c r="AH162" i="46"/>
  <c r="AC73" i="46"/>
  <c r="AG72" i="46"/>
  <c r="AI118" i="46"/>
  <c r="AK112" i="46"/>
  <c r="AI119" i="46"/>
  <c r="AN109" i="46"/>
  <c r="AB165" i="46"/>
  <c r="AV133" i="46"/>
  <c r="AU84" i="46"/>
  <c r="AK183" i="46"/>
  <c r="AH121" i="46"/>
  <c r="AB169" i="46"/>
  <c r="AK110" i="46"/>
  <c r="AB3" i="42"/>
  <c r="AV193" i="46"/>
  <c r="AT85" i="46"/>
  <c r="AG77" i="46"/>
  <c r="AP145" i="46"/>
  <c r="AF21" i="62"/>
  <c r="AL159" i="46"/>
  <c r="AR148" i="46"/>
  <c r="AU202" i="46"/>
  <c r="AV114" i="46"/>
  <c r="AG82" i="46"/>
  <c r="AD136" i="46"/>
  <c r="AQ140" i="46"/>
  <c r="AV201" i="46"/>
  <c r="AL104" i="46"/>
  <c r="AS172" i="46"/>
  <c r="AD192" i="46"/>
  <c r="AT144" i="46"/>
  <c r="AI193" i="46"/>
  <c r="AM84" i="46"/>
  <c r="AV142" i="46"/>
  <c r="AB174" i="46"/>
  <c r="AS140" i="46"/>
  <c r="AR186" i="46"/>
  <c r="AK84" i="46"/>
  <c r="AQ102" i="46"/>
  <c r="AG150" i="46"/>
  <c r="AV178" i="46"/>
  <c r="AQ65" i="46"/>
  <c r="AP132" i="46"/>
  <c r="AT143" i="46"/>
  <c r="AP176" i="46"/>
  <c r="AD158" i="46"/>
  <c r="AC196" i="46"/>
  <c r="AK150" i="46"/>
  <c r="AN88" i="46"/>
  <c r="AU116" i="46"/>
  <c r="AC170" i="46"/>
  <c r="AG90" i="46"/>
  <c r="AJ155" i="46"/>
  <c r="AU86" i="46"/>
  <c r="AE7" i="24"/>
  <c r="AB129" i="46"/>
  <c r="AV199" i="46"/>
  <c r="AK90" i="46"/>
  <c r="AR134" i="46"/>
  <c r="AW72" i="46"/>
  <c r="AS131" i="46"/>
  <c r="AT112" i="46"/>
  <c r="AN179" i="46"/>
  <c r="AN159" i="46"/>
  <c r="AH194" i="46"/>
  <c r="AM171" i="46"/>
  <c r="AH188" i="46"/>
  <c r="AC102" i="46"/>
  <c r="AT199" i="46"/>
  <c r="AT96" i="46"/>
  <c r="AE99" i="46"/>
  <c r="AN189" i="46"/>
  <c r="AJ126" i="46"/>
  <c r="AE107" i="46"/>
  <c r="AU117" i="46"/>
  <c r="AI116" i="46"/>
  <c r="AF178" i="46"/>
  <c r="AW191" i="46"/>
  <c r="AT124" i="46"/>
  <c r="AC137" i="46"/>
  <c r="AE182" i="46"/>
  <c r="AF70" i="46"/>
  <c r="AG177" i="46"/>
  <c r="AK184" i="46"/>
  <c r="AP100" i="46"/>
  <c r="AL82" i="46"/>
  <c r="AM157" i="46"/>
  <c r="AL199" i="46"/>
  <c r="AU90" i="46"/>
  <c r="AD18" i="62"/>
  <c r="AB19" i="62"/>
  <c r="AK135" i="46"/>
  <c r="AL112" i="46"/>
  <c r="AN168" i="46"/>
  <c r="AG158" i="46"/>
  <c r="AD77" i="46"/>
  <c r="AE179" i="46"/>
  <c r="AK194" i="46"/>
  <c r="AI197" i="46"/>
  <c r="AO138" i="46"/>
  <c r="AI96" i="46"/>
  <c r="AO188" i="46"/>
  <c r="AD75" i="46"/>
  <c r="AD167" i="46"/>
  <c r="AU78" i="46"/>
  <c r="AR204" i="46"/>
  <c r="AP136" i="46"/>
  <c r="AE143" i="46"/>
  <c r="AO106" i="46"/>
  <c r="AH147" i="46"/>
  <c r="AU170" i="46"/>
  <c r="AG135" i="46"/>
  <c r="AG199" i="46"/>
  <c r="AT114" i="46"/>
  <c r="AV118" i="46"/>
  <c r="AI203" i="46"/>
  <c r="AM118" i="46"/>
  <c r="AF204" i="46"/>
  <c r="AI165" i="46"/>
  <c r="AK155" i="46"/>
  <c r="AH189" i="46"/>
  <c r="AJ76" i="46"/>
  <c r="AW171" i="46"/>
  <c r="AB6" i="52"/>
  <c r="AB68" i="46"/>
  <c r="AC144" i="46"/>
  <c r="AR75" i="46"/>
  <c r="AE141" i="46"/>
  <c r="AB21" i="62"/>
  <c r="AI173" i="46"/>
  <c r="AL74" i="46"/>
  <c r="AV185" i="46"/>
  <c r="AI200" i="46"/>
  <c r="AD109" i="46"/>
  <c r="AW177" i="46"/>
  <c r="AW149" i="46"/>
  <c r="AJ135" i="46"/>
  <c r="AJ128" i="46"/>
  <c r="AN74" i="46"/>
  <c r="AT82" i="46"/>
  <c r="AE180" i="46"/>
  <c r="AL111" i="46"/>
  <c r="AJ74" i="46"/>
  <c r="AQ125" i="46"/>
  <c r="AD14" i="24"/>
  <c r="AN152" i="46"/>
  <c r="AC150" i="46"/>
  <c r="AE122" i="46"/>
  <c r="AS90" i="46"/>
  <c r="AD154" i="46"/>
  <c r="AQ192" i="46"/>
  <c r="AQ169" i="46"/>
  <c r="AD101" i="46"/>
  <c r="AU120" i="46"/>
  <c r="AO108" i="46"/>
  <c r="AB97" i="46"/>
  <c r="AS66" i="46"/>
  <c r="AF170" i="46"/>
  <c r="AC147" i="46"/>
  <c r="AU169" i="46"/>
  <c r="AK153" i="46"/>
  <c r="AG122" i="46"/>
  <c r="AR155" i="46"/>
  <c r="AM73" i="46"/>
  <c r="AC10" i="24"/>
  <c r="AS93" i="46"/>
  <c r="AH170" i="46"/>
  <c r="AC141" i="46"/>
  <c r="AI115" i="46"/>
  <c r="AR89" i="46"/>
  <c r="AU137" i="46"/>
  <c r="AQ175" i="46"/>
  <c r="AS168" i="46"/>
  <c r="AB116" i="46"/>
  <c r="AR109" i="46"/>
  <c r="AB204" i="46"/>
  <c r="AE85" i="46"/>
  <c r="AK173" i="46"/>
  <c r="AE161" i="46"/>
  <c r="AJ80" i="46"/>
  <c r="AD171" i="46"/>
  <c r="AO130" i="46"/>
  <c r="AF136" i="46"/>
  <c r="AM192" i="46"/>
  <c r="AD103" i="46"/>
  <c r="AE84" i="46"/>
  <c r="AW68" i="46"/>
  <c r="AL130" i="46"/>
  <c r="AB192" i="46"/>
  <c r="AI113" i="46"/>
  <c r="AK124" i="46"/>
  <c r="AB150" i="46"/>
  <c r="AH141" i="46"/>
  <c r="AM102" i="46"/>
  <c r="AB175" i="46"/>
  <c r="AF7" i="62"/>
  <c r="AK189" i="46"/>
  <c r="AR203" i="46"/>
  <c r="AP177" i="46"/>
  <c r="AL65" i="46"/>
  <c r="AL75" i="46"/>
  <c r="AJ92" i="46"/>
  <c r="AC89" i="46"/>
  <c r="AK131" i="46"/>
  <c r="AB145" i="46"/>
  <c r="AW188" i="46"/>
  <c r="AC190" i="46"/>
  <c r="AL72" i="46"/>
  <c r="AJ132" i="46"/>
  <c r="AG65" i="46"/>
  <c r="AW146" i="46"/>
  <c r="AW143" i="46"/>
  <c r="AB191" i="46"/>
  <c r="AT83" i="46"/>
  <c r="AI78" i="46"/>
  <c r="AJ124" i="46"/>
  <c r="AC171" i="46"/>
  <c r="AT128" i="46"/>
  <c r="AV183" i="46"/>
  <c r="AR80" i="46"/>
  <c r="AD8" i="52"/>
  <c r="AS103" i="46"/>
  <c r="AQ67" i="46"/>
  <c r="AF13" i="62"/>
  <c r="AH109" i="46"/>
  <c r="AM74" i="46"/>
  <c r="AS149" i="46"/>
  <c r="AD22" i="62"/>
  <c r="AO195" i="46"/>
  <c r="AC83" i="46"/>
  <c r="AK137" i="46"/>
  <c r="AW166" i="46"/>
  <c r="AF169" i="46"/>
  <c r="AD78" i="46"/>
  <c r="AF183" i="46"/>
  <c r="AW139" i="46"/>
  <c r="AU203" i="46"/>
  <c r="AV121" i="46"/>
  <c r="AE204" i="46"/>
  <c r="AI195" i="46"/>
  <c r="AF16" i="62"/>
  <c r="AT126" i="46"/>
  <c r="AO191" i="46"/>
  <c r="AS185" i="46"/>
  <c r="AG115" i="46"/>
  <c r="AC9" i="24"/>
  <c r="AD191" i="46"/>
  <c r="AL164" i="46"/>
  <c r="AS111" i="46"/>
  <c r="AF137" i="46"/>
  <c r="AM82" i="46"/>
  <c r="AR79" i="46"/>
  <c r="AO99" i="46"/>
  <c r="AE6" i="62"/>
  <c r="AW197" i="46"/>
  <c r="AP112" i="46"/>
  <c r="AN81" i="46"/>
  <c r="AI112" i="46"/>
  <c r="AG148" i="46"/>
  <c r="AU76" i="46"/>
  <c r="AU132" i="46"/>
  <c r="AV165" i="46"/>
  <c r="AT93" i="46"/>
  <c r="AB178" i="46"/>
  <c r="AT189" i="46"/>
  <c r="AB196" i="46"/>
  <c r="AS186" i="46"/>
  <c r="AT77" i="46"/>
  <c r="AD200" i="46"/>
  <c r="AF180" i="46"/>
  <c r="AG192" i="46"/>
  <c r="AT162" i="46"/>
  <c r="AW83" i="46"/>
  <c r="AW145" i="46"/>
  <c r="AH117" i="46"/>
  <c r="AT204" i="46"/>
  <c r="AE170" i="46"/>
  <c r="AU191" i="46"/>
  <c r="AV182" i="46"/>
  <c r="AV167" i="46"/>
  <c r="AI180" i="46"/>
  <c r="AV91" i="46"/>
  <c r="AQ127" i="46"/>
  <c r="AN151" i="46"/>
  <c r="AD141" i="46"/>
  <c r="AJ160" i="46"/>
  <c r="AT164" i="46"/>
  <c r="AB16" i="62"/>
  <c r="AC186" i="46"/>
  <c r="AV69" i="46"/>
  <c r="AL88" i="46"/>
  <c r="AJ90" i="46"/>
  <c r="AB8" i="62"/>
  <c r="AJ157" i="46"/>
  <c r="AO155" i="46"/>
  <c r="AF86" i="46"/>
  <c r="AB164" i="46"/>
  <c r="AN65" i="46"/>
  <c r="AW95" i="46"/>
  <c r="AS201" i="46"/>
  <c r="AD7" i="52"/>
  <c r="AI196" i="46"/>
  <c r="AD15" i="62"/>
  <c r="AM185" i="46"/>
  <c r="AQ183" i="46"/>
  <c r="AE162" i="46"/>
  <c r="AN90" i="46"/>
  <c r="AE190" i="46"/>
  <c r="AW132" i="46"/>
  <c r="AV204" i="46"/>
  <c r="AK115" i="46"/>
  <c r="AD12" i="24"/>
  <c r="AK71" i="46"/>
  <c r="AV203" i="46"/>
  <c r="AQ87" i="46"/>
  <c r="AW158" i="46"/>
  <c r="AS75" i="46"/>
  <c r="AE156" i="46"/>
  <c r="AG167" i="46"/>
  <c r="AU185" i="46"/>
  <c r="AU148" i="46"/>
  <c r="AU106" i="46"/>
  <c r="AS136" i="46"/>
  <c r="AO153" i="46"/>
  <c r="AT91" i="46"/>
  <c r="AR146" i="46"/>
  <c r="AU125" i="46"/>
  <c r="AI80" i="46"/>
  <c r="AE124" i="46"/>
  <c r="AH93" i="46"/>
  <c r="AV179" i="46"/>
  <c r="AN102" i="46"/>
  <c r="AH74" i="46"/>
  <c r="AH158" i="46"/>
  <c r="AL69" i="46"/>
  <c r="AM165" i="46"/>
  <c r="AS72" i="46"/>
  <c r="AW93" i="46"/>
  <c r="AM160" i="46"/>
  <c r="AE134" i="46"/>
  <c r="AE21" i="62"/>
  <c r="AC93" i="46"/>
  <c r="AL125" i="46"/>
  <c r="AS151" i="46"/>
  <c r="AO128" i="46"/>
  <c r="AJ114" i="46"/>
  <c r="AV116" i="46"/>
  <c r="AG102" i="46"/>
  <c r="AI131" i="46"/>
  <c r="AR195" i="46"/>
  <c r="AJ163" i="46"/>
  <c r="AU89" i="46"/>
  <c r="AJ120" i="46"/>
  <c r="AS200" i="46"/>
  <c r="AM194" i="46"/>
  <c r="AN161" i="46"/>
  <c r="AL155" i="46"/>
  <c r="AM205" i="46"/>
  <c r="AV83" i="46"/>
  <c r="AB11" i="52"/>
  <c r="AC92" i="46"/>
  <c r="AM109" i="46"/>
  <c r="AQ107" i="46"/>
  <c r="AP127" i="46"/>
  <c r="AM107" i="46"/>
  <c r="AQ99" i="46"/>
  <c r="AH89" i="46"/>
  <c r="AD139" i="46"/>
  <c r="AE9" i="62"/>
  <c r="AN92" i="46"/>
  <c r="AN178" i="46"/>
  <c r="AQ96" i="46"/>
  <c r="AU166" i="46"/>
  <c r="AK197" i="46"/>
  <c r="AE106" i="46"/>
  <c r="AG193" i="46"/>
  <c r="AS118" i="46"/>
  <c r="AP148" i="46"/>
  <c r="AM121" i="46"/>
  <c r="AD152" i="46"/>
  <c r="AL142" i="46"/>
  <c r="AP93" i="46"/>
  <c r="AO67" i="46"/>
  <c r="AN118" i="46"/>
  <c r="AT94" i="46"/>
  <c r="AP183" i="46"/>
  <c r="AB69" i="46"/>
  <c r="AB121" i="46"/>
  <c r="AK86" i="46"/>
  <c r="AF200" i="46"/>
  <c r="AM93" i="46"/>
  <c r="AH164" i="46"/>
  <c r="AJ113" i="46"/>
  <c r="AS193" i="46"/>
  <c r="AL122" i="46"/>
  <c r="AF83" i="46"/>
  <c r="AI183" i="46"/>
  <c r="AS112" i="46"/>
  <c r="AB110" i="46"/>
  <c r="AU182" i="46"/>
  <c r="AG178" i="46"/>
  <c r="AF97" i="46"/>
  <c r="AM195" i="46"/>
  <c r="AW178" i="46"/>
  <c r="AW172" i="46"/>
  <c r="AP119" i="46"/>
  <c r="AP158" i="46"/>
  <c r="AK187" i="46"/>
  <c r="AJ171" i="46"/>
  <c r="AI68" i="46"/>
  <c r="AC128" i="46"/>
  <c r="AF92" i="46"/>
  <c r="AU83" i="46"/>
  <c r="AI144" i="46"/>
  <c r="AG120" i="46"/>
  <c r="AS163" i="46"/>
  <c r="AK203" i="46"/>
  <c r="AQ106" i="46"/>
  <c r="AV150" i="46"/>
  <c r="AF172" i="46"/>
  <c r="AO173" i="46"/>
  <c r="AK108" i="46"/>
  <c r="AE72" i="46"/>
  <c r="AF105" i="46"/>
  <c r="AG175" i="46"/>
  <c r="AR65" i="46"/>
  <c r="AH81" i="46"/>
  <c r="AE15" i="62"/>
  <c r="AT167" i="46"/>
  <c r="AE117" i="46"/>
  <c r="AQ100" i="46"/>
  <c r="AN170" i="46"/>
  <c r="AI129" i="46"/>
  <c r="AO77" i="46"/>
  <c r="AE194" i="46"/>
  <c r="AJ117" i="46"/>
  <c r="AN137" i="46"/>
  <c r="AC101" i="46"/>
  <c r="AL124" i="46"/>
  <c r="AC148" i="46"/>
  <c r="AI190" i="46"/>
  <c r="AE109" i="46"/>
  <c r="AW179" i="46"/>
  <c r="AB5" i="24"/>
  <c r="AC18" i="62"/>
  <c r="AO95" i="46"/>
  <c r="AD144" i="46"/>
  <c r="AO142" i="46"/>
  <c r="AR200" i="46"/>
  <c r="AP160" i="46"/>
  <c r="AO81" i="46"/>
  <c r="AK205" i="46"/>
  <c r="AW163" i="46"/>
  <c r="AO131" i="46"/>
  <c r="AB66" i="46"/>
  <c r="AS183" i="46"/>
  <c r="AV125" i="46"/>
  <c r="AN142" i="46"/>
  <c r="AC65" i="46"/>
  <c r="AQ139" i="46"/>
  <c r="AH100" i="46"/>
  <c r="AM106" i="46"/>
  <c r="AB162" i="46"/>
  <c r="AH187" i="46"/>
  <c r="AS189" i="46"/>
  <c r="AL139" i="46"/>
  <c r="AW70" i="46"/>
  <c r="AV127" i="46"/>
  <c r="AM127" i="46"/>
  <c r="AQ113" i="46"/>
  <c r="AC14" i="52"/>
  <c r="AR191" i="46"/>
  <c r="AO177" i="46"/>
  <c r="AC126" i="46"/>
  <c r="AD148" i="46"/>
  <c r="AC161" i="46"/>
  <c r="AF98" i="46"/>
  <c r="AI93" i="46"/>
  <c r="AK140" i="46"/>
  <c r="AL193" i="46"/>
  <c r="AE70" i="46"/>
  <c r="AG172" i="46"/>
  <c r="AI95" i="46"/>
  <c r="AW125" i="46"/>
  <c r="AU65" i="46"/>
  <c r="AH122" i="46"/>
  <c r="AE150" i="46"/>
  <c r="AW112" i="46"/>
  <c r="AE94" i="46"/>
  <c r="AJ189" i="46"/>
  <c r="AE76" i="46"/>
  <c r="AG130" i="46"/>
  <c r="AB10" i="52"/>
  <c r="AE68" i="46"/>
  <c r="AT141" i="46"/>
  <c r="AD129" i="46"/>
  <c r="AI137" i="46"/>
  <c r="AD127" i="46"/>
  <c r="AN166" i="46"/>
  <c r="AJ98" i="46"/>
  <c r="AF150" i="46"/>
  <c r="AJ203" i="46"/>
  <c r="AQ92" i="46"/>
  <c r="AF168" i="46"/>
  <c r="AJ162" i="46"/>
  <c r="AU119" i="46"/>
  <c r="AJ105" i="46"/>
  <c r="AW89" i="46"/>
  <c r="AG194" i="46"/>
  <c r="AL192" i="46"/>
  <c r="AS73" i="46"/>
  <c r="AE118" i="46"/>
  <c r="AO192" i="46"/>
  <c r="AL110" i="46"/>
  <c r="AD86" i="46"/>
  <c r="AM202" i="46"/>
  <c r="AF203" i="46"/>
  <c r="AT177" i="46"/>
  <c r="AU103" i="46"/>
  <c r="AJ148" i="46"/>
  <c r="AF71" i="46"/>
  <c r="AW175" i="46"/>
  <c r="AJ199" i="46"/>
  <c r="AN132" i="46"/>
  <c r="AT171" i="46"/>
  <c r="AB99" i="46"/>
  <c r="AC7" i="62"/>
  <c r="AO91" i="46"/>
  <c r="AO118" i="46"/>
  <c r="AV132" i="46"/>
  <c r="AO175" i="46"/>
  <c r="AR137" i="46"/>
  <c r="AK172" i="46"/>
  <c r="AM175" i="46"/>
  <c r="AE151" i="46"/>
  <c r="AS113" i="46"/>
  <c r="AV98" i="46"/>
  <c r="AE71" i="46"/>
  <c r="AN176" i="46"/>
  <c r="AL103" i="46"/>
  <c r="AG97" i="46"/>
  <c r="AI167" i="46"/>
  <c r="AH123" i="46"/>
  <c r="AT137" i="46"/>
  <c r="AG186" i="46"/>
  <c r="AD102" i="46"/>
  <c r="AS145" i="46"/>
  <c r="AH106" i="46"/>
  <c r="AS203" i="46"/>
  <c r="AI174" i="46"/>
  <c r="AN77" i="46"/>
  <c r="AE112" i="46"/>
  <c r="AL144" i="46"/>
  <c r="AJ73" i="46"/>
  <c r="AQ78" i="46"/>
  <c r="AC4" i="24"/>
  <c r="AC110" i="46"/>
  <c r="AR88" i="46"/>
  <c r="AG142" i="46"/>
  <c r="AR127" i="46"/>
  <c r="AR190" i="46"/>
  <c r="AO154" i="46"/>
  <c r="AT172" i="46"/>
  <c r="AO143" i="46"/>
  <c r="AK177" i="46"/>
  <c r="AT184" i="46"/>
  <c r="AB141" i="46"/>
  <c r="AD197" i="46"/>
  <c r="AR145" i="46"/>
  <c r="AT191" i="46"/>
  <c r="AD7" i="62"/>
  <c r="AF14" i="24"/>
  <c r="AE100" i="46"/>
  <c r="AG126" i="46"/>
  <c r="AV100" i="46"/>
  <c r="AL77" i="46"/>
  <c r="AD165" i="46"/>
  <c r="AR173" i="46"/>
  <c r="AD9" i="42"/>
  <c r="AD93" i="46"/>
  <c r="AV65" i="46"/>
  <c r="AE80" i="46"/>
  <c r="AU105" i="46"/>
  <c r="AQ205" i="46"/>
  <c r="AR132" i="46"/>
  <c r="AG140" i="46"/>
  <c r="AV104" i="46"/>
  <c r="AM199" i="46"/>
  <c r="AV146" i="46"/>
  <c r="AC76" i="46"/>
  <c r="AR178" i="46"/>
  <c r="AN113" i="46"/>
  <c r="AC11" i="24"/>
  <c r="AE8" i="24"/>
  <c r="AE174" i="46"/>
  <c r="AS128" i="46"/>
  <c r="AI179" i="46"/>
  <c r="AI109" i="46"/>
  <c r="AW82" i="46"/>
  <c r="AP205" i="46"/>
  <c r="AQ83" i="46"/>
  <c r="AO74" i="46"/>
  <c r="AF18" i="62"/>
  <c r="AP76" i="46"/>
  <c r="AS68" i="46"/>
  <c r="AC132" i="46"/>
  <c r="AM98" i="46"/>
  <c r="AG101" i="46"/>
  <c r="AN93" i="46"/>
  <c r="AR103" i="46"/>
  <c r="AW157" i="46"/>
  <c r="AI146" i="46"/>
  <c r="AD5" i="42"/>
  <c r="AG161" i="46"/>
  <c r="AF179" i="46"/>
  <c r="AF76" i="46"/>
  <c r="AT95" i="46"/>
  <c r="AG155" i="46"/>
  <c r="AM120" i="46"/>
  <c r="AM69" i="46"/>
  <c r="AT185" i="46"/>
  <c r="AP68" i="46"/>
  <c r="AW176" i="46"/>
  <c r="AJ68" i="46"/>
  <c r="AQ199" i="46"/>
  <c r="AW86" i="46"/>
  <c r="AS129" i="46"/>
  <c r="AF23" i="62"/>
  <c r="AU87" i="46"/>
  <c r="AD184" i="46"/>
  <c r="AU179" i="46"/>
  <c r="AK167" i="46"/>
  <c r="AD153" i="46"/>
  <c r="AW78" i="46"/>
  <c r="AD89" i="46"/>
  <c r="AV136" i="46"/>
  <c r="AM95" i="46"/>
  <c r="AQ128" i="46"/>
  <c r="AP149" i="46"/>
  <c r="AJ190" i="46"/>
  <c r="AM150" i="46"/>
  <c r="AU187" i="46"/>
  <c r="AV96" i="46"/>
  <c r="AI145" i="46"/>
  <c r="AV186" i="46"/>
  <c r="AW180" i="46"/>
  <c r="AQ159" i="46"/>
  <c r="AO104" i="46"/>
  <c r="AS108" i="46"/>
  <c r="AH92" i="46"/>
  <c r="AI152" i="46"/>
  <c r="AD13" i="52"/>
  <c r="AG11" i="24"/>
  <c r="AQ80" i="46"/>
  <c r="AG74" i="46"/>
  <c r="AE166" i="46"/>
  <c r="AL100" i="46"/>
  <c r="AE66" i="46"/>
  <c r="AJ131" i="46"/>
  <c r="AV75" i="46"/>
  <c r="AD17" i="62"/>
  <c r="AM97" i="46"/>
  <c r="AK168" i="46"/>
  <c r="AD19" i="62"/>
  <c r="AB170" i="46"/>
  <c r="AR161" i="46"/>
  <c r="AS89" i="46"/>
  <c r="AL128" i="46"/>
  <c r="AC130" i="46"/>
  <c r="AU186" i="46"/>
  <c r="AO144" i="46"/>
  <c r="AH196" i="46"/>
  <c r="AV87" i="46"/>
  <c r="AV149" i="46"/>
  <c r="AV148" i="46"/>
  <c r="AV109" i="46"/>
  <c r="AT186" i="46"/>
  <c r="AF89" i="46"/>
  <c r="AU140" i="46"/>
  <c r="AL158" i="46"/>
  <c r="AS77" i="46"/>
  <c r="AT79" i="46"/>
  <c r="AW186" i="46"/>
  <c r="AQ90" i="46"/>
  <c r="AT140" i="46"/>
  <c r="AN85" i="46"/>
  <c r="AF85" i="46"/>
  <c r="AO93" i="46"/>
  <c r="AN96" i="46"/>
  <c r="AV191" i="46"/>
  <c r="AV101" i="46"/>
  <c r="AV141" i="46"/>
  <c r="AI76" i="46"/>
  <c r="AC97" i="46"/>
  <c r="AM168" i="46"/>
  <c r="AC200" i="46"/>
  <c r="AP170" i="46"/>
  <c r="AM129" i="46"/>
  <c r="AV157" i="46"/>
  <c r="AN103" i="46"/>
  <c r="AE176" i="46"/>
  <c r="AI201" i="46"/>
  <c r="AF167" i="46"/>
  <c r="AO160" i="46"/>
  <c r="AK142" i="46"/>
  <c r="AO113" i="46"/>
  <c r="AH130" i="46"/>
  <c r="AC111" i="46"/>
  <c r="AC154" i="46"/>
  <c r="AR159" i="46"/>
  <c r="AG99" i="46"/>
  <c r="AQ75" i="46"/>
  <c r="AK202" i="46"/>
  <c r="AL150" i="46"/>
  <c r="AC192" i="46"/>
  <c r="AW118" i="46"/>
  <c r="AG116" i="46"/>
  <c r="AH97" i="46"/>
  <c r="AB75" i="46"/>
  <c r="AV145" i="46"/>
  <c r="AC113" i="46"/>
  <c r="AV94" i="46"/>
  <c r="AJ66" i="46"/>
  <c r="AD7" i="24"/>
  <c r="AR93" i="46"/>
  <c r="AK147" i="46"/>
  <c r="AD7" i="42"/>
  <c r="AC104" i="46"/>
  <c r="AM167" i="46"/>
  <c r="AB133" i="46"/>
  <c r="AW185" i="46"/>
  <c r="AE183" i="46"/>
  <c r="AP121" i="46"/>
  <c r="AL85" i="46"/>
  <c r="AI139" i="46"/>
  <c r="AT178" i="46"/>
  <c r="AB8" i="42"/>
  <c r="AC6" i="42"/>
  <c r="AW136" i="46"/>
  <c r="AQ185" i="46"/>
  <c r="AN129" i="46"/>
  <c r="AT81" i="46"/>
  <c r="AQ110" i="46"/>
  <c r="AD9" i="62"/>
  <c r="AD5" i="62"/>
  <c r="AC168" i="46"/>
  <c r="AF133" i="46"/>
  <c r="AP69" i="46"/>
  <c r="AT67" i="46"/>
  <c r="AW75" i="46"/>
  <c r="AT103" i="46"/>
  <c r="AB127" i="46"/>
  <c r="AN164" i="46"/>
  <c r="AK96" i="46"/>
  <c r="AW115" i="46"/>
  <c r="AI97" i="46"/>
  <c r="AO68" i="46"/>
  <c r="AI134" i="46"/>
  <c r="AH154" i="46"/>
  <c r="AC99" i="46"/>
  <c r="AJ115" i="46"/>
  <c r="AC134" i="46"/>
  <c r="AF19" i="62"/>
  <c r="AO116" i="46"/>
  <c r="AI114" i="46"/>
  <c r="AI71" i="46"/>
  <c r="AH198" i="46"/>
  <c r="AD65" i="46"/>
  <c r="AU97" i="46"/>
  <c r="AB153" i="46"/>
  <c r="AH140" i="46"/>
  <c r="AC199" i="46"/>
  <c r="AJ95" i="46"/>
  <c r="AS133" i="46"/>
  <c r="AP134" i="46"/>
  <c r="AU73" i="46"/>
  <c r="AV184" i="46"/>
  <c r="AD92" i="46"/>
  <c r="AC167" i="46"/>
  <c r="AR196" i="46"/>
  <c r="AE4" i="24"/>
  <c r="AO152" i="46"/>
  <c r="AG146" i="46"/>
  <c r="AN160" i="46"/>
  <c r="AI75" i="46"/>
  <c r="AQ155" i="46"/>
  <c r="AR117" i="46"/>
  <c r="AM135" i="46"/>
  <c r="AS157" i="46"/>
  <c r="AL176" i="46"/>
  <c r="AC129" i="46"/>
  <c r="AF185" i="46"/>
  <c r="AN146" i="46"/>
  <c r="AJ107" i="46"/>
  <c r="AH171" i="46"/>
  <c r="AF161" i="46"/>
  <c r="AN153" i="46"/>
  <c r="AH98" i="46"/>
  <c r="AS104" i="46"/>
  <c r="AN130" i="46"/>
  <c r="AT84" i="46"/>
  <c r="AD100" i="46"/>
  <c r="AO201" i="46"/>
  <c r="AW84" i="46"/>
  <c r="AQ95" i="46"/>
  <c r="AU98" i="46"/>
  <c r="AV158" i="46"/>
  <c r="AV152" i="46"/>
  <c r="AC176" i="46"/>
  <c r="AR105" i="46"/>
  <c r="AD162" i="46"/>
  <c r="AP140" i="46"/>
  <c r="AK179" i="46"/>
  <c r="AO149" i="46"/>
  <c r="AS196" i="46"/>
  <c r="AM176" i="46"/>
  <c r="AM156" i="46"/>
  <c r="AC20" i="62"/>
  <c r="AJ152" i="46"/>
  <c r="AG8" i="24"/>
  <c r="AD3" i="42"/>
  <c r="AD94" i="46"/>
  <c r="AF68" i="46"/>
  <c r="AU173" i="46"/>
  <c r="AD201" i="46"/>
  <c r="AR121" i="46"/>
  <c r="AP133" i="46"/>
  <c r="AQ200" i="46"/>
  <c r="AS188" i="46"/>
  <c r="AN122" i="46"/>
  <c r="AD8" i="42"/>
  <c r="AT101" i="46"/>
  <c r="AB146" i="46"/>
  <c r="AC202" i="46"/>
  <c r="AE10" i="62"/>
  <c r="AC174" i="46"/>
  <c r="AQ76" i="46"/>
  <c r="AD175" i="46"/>
  <c r="AU68" i="46"/>
  <c r="AM143" i="46"/>
  <c r="AB193" i="46"/>
  <c r="AO105" i="46"/>
  <c r="AW66" i="46"/>
  <c r="AP102" i="46"/>
  <c r="AL186" i="46"/>
  <c r="AF109" i="46"/>
  <c r="AO75" i="46"/>
  <c r="AD11" i="52"/>
  <c r="AC80" i="46"/>
  <c r="AP117" i="46"/>
  <c r="AS182" i="46"/>
  <c r="AU85" i="46"/>
  <c r="AV175" i="46"/>
  <c r="AB124" i="46"/>
  <c r="AE113" i="46"/>
  <c r="AH132" i="46"/>
  <c r="AR157" i="46"/>
  <c r="AW148" i="46"/>
  <c r="AS137" i="46"/>
  <c r="AI187" i="46"/>
  <c r="AU127" i="46"/>
  <c r="AM91" i="46"/>
  <c r="AL146" i="46"/>
  <c r="AU200" i="46"/>
  <c r="AQ182" i="46"/>
  <c r="AC11" i="52"/>
  <c r="AG91" i="46"/>
  <c r="AE140" i="46"/>
  <c r="AH135" i="46"/>
  <c r="AM133" i="46"/>
  <c r="AQ103" i="46"/>
  <c r="AJ198" i="46"/>
  <c r="AK106" i="46"/>
  <c r="AP157" i="46"/>
  <c r="AT159" i="46"/>
  <c r="AF188" i="46"/>
  <c r="AI143" i="46"/>
  <c r="AC138" i="46"/>
  <c r="AH137" i="46"/>
  <c r="AK83" i="46"/>
  <c r="AN116" i="46"/>
  <c r="AO196" i="46"/>
  <c r="AU138" i="46"/>
  <c r="AP187" i="46"/>
  <c r="AC11" i="62"/>
  <c r="AF140" i="46"/>
  <c r="AB203" i="46"/>
  <c r="AP141" i="46"/>
  <c r="AB90" i="46"/>
  <c r="AK118" i="46"/>
  <c r="AB7" i="62"/>
  <c r="AB83" i="46"/>
  <c r="AP92" i="46"/>
  <c r="AJ173" i="46"/>
  <c r="AO134" i="46"/>
  <c r="AR166" i="46"/>
  <c r="AL171" i="46"/>
  <c r="AK190" i="46"/>
  <c r="AC98" i="46"/>
  <c r="AD13" i="24"/>
  <c r="AP88" i="46"/>
  <c r="AC136" i="46"/>
  <c r="AP75" i="46"/>
  <c r="AS126" i="46"/>
  <c r="AC21" i="62"/>
  <c r="AN134" i="46"/>
  <c r="AL87" i="46"/>
  <c r="AF196" i="46"/>
  <c r="AN71" i="46"/>
  <c r="AE16" i="62"/>
  <c r="AH146" i="46"/>
  <c r="AM193" i="46"/>
  <c r="AI151" i="46"/>
  <c r="AB85" i="46"/>
  <c r="AR108" i="46"/>
  <c r="AK92" i="46"/>
  <c r="AC139" i="46"/>
  <c r="AC172" i="46"/>
  <c r="AT145" i="46"/>
  <c r="AJ179" i="46"/>
  <c r="AJ116" i="46"/>
  <c r="AC188" i="46"/>
  <c r="AH86" i="46"/>
  <c r="AF67" i="46"/>
  <c r="AN165" i="46"/>
  <c r="AS107" i="46"/>
  <c r="AP85" i="46"/>
  <c r="AS191" i="46"/>
  <c r="AC173" i="46"/>
  <c r="AB9" i="24"/>
  <c r="AW107" i="46"/>
  <c r="AD10" i="52"/>
  <c r="AB108" i="46"/>
  <c r="AW69" i="46"/>
  <c r="AO84" i="46"/>
  <c r="AP73" i="46"/>
  <c r="AN95" i="46"/>
  <c r="AE148" i="46"/>
  <c r="AE108" i="46"/>
  <c r="AH193" i="46"/>
  <c r="AI142" i="46"/>
  <c r="AH116" i="46"/>
  <c r="AV153" i="46"/>
  <c r="AM200" i="46"/>
  <c r="AG204" i="46"/>
  <c r="AU92" i="46"/>
  <c r="AF163" i="46"/>
  <c r="AM67" i="46"/>
  <c r="AI79" i="46"/>
  <c r="AJ104" i="46"/>
  <c r="AQ198" i="46"/>
  <c r="AJ194" i="46"/>
  <c r="AL202" i="46"/>
  <c r="AW106" i="46"/>
  <c r="AU95" i="46"/>
  <c r="AF154" i="46"/>
  <c r="AU126" i="46"/>
  <c r="AW155" i="46"/>
  <c r="AF126" i="46"/>
  <c r="AV81" i="46"/>
  <c r="AU79" i="46"/>
  <c r="AG153" i="46"/>
  <c r="AV71" i="46"/>
  <c r="AT105" i="46"/>
  <c r="AC84" i="46"/>
  <c r="AW181" i="46"/>
  <c r="AO178" i="46"/>
  <c r="AE6" i="24"/>
  <c r="AH114" i="46"/>
  <c r="AD81" i="46"/>
  <c r="AE22" i="62"/>
  <c r="AV110" i="46"/>
  <c r="AB172" i="46"/>
  <c r="AO171" i="46"/>
  <c r="AO79" i="46"/>
  <c r="AH201" i="46"/>
  <c r="AD73" i="46"/>
  <c r="AO133" i="46"/>
  <c r="AR77" i="46"/>
  <c r="AK114" i="46"/>
  <c r="AL181" i="46"/>
  <c r="AF152" i="46"/>
  <c r="AT147" i="46"/>
  <c r="AO174" i="46"/>
  <c r="AJ159" i="46"/>
  <c r="AE158" i="46"/>
  <c r="AC94" i="46"/>
  <c r="AM119" i="46"/>
  <c r="AS82" i="46"/>
  <c r="AS124" i="46"/>
  <c r="AE160" i="46"/>
  <c r="AF4" i="24"/>
  <c r="AW101" i="46"/>
  <c r="AP189" i="46"/>
  <c r="AV198" i="46"/>
  <c r="AP156" i="46"/>
  <c r="AC201" i="46"/>
  <c r="AE73" i="46"/>
  <c r="AF191" i="46"/>
  <c r="AP143" i="46"/>
  <c r="AQ71" i="46"/>
  <c r="AS152" i="46"/>
  <c r="AO73" i="46"/>
  <c r="AD142" i="46"/>
  <c r="AQ133" i="46"/>
  <c r="AF201" i="46"/>
  <c r="AV131" i="46"/>
  <c r="AI105" i="46"/>
  <c r="AH134" i="46"/>
  <c r="AC146" i="46"/>
  <c r="AH115" i="46"/>
  <c r="AO111" i="46"/>
  <c r="AK162" i="46"/>
  <c r="AD88" i="46"/>
  <c r="AF116" i="46"/>
  <c r="AJ78" i="46"/>
  <c r="AJ174" i="46"/>
  <c r="AF99" i="46"/>
  <c r="AE123" i="46"/>
  <c r="AL106" i="46"/>
  <c r="AF65" i="46"/>
  <c r="AN203" i="46"/>
  <c r="AJ154" i="46"/>
  <c r="AK132" i="46"/>
  <c r="AG93" i="46"/>
  <c r="AO148" i="46"/>
  <c r="AE110" i="46"/>
  <c r="AI111" i="46"/>
  <c r="AM108" i="46"/>
  <c r="AC156" i="46"/>
  <c r="AH84" i="46"/>
  <c r="AB4" i="42"/>
  <c r="AM72" i="46"/>
  <c r="AQ79" i="46"/>
  <c r="AC142" i="46"/>
  <c r="AI122" i="46"/>
  <c r="AS170" i="46"/>
  <c r="AB181" i="46"/>
  <c r="AP129" i="46"/>
  <c r="AF141" i="46"/>
  <c r="AN136" i="46"/>
  <c r="AG174" i="46"/>
  <c r="AD205" i="46"/>
  <c r="AT135" i="46"/>
  <c r="AH163" i="46"/>
  <c r="AW189" i="46"/>
  <c r="AC77" i="46"/>
  <c r="AM183" i="46"/>
  <c r="AP99" i="46"/>
  <c r="AC124" i="46"/>
  <c r="AW152" i="46"/>
  <c r="AQ146" i="46"/>
  <c r="AF142" i="46"/>
  <c r="AJ195" i="46"/>
  <c r="AP184" i="46"/>
  <c r="AC178" i="46"/>
  <c r="AC184" i="46"/>
  <c r="AD113" i="46"/>
  <c r="AE149" i="46"/>
  <c r="AT125" i="46"/>
  <c r="AE11" i="62"/>
  <c r="AU109" i="46"/>
  <c r="AD146" i="46"/>
  <c r="AF74" i="46"/>
  <c r="AE177" i="46"/>
  <c r="AS81" i="46"/>
  <c r="AD68" i="46"/>
  <c r="AQ74" i="46"/>
  <c r="AH67" i="46"/>
  <c r="AE91" i="46"/>
  <c r="AU158" i="46"/>
  <c r="AN187" i="46"/>
  <c r="AQ117" i="46"/>
  <c r="AG180" i="46"/>
  <c r="AR198" i="46"/>
  <c r="AT134" i="46"/>
  <c r="AS147" i="46"/>
  <c r="AV86" i="46"/>
  <c r="AM100" i="46"/>
  <c r="AS71" i="46"/>
  <c r="AR180" i="46"/>
  <c r="AK113" i="46"/>
  <c r="AL105" i="46"/>
  <c r="AO189" i="46"/>
  <c r="AM137" i="46"/>
  <c r="AL80" i="46"/>
  <c r="AK119" i="46"/>
  <c r="AN147" i="46"/>
  <c r="AR73" i="46"/>
  <c r="AV84" i="46"/>
  <c r="AM83" i="46"/>
  <c r="AH79" i="46"/>
  <c r="AN190" i="46"/>
  <c r="AL133" i="46"/>
  <c r="AE17" i="62"/>
  <c r="AC115" i="46"/>
  <c r="AN68" i="46"/>
  <c r="AF78" i="46"/>
  <c r="AL151" i="46"/>
  <c r="AQ168" i="46"/>
  <c r="AF128" i="46"/>
  <c r="AD194" i="46"/>
  <c r="AN181" i="46"/>
  <c r="AJ197" i="46"/>
  <c r="AW199" i="46"/>
  <c r="AN128" i="46"/>
  <c r="AR91" i="46"/>
  <c r="AV80" i="46"/>
  <c r="AO135" i="46"/>
  <c r="AS132" i="46"/>
  <c r="AN69" i="46"/>
  <c r="AR94" i="46"/>
  <c r="AP67" i="46"/>
  <c r="AQ132" i="46"/>
  <c r="AW147" i="46"/>
  <c r="AE136" i="46"/>
  <c r="AO69" i="46"/>
  <c r="AF15" i="62"/>
  <c r="AO83" i="46"/>
  <c r="AM179" i="46"/>
  <c r="AC151" i="46"/>
  <c r="AE105" i="46"/>
  <c r="AJ186" i="46"/>
  <c r="AC119" i="46"/>
  <c r="AE142" i="46"/>
  <c r="AD124" i="46"/>
  <c r="AB114" i="46"/>
  <c r="AV168" i="46"/>
  <c r="AR171" i="46"/>
  <c r="AG145" i="46"/>
  <c r="AE167" i="46"/>
  <c r="AG110" i="46"/>
  <c r="AF190" i="46"/>
  <c r="AM187" i="46"/>
  <c r="AB183" i="46"/>
  <c r="AI89" i="46"/>
  <c r="AS110" i="46"/>
  <c r="AH180" i="46"/>
  <c r="AS116" i="46"/>
  <c r="AH161" i="46"/>
  <c r="AI149" i="46"/>
  <c r="AD190" i="46"/>
  <c r="AU174" i="46"/>
  <c r="AU156" i="46"/>
  <c r="AC198" i="46"/>
  <c r="AT165" i="46"/>
  <c r="AE18" i="62"/>
  <c r="AT179" i="46"/>
  <c r="AC6" i="52"/>
  <c r="AW111" i="46"/>
  <c r="AK99" i="46"/>
  <c r="AW97" i="46"/>
  <c r="AJ139" i="46"/>
  <c r="AT142" i="46"/>
  <c r="AR84" i="46"/>
  <c r="AB18" i="62"/>
  <c r="AO183" i="46"/>
  <c r="AU178" i="46"/>
  <c r="AJ187" i="46"/>
  <c r="AR114" i="46"/>
  <c r="AL132" i="46"/>
  <c r="AN177" i="46"/>
  <c r="AJ196" i="46"/>
  <c r="AG136" i="46"/>
  <c r="AK133" i="46"/>
  <c r="AB20" i="62"/>
  <c r="AB89" i="46"/>
  <c r="AS160" i="46"/>
  <c r="AU201" i="46"/>
  <c r="AU143" i="46"/>
  <c r="AD130" i="46"/>
  <c r="AI148" i="46"/>
  <c r="AF162" i="46"/>
  <c r="AN167" i="46"/>
  <c r="AS122" i="46"/>
  <c r="AQ86" i="46"/>
  <c r="AL97" i="46"/>
  <c r="AH178" i="46"/>
  <c r="AQ163" i="46"/>
  <c r="AJ169" i="46"/>
  <c r="AP125" i="46"/>
  <c r="AU171" i="46"/>
  <c r="AC180" i="46"/>
  <c r="AD143" i="46"/>
  <c r="AU134" i="46"/>
  <c r="AF151" i="46"/>
  <c r="AG113" i="46"/>
  <c r="AV139" i="46"/>
  <c r="AB122" i="46"/>
  <c r="AF75" i="46"/>
  <c r="AK192" i="46"/>
  <c r="AD6" i="62"/>
  <c r="AB98" i="46"/>
  <c r="AB8" i="52"/>
  <c r="AS94" i="46"/>
  <c r="AB95" i="46"/>
  <c r="AW133" i="46"/>
  <c r="AH165" i="46"/>
  <c r="AD198" i="46"/>
  <c r="AP90" i="46"/>
  <c r="AD166" i="46"/>
  <c r="AV171" i="46"/>
  <c r="AT175" i="46"/>
  <c r="AV187" i="46"/>
  <c r="AQ126" i="46"/>
  <c r="AN127" i="46"/>
  <c r="AJ168" i="46"/>
  <c r="AW103" i="46"/>
  <c r="AD95" i="46"/>
  <c r="AP201" i="46"/>
  <c r="AE189" i="46"/>
  <c r="AU124" i="46"/>
  <c r="AR99" i="46"/>
  <c r="AD180" i="46"/>
  <c r="AK126" i="46"/>
  <c r="AG118" i="46"/>
  <c r="AR101" i="46"/>
  <c r="AT106" i="46"/>
  <c r="AD203" i="46"/>
  <c r="AG189" i="46"/>
  <c r="AP131" i="46"/>
  <c r="AC191" i="46"/>
  <c r="AN100" i="46"/>
  <c r="AI127" i="46"/>
  <c r="AC13" i="62"/>
  <c r="AD83" i="46"/>
  <c r="AT66" i="46"/>
  <c r="AR131" i="46"/>
  <c r="AO198" i="46"/>
  <c r="AE169" i="46"/>
  <c r="AE93" i="46"/>
  <c r="AI141" i="46"/>
  <c r="AJ147" i="46"/>
  <c r="AN175" i="46"/>
  <c r="AS162" i="46"/>
  <c r="AH69" i="46"/>
  <c r="AM79" i="46"/>
  <c r="AN148" i="46"/>
  <c r="AJ89" i="46"/>
  <c r="AW90" i="46"/>
  <c r="AQ181" i="46"/>
  <c r="AS181" i="46"/>
  <c r="AO141" i="46"/>
  <c r="AF144" i="46"/>
  <c r="AN79" i="46"/>
  <c r="AG149" i="46"/>
  <c r="AP196" i="46"/>
  <c r="AJ84" i="46"/>
  <c r="AG85" i="46"/>
  <c r="AB7" i="24"/>
  <c r="AF14" i="62"/>
  <c r="AO103" i="46"/>
  <c r="AR169" i="46"/>
  <c r="AH83" i="46"/>
  <c r="AF118" i="46"/>
  <c r="AP174" i="46"/>
  <c r="AU77" i="46"/>
  <c r="AF199" i="46"/>
  <c r="AW162" i="46"/>
  <c r="AE192" i="46"/>
  <c r="AG89" i="46"/>
  <c r="AJ144" i="46"/>
  <c r="AB199" i="46"/>
  <c r="AL118" i="46"/>
  <c r="AP89" i="46"/>
  <c r="AH118" i="46"/>
  <c r="AK87" i="46"/>
  <c r="AV143" i="46"/>
  <c r="AM182" i="46"/>
  <c r="AB138" i="46"/>
  <c r="AF175" i="46"/>
  <c r="AJ96" i="46"/>
  <c r="AE8" i="62"/>
  <c r="AP142" i="46"/>
  <c r="AM103" i="46"/>
  <c r="AP159" i="46"/>
  <c r="AQ119" i="46"/>
  <c r="AJ133" i="46"/>
  <c r="AQ73" i="46"/>
  <c r="AW67" i="46"/>
  <c r="AV97" i="46"/>
  <c r="AV106" i="46"/>
  <c r="AT202" i="46"/>
  <c r="AH138" i="46"/>
  <c r="AF160" i="46"/>
  <c r="AN133" i="46"/>
  <c r="AE95" i="46"/>
  <c r="AG67" i="46"/>
  <c r="AM70" i="46"/>
  <c r="AN154" i="46"/>
  <c r="AS187" i="46"/>
  <c r="AD11" i="24"/>
  <c r="AB88" i="46"/>
  <c r="AR115" i="46"/>
  <c r="AG179" i="46"/>
  <c r="AB173" i="46"/>
  <c r="AE191" i="46"/>
  <c r="AI87" i="46"/>
  <c r="AE14" i="24"/>
  <c r="AB92" i="46"/>
  <c r="AN99" i="46"/>
  <c r="AC22" i="62"/>
  <c r="AB86" i="46"/>
  <c r="AT70" i="46"/>
  <c r="AN86" i="46"/>
  <c r="AV128" i="46"/>
  <c r="AD69" i="46"/>
  <c r="AR172" i="46"/>
  <c r="AR122" i="46"/>
  <c r="AL92" i="46"/>
  <c r="AP193" i="46"/>
  <c r="AK170" i="46"/>
  <c r="AD164" i="46"/>
  <c r="AR150" i="46"/>
  <c r="AP151" i="46"/>
  <c r="AK181" i="46"/>
  <c r="AN120" i="46"/>
  <c r="AO150" i="46"/>
  <c r="AE178" i="46"/>
  <c r="AR70" i="46"/>
  <c r="AH177" i="46"/>
  <c r="AU72" i="46"/>
  <c r="AD84" i="46"/>
  <c r="AM139" i="46"/>
  <c r="AS138" i="46"/>
  <c r="AH166" i="46"/>
  <c r="AV93" i="46"/>
  <c r="AQ164" i="46"/>
  <c r="AG198" i="46"/>
  <c r="AO115" i="46"/>
  <c r="AU198" i="46"/>
  <c r="AD202" i="46"/>
  <c r="AI107" i="46"/>
  <c r="AB70" i="46"/>
  <c r="AL191" i="46"/>
  <c r="AH174" i="46"/>
  <c r="AH199" i="46"/>
  <c r="AU112" i="46"/>
  <c r="AF193" i="46"/>
  <c r="AB166" i="46"/>
  <c r="AH136" i="46"/>
  <c r="AN104" i="46"/>
  <c r="AV73" i="46"/>
  <c r="AJ112" i="46"/>
  <c r="AD187" i="46"/>
  <c r="AL138" i="46"/>
  <c r="AM75" i="46"/>
  <c r="AC66" i="46"/>
  <c r="AH203" i="46"/>
  <c r="AC10" i="62"/>
  <c r="AO205" i="46"/>
  <c r="AF138" i="46"/>
  <c r="AP195" i="46"/>
  <c r="AE101" i="46"/>
  <c r="AW150" i="46"/>
  <c r="AU163" i="46"/>
  <c r="AD188" i="46"/>
  <c r="AC82" i="46"/>
  <c r="AK175" i="46"/>
  <c r="AW77" i="46"/>
  <c r="AO86" i="46"/>
  <c r="AF148" i="46"/>
  <c r="AD112" i="46"/>
  <c r="AI108" i="46"/>
  <c r="AT71" i="46"/>
  <c r="AW203" i="46"/>
  <c r="AG195" i="46"/>
  <c r="AJ165" i="46"/>
  <c r="AS159" i="46"/>
  <c r="AO137" i="46"/>
  <c r="AH103" i="46"/>
  <c r="AK94" i="46"/>
  <c r="AC204" i="46"/>
  <c r="AL188" i="46"/>
  <c r="AF107" i="46"/>
  <c r="AG109" i="46"/>
  <c r="AW142" i="46"/>
  <c r="AT113" i="46"/>
  <c r="AD11" i="62"/>
  <c r="AT195" i="46"/>
  <c r="AF81" i="46"/>
  <c r="AM141" i="46"/>
  <c r="AU157" i="46"/>
  <c r="AB163" i="46"/>
  <c r="AO159" i="46"/>
  <c r="AC67" i="46"/>
  <c r="AF111" i="46"/>
  <c r="AM180" i="46"/>
  <c r="AF121" i="46"/>
  <c r="AO125" i="46"/>
  <c r="AC187" i="46"/>
  <c r="AN106" i="46"/>
  <c r="AR96" i="46"/>
  <c r="AG111" i="46"/>
  <c r="AH204" i="46"/>
  <c r="AV147" i="46"/>
  <c r="AE186" i="46"/>
  <c r="AR124" i="46"/>
  <c r="AN108" i="46"/>
  <c r="AC6" i="24"/>
  <c r="AQ187" i="46"/>
  <c r="AR74" i="46"/>
  <c r="AI177" i="46"/>
  <c r="AU181" i="46"/>
  <c r="AU150" i="46"/>
  <c r="AE97" i="46"/>
  <c r="AO156" i="46"/>
  <c r="AW117" i="46"/>
  <c r="AN98" i="46"/>
  <c r="AH153" i="46"/>
  <c r="AK105" i="46"/>
  <c r="AB12" i="52"/>
  <c r="AQ191" i="46"/>
  <c r="AC79" i="46"/>
  <c r="AQ82" i="46"/>
  <c r="AG129" i="46"/>
  <c r="AK76" i="46"/>
  <c r="AD132" i="46"/>
  <c r="AC182" i="46"/>
  <c r="AR143" i="46"/>
  <c r="AG127" i="46"/>
  <c r="AK95" i="46"/>
  <c r="AD174" i="46"/>
  <c r="AB103" i="46"/>
  <c r="AM101" i="46"/>
  <c r="AR184" i="46"/>
  <c r="AE199" i="46"/>
  <c r="AU110" i="46"/>
  <c r="AC10" i="52"/>
  <c r="AH66" i="46"/>
  <c r="AK69" i="46"/>
  <c r="AH151" i="46"/>
  <c r="AE187" i="46"/>
  <c r="AS69" i="46"/>
  <c r="AM148" i="46"/>
  <c r="AL129" i="46"/>
  <c r="AF205" i="46"/>
  <c r="AK100" i="46"/>
  <c r="AW204" i="46"/>
  <c r="AQ188" i="46"/>
  <c r="AJ192" i="46"/>
  <c r="AP118" i="46"/>
  <c r="AJ201" i="46"/>
  <c r="AK107" i="46"/>
  <c r="AR140" i="46"/>
  <c r="AL147" i="46"/>
  <c r="AO71" i="46"/>
  <c r="AR193" i="46"/>
  <c r="AC152" i="46"/>
  <c r="AS178" i="46"/>
  <c r="AN101" i="46"/>
  <c r="AC7" i="42"/>
  <c r="AB96" i="46"/>
  <c r="AJ108" i="46"/>
  <c r="AW138" i="46"/>
  <c r="AE128" i="46"/>
  <c r="AS154" i="46"/>
  <c r="AV95" i="46"/>
  <c r="AL161" i="46"/>
  <c r="AV134" i="46"/>
  <c r="AD140" i="46"/>
  <c r="AN162" i="46"/>
  <c r="AJ142" i="46"/>
  <c r="AH192" i="46"/>
  <c r="AV112" i="46"/>
  <c r="AH191" i="46"/>
  <c r="AL84" i="46"/>
  <c r="AG159" i="46"/>
  <c r="AP71" i="46"/>
  <c r="AE83" i="46"/>
  <c r="AP87" i="46"/>
  <c r="AH200" i="46"/>
  <c r="AD12" i="52"/>
  <c r="AN173" i="46"/>
  <c r="AT111" i="46"/>
  <c r="AK176" i="46"/>
  <c r="AP200" i="46"/>
  <c r="AH179" i="46"/>
  <c r="AD5" i="24"/>
  <c r="AB140" i="46"/>
  <c r="AE125" i="46"/>
  <c r="AG143" i="46"/>
  <c r="AD105" i="46"/>
  <c r="AG117" i="46"/>
  <c r="AJ200" i="46"/>
  <c r="AR205" i="46"/>
  <c r="AL66" i="46"/>
  <c r="AK193" i="46"/>
  <c r="AS114" i="46"/>
  <c r="AP130" i="46"/>
  <c r="AU69" i="46"/>
  <c r="AO114" i="46"/>
  <c r="AT86" i="46"/>
  <c r="AB134" i="46"/>
  <c r="AM112" i="46"/>
  <c r="AG73" i="46"/>
  <c r="AQ154" i="46"/>
  <c r="AW198" i="46"/>
  <c r="AC166" i="46"/>
  <c r="AL68" i="46"/>
  <c r="AD4" i="42"/>
  <c r="AO117" i="46"/>
  <c r="AK171" i="46"/>
  <c r="AR71" i="46"/>
  <c r="AO96" i="46"/>
  <c r="AQ89" i="46"/>
  <c r="AU75" i="46"/>
  <c r="AV169" i="46"/>
  <c r="AF12" i="24"/>
  <c r="AS144" i="46"/>
  <c r="AR87" i="46"/>
  <c r="AU144" i="46"/>
  <c r="AI103" i="46"/>
  <c r="AN117" i="46"/>
  <c r="AC175" i="46"/>
  <c r="AN124" i="46"/>
  <c r="AP107" i="46"/>
  <c r="AC4" i="42"/>
  <c r="AC127" i="46"/>
  <c r="AH197" i="46"/>
  <c r="AE77" i="46"/>
  <c r="AC95" i="46"/>
  <c r="AE82" i="46"/>
  <c r="AE7" i="62"/>
  <c r="AT78" i="46"/>
  <c r="AK200" i="46"/>
  <c r="AU139" i="46"/>
  <c r="AG187" i="46"/>
  <c r="AT75" i="46"/>
  <c r="AJ119" i="46"/>
  <c r="AL123" i="46"/>
  <c r="AH157" i="46"/>
  <c r="AU145" i="46"/>
  <c r="AI88" i="46"/>
  <c r="AD118" i="46"/>
  <c r="AF197" i="46"/>
  <c r="AK77" i="46"/>
  <c r="AU102" i="46"/>
  <c r="AM161" i="46"/>
  <c r="AV103" i="46"/>
  <c r="AJ151" i="46"/>
  <c r="AM88" i="46"/>
  <c r="AD6" i="52"/>
  <c r="AH91" i="46"/>
  <c r="AD8" i="24"/>
  <c r="AB10" i="24"/>
  <c r="AV159" i="46"/>
  <c r="AG78" i="46"/>
  <c r="AC162" i="46"/>
  <c r="AQ112" i="46"/>
  <c r="AU70" i="46"/>
  <c r="AJ140" i="46"/>
  <c r="AG75" i="46"/>
  <c r="AW160" i="46"/>
  <c r="AU196" i="46"/>
  <c r="AW195" i="46"/>
  <c r="AF119" i="46"/>
  <c r="AJ130" i="46"/>
  <c r="AF94" i="46"/>
  <c r="AK160" i="46"/>
  <c r="AU153" i="46"/>
  <c r="AV68" i="46"/>
  <c r="AC164" i="46"/>
  <c r="AJ156" i="46"/>
  <c r="AB157" i="46"/>
  <c r="AQ178" i="46"/>
  <c r="AE198" i="46"/>
  <c r="AK157" i="46"/>
  <c r="AM105" i="46"/>
  <c r="AO199" i="46"/>
  <c r="AJ123" i="46"/>
  <c r="AI85" i="46"/>
  <c r="AT100" i="46"/>
  <c r="AM147" i="46"/>
  <c r="AR164" i="46"/>
  <c r="AM104" i="46"/>
  <c r="AU130" i="46"/>
  <c r="AT119" i="46"/>
  <c r="AH167" i="46"/>
  <c r="AK204" i="46"/>
  <c r="AP181" i="46"/>
  <c r="AL175" i="46"/>
  <c r="AE9" i="24"/>
  <c r="AW127" i="46"/>
  <c r="AQ172" i="46"/>
  <c r="AQ130" i="46"/>
  <c r="AG5" i="24"/>
  <c r="AO126" i="46"/>
  <c r="AW164" i="46"/>
  <c r="AF177" i="46"/>
  <c r="AG201" i="46"/>
  <c r="AO87" i="46"/>
  <c r="AI67" i="46"/>
  <c r="AG202" i="46"/>
  <c r="AI140" i="46"/>
  <c r="AG86" i="46"/>
  <c r="AF181" i="46"/>
  <c r="AG6" i="24"/>
  <c r="AG137" i="46"/>
  <c r="AI171" i="46"/>
  <c r="AT118" i="46"/>
  <c r="AF88" i="46"/>
  <c r="AM96" i="46"/>
  <c r="AG76" i="46"/>
  <c r="AG94" i="46"/>
  <c r="AV164" i="46"/>
  <c r="AO180" i="46"/>
  <c r="AB106" i="46"/>
  <c r="AL153" i="46"/>
  <c r="AD151" i="46"/>
  <c r="AN131" i="46"/>
  <c r="AQ105" i="46"/>
  <c r="AG169" i="46"/>
  <c r="AU114" i="46"/>
  <c r="AS202" i="46"/>
  <c r="AM166" i="46"/>
  <c r="AO129" i="46"/>
  <c r="AC88" i="46"/>
  <c r="AB76" i="46"/>
  <c r="AT194" i="46"/>
  <c r="AP78" i="46"/>
  <c r="AQ124" i="46"/>
  <c r="AN75" i="46"/>
  <c r="AD126" i="46"/>
  <c r="AL166" i="46"/>
  <c r="AM86" i="46"/>
  <c r="AV144" i="46"/>
  <c r="AB113" i="46"/>
  <c r="AL107" i="46"/>
  <c r="AO123" i="46"/>
  <c r="AW79" i="46"/>
  <c r="AJ121" i="46"/>
  <c r="AB5" i="42"/>
  <c r="AN197" i="46"/>
  <c r="AV174" i="46"/>
  <c r="AN123" i="46"/>
  <c r="AI176" i="46"/>
  <c r="AE12" i="24"/>
  <c r="AQ138" i="46"/>
  <c r="AO165" i="46"/>
  <c r="AJ91" i="46"/>
  <c r="AC14" i="62"/>
  <c r="AG10" i="24"/>
  <c r="AS190" i="46"/>
  <c r="AL196" i="46"/>
  <c r="AL169" i="46"/>
  <c r="AN70" i="46"/>
  <c r="AC143" i="46"/>
  <c r="AS177" i="46"/>
  <c r="AL178" i="46"/>
  <c r="AV195" i="46"/>
  <c r="AP167" i="46"/>
  <c r="AL179" i="46"/>
  <c r="AM170" i="46"/>
  <c r="AT108" i="46"/>
  <c r="AG84" i="46"/>
  <c r="AI186" i="46"/>
  <c r="AB126" i="46"/>
  <c r="AB125" i="46"/>
  <c r="AL160" i="46"/>
  <c r="AQ85" i="46"/>
  <c r="AG95" i="46"/>
  <c r="AU118" i="46"/>
  <c r="AG184" i="46"/>
  <c r="AI98" i="46"/>
  <c r="AN180" i="46"/>
  <c r="AP163" i="46"/>
  <c r="AT99" i="46"/>
  <c r="AR197" i="46"/>
  <c r="AD178" i="46"/>
  <c r="AF103" i="46"/>
  <c r="AQ156" i="46"/>
  <c r="AG171" i="46"/>
  <c r="AE144" i="46"/>
  <c r="AJ97" i="46"/>
  <c r="AL154" i="46"/>
  <c r="AT193" i="46"/>
  <c r="AQ93" i="46"/>
  <c r="AD160" i="46"/>
  <c r="AR112" i="46"/>
  <c r="AH126" i="46"/>
  <c r="AN186" i="46"/>
  <c r="AV111" i="46"/>
  <c r="AQ189" i="46"/>
  <c r="AE133" i="46"/>
  <c r="AT80" i="46"/>
  <c r="AW121" i="46"/>
  <c r="AB72" i="46"/>
  <c r="AD159" i="46"/>
  <c r="AB8" i="24"/>
  <c r="AU195" i="46"/>
  <c r="AG160" i="46"/>
  <c r="AO203" i="46"/>
  <c r="AM130" i="46"/>
  <c r="AU121" i="46"/>
  <c r="AL76" i="46"/>
  <c r="AJ129" i="46"/>
  <c r="AC69" i="46"/>
  <c r="AH142" i="46"/>
  <c r="AE90" i="46"/>
  <c r="AP135" i="46"/>
  <c r="AU81" i="46"/>
  <c r="AD21" i="62"/>
  <c r="AS79" i="46"/>
  <c r="AF189" i="46"/>
  <c r="AT65" i="46"/>
  <c r="AM163" i="46"/>
  <c r="AB74" i="46"/>
  <c r="AS155" i="46"/>
  <c r="AW205" i="46"/>
  <c r="AD111" i="46"/>
  <c r="AP192" i="46"/>
  <c r="AB186" i="46"/>
  <c r="AI136" i="46"/>
  <c r="AQ98" i="46"/>
  <c r="AJ161" i="46"/>
  <c r="AN107" i="46"/>
  <c r="AL91" i="46"/>
  <c r="AP161" i="46"/>
  <c r="AK164" i="46"/>
  <c r="AU190" i="46"/>
  <c r="AH148" i="46"/>
  <c r="AP144" i="46"/>
  <c r="AR85" i="46"/>
  <c r="AL135" i="46"/>
  <c r="AQ174" i="46"/>
  <c r="AW81" i="46"/>
  <c r="AS199" i="46"/>
  <c r="AM94" i="46"/>
  <c r="AE159" i="46"/>
  <c r="AN105" i="46"/>
  <c r="AR76" i="46"/>
  <c r="AB187" i="46"/>
  <c r="AO166" i="46"/>
  <c r="AJ127" i="46"/>
  <c r="AI77" i="46"/>
  <c r="AN66" i="46"/>
  <c r="AK166" i="46"/>
  <c r="AF8" i="24"/>
  <c r="AT160" i="46"/>
  <c r="AP171" i="46"/>
  <c r="AW126" i="46"/>
  <c r="AQ111" i="46"/>
  <c r="AL83" i="46"/>
  <c r="AO181" i="46"/>
  <c r="AC120" i="46"/>
  <c r="AG12" i="24"/>
  <c r="AW65" i="46"/>
  <c r="AN201" i="46"/>
  <c r="AH205" i="46"/>
  <c r="AC159" i="46"/>
  <c r="AR67" i="46"/>
  <c r="AJ100" i="46"/>
  <c r="AV189" i="46"/>
  <c r="AL145" i="46"/>
  <c r="AR126" i="46"/>
  <c r="AK67" i="46"/>
  <c r="AC8" i="52"/>
  <c r="AQ196" i="46"/>
  <c r="AT121" i="46"/>
  <c r="AP194" i="46"/>
  <c r="AQ104" i="46"/>
  <c r="AD137" i="46"/>
  <c r="AV120" i="46"/>
  <c r="AM89" i="46"/>
  <c r="AN199" i="46"/>
  <c r="AN125" i="46"/>
  <c r="AK136" i="46"/>
  <c r="AE130" i="46"/>
  <c r="AN145" i="46"/>
  <c r="AR92" i="46"/>
  <c r="AD149" i="46"/>
  <c r="AT148" i="46"/>
  <c r="AJ125" i="46"/>
  <c r="AE24" i="62"/>
  <c r="AH172" i="46"/>
  <c r="AL172" i="46"/>
  <c r="AN138" i="46"/>
  <c r="AD128" i="46"/>
  <c r="AG165" i="46"/>
  <c r="AO162" i="46"/>
  <c r="AK89" i="46"/>
  <c r="AV156" i="46"/>
  <c r="AJ111" i="46"/>
  <c r="AO145" i="46"/>
  <c r="AO172" i="46"/>
  <c r="AL184" i="46"/>
  <c r="AN192" i="46"/>
  <c r="AL126" i="46"/>
  <c r="AG141" i="46"/>
  <c r="AE184" i="46"/>
  <c r="AW196" i="46"/>
  <c r="AI72" i="46"/>
  <c r="AO101" i="46"/>
  <c r="AK149" i="46"/>
  <c r="AG197" i="46"/>
  <c r="AC163" i="46"/>
  <c r="AG70" i="46"/>
  <c r="AB152" i="46"/>
  <c r="AM152" i="46"/>
  <c r="AS125" i="46"/>
  <c r="AK117" i="46"/>
  <c r="AW135" i="46"/>
  <c r="AP82" i="46"/>
  <c r="AB137" i="46"/>
  <c r="AW153" i="46"/>
  <c r="AI70" i="46"/>
  <c r="AK104" i="46"/>
  <c r="AB188" i="46"/>
  <c r="AG203" i="46"/>
  <c r="AO98" i="46"/>
  <c r="AP153" i="46"/>
  <c r="AS194" i="46"/>
  <c r="AT88" i="46"/>
  <c r="AU165" i="46"/>
  <c r="AB104" i="46"/>
  <c r="AH125" i="46"/>
  <c r="AF176" i="46"/>
  <c r="AI178" i="46"/>
  <c r="B320" i="61" l="1"/>
  <c r="Q381" i="61"/>
  <c r="O304" i="61"/>
  <c r="M410" i="61"/>
  <c r="E419" i="61"/>
  <c r="B404" i="61"/>
  <c r="T369" i="61"/>
  <c r="B353" i="61"/>
  <c r="T351" i="61"/>
  <c r="M341" i="61"/>
  <c r="B368" i="61"/>
  <c r="E286" i="61"/>
  <c r="E413" i="61"/>
  <c r="T412" i="61"/>
  <c r="E357" i="61"/>
  <c r="E381" i="61"/>
  <c r="O86" i="61"/>
  <c r="O364" i="61"/>
  <c r="K308" i="61"/>
  <c r="I320" i="61"/>
  <c r="O337" i="61"/>
  <c r="I412" i="61"/>
  <c r="U646" i="61"/>
  <c r="K342" i="61"/>
  <c r="K283" i="61"/>
  <c r="T281" i="61"/>
  <c r="R58" i="61"/>
  <c r="I327" i="61"/>
  <c r="T342" i="61"/>
  <c r="O376" i="61"/>
  <c r="O54" i="61"/>
  <c r="B403" i="61"/>
  <c r="K292" i="61"/>
  <c r="M415" i="61"/>
  <c r="T297" i="61"/>
  <c r="I390" i="61"/>
  <c r="K301" i="61"/>
  <c r="Q406" i="61"/>
  <c r="I314" i="61"/>
  <c r="B402" i="61"/>
  <c r="T421" i="61"/>
  <c r="M371" i="61"/>
  <c r="B290" i="61"/>
  <c r="O281" i="61"/>
  <c r="M295" i="61"/>
  <c r="M83" i="61"/>
  <c r="Q297" i="61"/>
  <c r="Q337" i="61"/>
  <c r="E376" i="61"/>
  <c r="Q411" i="61"/>
  <c r="B54" i="61"/>
  <c r="B288" i="61"/>
  <c r="T337" i="61"/>
  <c r="O296" i="61"/>
  <c r="I405" i="61"/>
  <c r="K328" i="61"/>
  <c r="I309" i="61"/>
  <c r="O409" i="61"/>
  <c r="E387" i="61"/>
  <c r="I372" i="61"/>
  <c r="K413" i="61"/>
  <c r="O315" i="61"/>
  <c r="E400" i="61"/>
  <c r="Q334" i="61"/>
  <c r="E311" i="61"/>
  <c r="I301" i="61"/>
  <c r="B341" i="61"/>
  <c r="B342" i="61"/>
  <c r="E300" i="61"/>
  <c r="O324" i="61"/>
  <c r="M393" i="61"/>
  <c r="M406" i="61"/>
  <c r="R56" i="61"/>
  <c r="G76" i="61"/>
  <c r="I354" i="61"/>
  <c r="J58" i="61"/>
  <c r="B92" i="61"/>
  <c r="T295" i="61"/>
  <c r="B329" i="61"/>
  <c r="I340" i="61"/>
  <c r="O410" i="61"/>
  <c r="B292" i="61"/>
  <c r="M418" i="61"/>
  <c r="Q330" i="61"/>
  <c r="E385" i="61"/>
  <c r="I321" i="61"/>
  <c r="B322" i="61"/>
  <c r="E310" i="61"/>
  <c r="E292" i="61"/>
  <c r="O334" i="61"/>
  <c r="E353" i="61"/>
  <c r="R52" i="61"/>
  <c r="E302" i="61"/>
  <c r="E418" i="61"/>
  <c r="E417" i="61"/>
  <c r="T380" i="61"/>
  <c r="R51" i="61"/>
  <c r="I346" i="61"/>
  <c r="I388" i="61"/>
  <c r="T343" i="61"/>
  <c r="J55" i="61"/>
  <c r="O335" i="61"/>
  <c r="Q346" i="61"/>
  <c r="K380" i="61"/>
  <c r="O316" i="61"/>
  <c r="I394" i="61"/>
  <c r="B373" i="61"/>
  <c r="Q369" i="61"/>
  <c r="T411" i="61"/>
  <c r="Q412" i="61"/>
  <c r="T376" i="61"/>
  <c r="E291" i="61"/>
  <c r="Q286" i="61"/>
  <c r="I328" i="61"/>
  <c r="E294" i="61"/>
  <c r="B56" i="61"/>
  <c r="H54" i="61"/>
  <c r="Q318" i="61"/>
  <c r="Q361" i="61"/>
  <c r="O291" i="61"/>
  <c r="E403" i="61"/>
  <c r="Q355" i="61"/>
  <c r="O294" i="61"/>
  <c r="O69" i="61"/>
  <c r="Q360" i="61"/>
  <c r="K303" i="61"/>
  <c r="M360" i="61"/>
  <c r="O58" i="61"/>
  <c r="Q291" i="61"/>
  <c r="I305" i="61"/>
  <c r="K287" i="61"/>
  <c r="T414" i="61"/>
  <c r="I370" i="61"/>
  <c r="E289" i="61"/>
  <c r="B350" i="61"/>
  <c r="O302" i="61"/>
  <c r="Q285" i="61"/>
  <c r="M330" i="61"/>
  <c r="K421" i="61"/>
  <c r="E333" i="61"/>
  <c r="E359" i="61"/>
  <c r="B356" i="61"/>
  <c r="H51" i="61"/>
  <c r="O327" i="61"/>
  <c r="E375" i="61"/>
  <c r="M370" i="61"/>
  <c r="T354" i="61"/>
  <c r="B312" i="61"/>
  <c r="J94" i="61"/>
  <c r="M394" i="61"/>
  <c r="K409" i="61"/>
  <c r="K356" i="61"/>
  <c r="I404" i="61"/>
  <c r="T420" i="61"/>
  <c r="M285" i="61"/>
  <c r="U648" i="61"/>
  <c r="Q326" i="61"/>
  <c r="K400" i="61"/>
  <c r="B319" i="61"/>
  <c r="E343" i="61"/>
  <c r="K359" i="61"/>
  <c r="E345" i="61"/>
  <c r="I298" i="61"/>
  <c r="I407" i="61"/>
  <c r="T333" i="61"/>
  <c r="Q366" i="61"/>
  <c r="Q397" i="61"/>
  <c r="K290" i="61"/>
  <c r="I403" i="61"/>
  <c r="K340" i="61"/>
  <c r="E327" i="61"/>
  <c r="K312" i="61"/>
  <c r="B379" i="61"/>
  <c r="Q373" i="61"/>
  <c r="O411" i="61"/>
  <c r="M73" i="61"/>
  <c r="O329" i="61"/>
  <c r="T358" i="61"/>
  <c r="E325" i="61"/>
  <c r="M375" i="61"/>
  <c r="E411" i="61"/>
  <c r="T419" i="61"/>
  <c r="O287" i="61"/>
  <c r="T293" i="61"/>
  <c r="Q379" i="61"/>
  <c r="T366" i="61"/>
  <c r="G72" i="61"/>
  <c r="B382" i="61"/>
  <c r="Q328" i="61"/>
  <c r="B286" i="61"/>
  <c r="Q414" i="61"/>
  <c r="E414" i="61"/>
  <c r="I380" i="61"/>
  <c r="M354" i="61"/>
  <c r="Q288" i="61"/>
  <c r="K286" i="61"/>
  <c r="K366" i="61"/>
  <c r="K338" i="61"/>
  <c r="K388" i="61"/>
  <c r="O286" i="61"/>
  <c r="B302" i="61"/>
  <c r="G84" i="61"/>
  <c r="B308" i="61"/>
  <c r="J60" i="61"/>
  <c r="B389" i="61"/>
  <c r="E395" i="61"/>
  <c r="K331" i="61"/>
  <c r="B304" i="61"/>
  <c r="H57" i="61"/>
  <c r="M403" i="61"/>
  <c r="E283" i="61"/>
  <c r="O418" i="61"/>
  <c r="T283" i="61"/>
  <c r="I289" i="61"/>
  <c r="I335" i="61"/>
  <c r="O70" i="61"/>
  <c r="B354" i="61"/>
  <c r="B415" i="61"/>
  <c r="E305" i="61"/>
  <c r="T378" i="61"/>
  <c r="Q293" i="61"/>
  <c r="K385" i="61"/>
  <c r="R76" i="61"/>
  <c r="B53" i="61"/>
  <c r="E301" i="61"/>
  <c r="E365" i="61"/>
  <c r="M397" i="61"/>
  <c r="I397" i="61"/>
  <c r="T306" i="61"/>
  <c r="M378" i="61"/>
  <c r="K347" i="61"/>
  <c r="O282" i="61"/>
  <c r="G75" i="61"/>
  <c r="E405" i="61"/>
  <c r="O322" i="61"/>
  <c r="K317" i="61"/>
  <c r="E334" i="61"/>
  <c r="K315" i="61"/>
  <c r="Q340" i="61"/>
  <c r="T319" i="61"/>
  <c r="I342" i="61"/>
  <c r="O391" i="61"/>
  <c r="T349" i="61"/>
  <c r="B311" i="61"/>
  <c r="M310" i="61"/>
  <c r="B314" i="61"/>
  <c r="M68" i="61"/>
  <c r="B338" i="61"/>
  <c r="E329" i="61"/>
  <c r="Q350" i="61"/>
  <c r="Q387" i="61"/>
  <c r="I379" i="61"/>
  <c r="I302" i="61"/>
  <c r="M338" i="61"/>
  <c r="Q359" i="61"/>
  <c r="Q417" i="61"/>
  <c r="M376" i="61"/>
  <c r="B305" i="61"/>
  <c r="B82" i="61"/>
  <c r="E352" i="61"/>
  <c r="K330" i="61"/>
  <c r="Q394" i="61"/>
  <c r="B80" i="61"/>
  <c r="K300" i="61"/>
  <c r="O358" i="61"/>
  <c r="T313" i="61"/>
  <c r="T327" i="61"/>
  <c r="U644" i="61"/>
  <c r="O395" i="61"/>
  <c r="O80" i="61"/>
  <c r="O381" i="61"/>
  <c r="Q372" i="61"/>
  <c r="Q390" i="61"/>
  <c r="M332" i="61"/>
  <c r="M326" i="61"/>
  <c r="B399" i="61"/>
  <c r="E326" i="61"/>
  <c r="E361" i="61"/>
  <c r="K387" i="61"/>
  <c r="B330" i="61"/>
  <c r="R77" i="61"/>
  <c r="T363" i="61"/>
  <c r="I348" i="61"/>
  <c r="K310" i="61"/>
  <c r="M348" i="61"/>
  <c r="K307" i="61"/>
  <c r="T415" i="61"/>
  <c r="I384" i="61"/>
  <c r="O79" i="61"/>
  <c r="K289" i="61"/>
  <c r="K396" i="61"/>
  <c r="M287" i="61"/>
  <c r="M363" i="61"/>
  <c r="O350" i="61"/>
  <c r="K414" i="61"/>
  <c r="E396" i="61"/>
  <c r="I333" i="61"/>
  <c r="Q374" i="61"/>
  <c r="I290" i="61"/>
  <c r="M297" i="61"/>
  <c r="Q325" i="61"/>
  <c r="O73" i="61"/>
  <c r="O341" i="61"/>
  <c r="I362" i="61"/>
  <c r="T368" i="61"/>
  <c r="T405" i="61"/>
  <c r="O351" i="61"/>
  <c r="E390" i="61"/>
  <c r="B397" i="61"/>
  <c r="M386" i="61"/>
  <c r="I295" i="61"/>
  <c r="E309" i="61"/>
  <c r="I349" i="61"/>
  <c r="M368" i="61"/>
  <c r="I287" i="61"/>
  <c r="T317" i="61"/>
  <c r="M340" i="61"/>
  <c r="M298" i="61"/>
  <c r="O363" i="61"/>
  <c r="K293" i="61"/>
  <c r="B388" i="61"/>
  <c r="O84" i="61"/>
  <c r="J52" i="61"/>
  <c r="T397" i="61"/>
  <c r="O321" i="61"/>
  <c r="E369" i="61"/>
  <c r="Q295" i="61"/>
  <c r="T371" i="61"/>
  <c r="Q342" i="61"/>
  <c r="Q311" i="61"/>
  <c r="T322" i="61"/>
  <c r="I414" i="61"/>
  <c r="Q308" i="61"/>
  <c r="E420" i="61"/>
  <c r="T285" i="61"/>
  <c r="B324" i="61"/>
  <c r="T323" i="61"/>
  <c r="B55" i="61"/>
  <c r="M407" i="61"/>
  <c r="M323" i="61"/>
  <c r="O361" i="61"/>
  <c r="K324" i="61"/>
  <c r="B301" i="61"/>
  <c r="O78" i="61"/>
  <c r="G83" i="61"/>
  <c r="M342" i="61"/>
  <c r="H59" i="61"/>
  <c r="K382" i="61"/>
  <c r="B299" i="61"/>
  <c r="B69" i="61"/>
  <c r="B306" i="61"/>
  <c r="B419" i="61"/>
  <c r="G73" i="61"/>
  <c r="Q354" i="61"/>
  <c r="O375" i="61"/>
  <c r="I319" i="61"/>
  <c r="E307" i="61"/>
  <c r="U649" i="61"/>
  <c r="I92" i="67" s="1"/>
  <c r="I398" i="61"/>
  <c r="Q416" i="61"/>
  <c r="Q343" i="61"/>
  <c r="M353" i="61"/>
  <c r="T364" i="61"/>
  <c r="K373" i="61"/>
  <c r="B340" i="61"/>
  <c r="Q301" i="61"/>
  <c r="M398" i="61"/>
  <c r="T282" i="61"/>
  <c r="B409" i="61"/>
  <c r="Q284" i="61"/>
  <c r="I292" i="61"/>
  <c r="O72" i="61"/>
  <c r="B362" i="61"/>
  <c r="O317" i="61"/>
  <c r="M95" i="61"/>
  <c r="M404" i="61"/>
  <c r="I416" i="61"/>
  <c r="K337" i="61"/>
  <c r="Q389" i="61"/>
  <c r="R54" i="61"/>
  <c r="G82" i="61"/>
  <c r="M412" i="61"/>
  <c r="K321" i="61"/>
  <c r="Q314" i="61"/>
  <c r="I311" i="61"/>
  <c r="T300" i="61"/>
  <c r="O300" i="61"/>
  <c r="M320" i="61"/>
  <c r="M373" i="61"/>
  <c r="K333" i="61"/>
  <c r="I371" i="61"/>
  <c r="E362" i="61"/>
  <c r="K412" i="61"/>
  <c r="Q289" i="61"/>
  <c r="M349" i="61"/>
  <c r="B369" i="61"/>
  <c r="Q313" i="61"/>
  <c r="R81" i="61"/>
  <c r="T331" i="61"/>
  <c r="B343" i="61"/>
  <c r="O319" i="61"/>
  <c r="T291" i="61"/>
  <c r="O283" i="61"/>
  <c r="M67" i="61"/>
  <c r="M71" i="61"/>
  <c r="I326" i="61"/>
  <c r="O297" i="61"/>
  <c r="I401" i="61"/>
  <c r="T352" i="61"/>
  <c r="J93" i="61"/>
  <c r="B95" i="61"/>
  <c r="O394" i="61"/>
  <c r="T401" i="61"/>
  <c r="B349" i="61"/>
  <c r="M94" i="61"/>
  <c r="K309" i="61"/>
  <c r="H53" i="61"/>
  <c r="B291" i="61"/>
  <c r="E332" i="61"/>
  <c r="T334" i="61"/>
  <c r="I291" i="61"/>
  <c r="E315" i="61"/>
  <c r="K375" i="61"/>
  <c r="O356" i="61"/>
  <c r="I306" i="61"/>
  <c r="T402" i="61"/>
  <c r="O295" i="61"/>
  <c r="M293" i="61"/>
  <c r="Q356" i="61"/>
  <c r="O402" i="61"/>
  <c r="Q402" i="61"/>
  <c r="M305" i="61"/>
  <c r="K377" i="61"/>
  <c r="B386" i="61"/>
  <c r="M81" i="61"/>
  <c r="M79" i="61"/>
  <c r="E290" i="61"/>
  <c r="I296" i="61"/>
  <c r="R57" i="61"/>
  <c r="M324" i="61"/>
  <c r="I375" i="61"/>
  <c r="T396" i="61"/>
  <c r="Q403" i="61"/>
  <c r="I344" i="61"/>
  <c r="T294" i="61"/>
  <c r="Q395" i="61"/>
  <c r="Q303" i="61"/>
  <c r="R85" i="61"/>
  <c r="M345" i="61"/>
  <c r="T302" i="61"/>
  <c r="I415" i="61"/>
  <c r="T392" i="61"/>
  <c r="O401" i="61"/>
  <c r="E371" i="61"/>
  <c r="O311" i="61"/>
  <c r="E377" i="61"/>
  <c r="M92" i="61"/>
  <c r="G17" i="67" s="1"/>
  <c r="T373" i="61"/>
  <c r="K319" i="61"/>
  <c r="E317" i="61"/>
  <c r="M284" i="61"/>
  <c r="R80" i="61"/>
  <c r="I299" i="61"/>
  <c r="T298" i="61"/>
  <c r="M344" i="61"/>
  <c r="J54" i="61"/>
  <c r="K394" i="61"/>
  <c r="E356" i="61"/>
  <c r="K348" i="61"/>
  <c r="I421" i="61"/>
  <c r="Q321" i="61"/>
  <c r="M96" i="61"/>
  <c r="K389" i="61"/>
  <c r="E342" i="61"/>
  <c r="O60" i="61"/>
  <c r="M69" i="61"/>
  <c r="O407" i="61"/>
  <c r="K361" i="61"/>
  <c r="B357" i="61"/>
  <c r="O400" i="61"/>
  <c r="O388" i="61"/>
  <c r="K406" i="61"/>
  <c r="K343" i="61"/>
  <c r="E358" i="61"/>
  <c r="K304" i="61"/>
  <c r="I294" i="61"/>
  <c r="M419" i="61"/>
  <c r="M361" i="61"/>
  <c r="E402" i="61"/>
  <c r="O353" i="61"/>
  <c r="E313" i="61"/>
  <c r="M329" i="61"/>
  <c r="K353" i="61"/>
  <c r="G69" i="61"/>
  <c r="B315" i="61"/>
  <c r="O387" i="61"/>
  <c r="T391" i="61"/>
  <c r="Q319" i="61"/>
  <c r="O393" i="61"/>
  <c r="M289" i="61"/>
  <c r="E410" i="61"/>
  <c r="T305" i="61"/>
  <c r="Q335" i="61"/>
  <c r="I308" i="61"/>
  <c r="O357" i="61"/>
  <c r="E346" i="61"/>
  <c r="T328" i="61"/>
  <c r="Q281" i="61"/>
  <c r="T341" i="61"/>
  <c r="E388" i="61"/>
  <c r="K407" i="61"/>
  <c r="U652" i="61"/>
  <c r="I329" i="61"/>
  <c r="T286" i="61"/>
  <c r="M405" i="61"/>
  <c r="B378" i="61"/>
  <c r="I355" i="61"/>
  <c r="M399" i="61"/>
  <c r="B282" i="61"/>
  <c r="T379" i="61"/>
  <c r="K416" i="61"/>
  <c r="G80" i="61"/>
  <c r="B51" i="61"/>
  <c r="T395" i="61"/>
  <c r="I316" i="61"/>
  <c r="O383" i="61"/>
  <c r="O77" i="61"/>
  <c r="K281" i="61"/>
  <c r="E391" i="61"/>
  <c r="I322" i="61"/>
  <c r="M379" i="61"/>
  <c r="E336" i="61"/>
  <c r="Q299" i="61"/>
  <c r="T388" i="61"/>
  <c r="T394" i="61"/>
  <c r="E394" i="61"/>
  <c r="Q398" i="61"/>
  <c r="B326" i="61"/>
  <c r="M328" i="61"/>
  <c r="M409" i="61"/>
  <c r="B337" i="61"/>
  <c r="B285" i="61"/>
  <c r="O310" i="61"/>
  <c r="M334" i="61"/>
  <c r="E409" i="61"/>
  <c r="Q382" i="61"/>
  <c r="I312" i="61"/>
  <c r="O71" i="61"/>
  <c r="I315" i="61"/>
  <c r="I323" i="61"/>
  <c r="M416" i="61"/>
  <c r="Q305" i="61"/>
  <c r="K411" i="61"/>
  <c r="E318" i="61"/>
  <c r="M367" i="61"/>
  <c r="O83" i="61"/>
  <c r="T309" i="61"/>
  <c r="M288" i="61"/>
  <c r="Q341" i="61"/>
  <c r="K362" i="61"/>
  <c r="O307" i="61"/>
  <c r="M352" i="61"/>
  <c r="Q322" i="61"/>
  <c r="Q364" i="61"/>
  <c r="Q401" i="61"/>
  <c r="E383" i="61"/>
  <c r="M291" i="61"/>
  <c r="T374" i="61"/>
  <c r="I303" i="61"/>
  <c r="H58" i="61"/>
  <c r="T348" i="61"/>
  <c r="I399" i="61"/>
  <c r="M77" i="61"/>
  <c r="M417" i="61"/>
  <c r="T311" i="61"/>
  <c r="B380" i="61"/>
  <c r="B70" i="61"/>
  <c r="B78" i="61"/>
  <c r="O380" i="61"/>
  <c r="I343" i="61"/>
  <c r="Q407" i="61"/>
  <c r="O420" i="61"/>
  <c r="T361" i="61"/>
  <c r="T299" i="61"/>
  <c r="O378" i="61"/>
  <c r="E408" i="61"/>
  <c r="O293" i="61"/>
  <c r="M402" i="61"/>
  <c r="B412" i="61"/>
  <c r="O405" i="61"/>
  <c r="B394" i="61"/>
  <c r="O309" i="61"/>
  <c r="Q348" i="61"/>
  <c r="Q292" i="61"/>
  <c r="E364" i="61"/>
  <c r="T413" i="61"/>
  <c r="O68" i="61"/>
  <c r="K295" i="61"/>
  <c r="M327" i="61"/>
  <c r="E331" i="61"/>
  <c r="M401" i="61"/>
  <c r="O342" i="61"/>
  <c r="R78" i="61"/>
  <c r="Q419" i="61"/>
  <c r="T355" i="61"/>
  <c r="T382" i="61"/>
  <c r="M84" i="61"/>
  <c r="M365" i="61"/>
  <c r="R75" i="61"/>
  <c r="I283" i="61"/>
  <c r="M319" i="61"/>
  <c r="K296" i="61"/>
  <c r="O344" i="61"/>
  <c r="O299" i="61"/>
  <c r="B407" i="61"/>
  <c r="T359" i="61"/>
  <c r="T362" i="61"/>
  <c r="E281" i="61"/>
  <c r="T404" i="61"/>
  <c r="B361" i="61"/>
  <c r="K419" i="61"/>
  <c r="R69" i="61"/>
  <c r="B391" i="61"/>
  <c r="B366" i="61"/>
  <c r="B408" i="61"/>
  <c r="T284" i="61"/>
  <c r="B420" i="61"/>
  <c r="K325" i="61"/>
  <c r="B332" i="61"/>
  <c r="M384" i="61"/>
  <c r="I391" i="61"/>
  <c r="Q353" i="61"/>
  <c r="K305" i="61"/>
  <c r="M309" i="61"/>
  <c r="K371" i="61"/>
  <c r="E338" i="61"/>
  <c r="Q385" i="61"/>
  <c r="M282" i="61"/>
  <c r="B313" i="61"/>
  <c r="Q336" i="61"/>
  <c r="I385" i="61"/>
  <c r="I408" i="61"/>
  <c r="M306" i="61"/>
  <c r="H60" i="61"/>
  <c r="I341" i="61"/>
  <c r="O298" i="61"/>
  <c r="T365" i="61"/>
  <c r="T393" i="61"/>
  <c r="B83" i="61"/>
  <c r="K291" i="61"/>
  <c r="B284" i="61"/>
  <c r="T387" i="61"/>
  <c r="O330" i="61"/>
  <c r="E415" i="61"/>
  <c r="E351" i="61"/>
  <c r="Q386" i="61"/>
  <c r="K420" i="61"/>
  <c r="Q294" i="61"/>
  <c r="E374" i="61"/>
  <c r="B81" i="61"/>
  <c r="M80" i="61"/>
  <c r="Q306" i="61"/>
  <c r="E393" i="61"/>
  <c r="O340" i="61"/>
  <c r="T407" i="61"/>
  <c r="Q333" i="61"/>
  <c r="O312" i="61"/>
  <c r="O415" i="61"/>
  <c r="O328" i="61"/>
  <c r="M347" i="61"/>
  <c r="T288" i="61"/>
  <c r="K350" i="61"/>
  <c r="B345" i="61"/>
  <c r="J53" i="61"/>
  <c r="Q302" i="61"/>
  <c r="E306" i="61"/>
  <c r="Q332" i="61"/>
  <c r="O359" i="61"/>
  <c r="I281" i="61"/>
  <c r="E366" i="61"/>
  <c r="I318" i="61"/>
  <c r="K402" i="61"/>
  <c r="M356" i="61"/>
  <c r="B390" i="61"/>
  <c r="O360" i="61"/>
  <c r="M388" i="61"/>
  <c r="I356" i="61"/>
  <c r="E298" i="61"/>
  <c r="Q418" i="61"/>
  <c r="K364" i="61"/>
  <c r="R83" i="61"/>
  <c r="E293" i="61"/>
  <c r="O301" i="61"/>
  <c r="B385" i="61"/>
  <c r="Q300" i="61"/>
  <c r="B381" i="61"/>
  <c r="E288" i="61"/>
  <c r="B321" i="61"/>
  <c r="K345" i="61"/>
  <c r="T332" i="61"/>
  <c r="E321" i="61"/>
  <c r="I307" i="61"/>
  <c r="K378" i="61"/>
  <c r="I284" i="61"/>
  <c r="O354" i="61"/>
  <c r="M408" i="61"/>
  <c r="O67" i="61"/>
  <c r="I382" i="61"/>
  <c r="K322" i="61"/>
  <c r="B401" i="61"/>
  <c r="K405" i="61"/>
  <c r="O366" i="61"/>
  <c r="K306" i="61"/>
  <c r="T372" i="61"/>
  <c r="T344" i="61"/>
  <c r="O362" i="61"/>
  <c r="M93" i="61"/>
  <c r="G71" i="61"/>
  <c r="B73" i="61"/>
  <c r="M395" i="61"/>
  <c r="M364" i="61"/>
  <c r="Q307" i="61"/>
  <c r="O404" i="61"/>
  <c r="I402" i="61"/>
  <c r="M302" i="61"/>
  <c r="K323" i="61"/>
  <c r="K339" i="61"/>
  <c r="K355" i="61"/>
  <c r="M382" i="61"/>
  <c r="M299" i="61"/>
  <c r="O419" i="61"/>
  <c r="B414" i="61"/>
  <c r="R74" i="61"/>
  <c r="I285" i="61"/>
  <c r="O416" i="61"/>
  <c r="K381" i="61"/>
  <c r="I373" i="61"/>
  <c r="O398" i="61"/>
  <c r="M303" i="61"/>
  <c r="J59" i="61"/>
  <c r="I361" i="61"/>
  <c r="T315" i="61"/>
  <c r="B77" i="61"/>
  <c r="Q338" i="61"/>
  <c r="T356" i="61"/>
  <c r="Q339" i="61"/>
  <c r="M389" i="61"/>
  <c r="K384" i="61"/>
  <c r="B421" i="61"/>
  <c r="M331" i="61"/>
  <c r="K363" i="61"/>
  <c r="O408" i="61"/>
  <c r="M307" i="61"/>
  <c r="O390" i="61"/>
  <c r="T384" i="61"/>
  <c r="M325" i="61"/>
  <c r="E314" i="61"/>
  <c r="E379" i="61"/>
  <c r="R79" i="61"/>
  <c r="I406" i="61"/>
  <c r="U651" i="61"/>
  <c r="O379" i="61"/>
  <c r="O374" i="61"/>
  <c r="I347" i="61"/>
  <c r="K415" i="61"/>
  <c r="K399" i="61"/>
  <c r="O392" i="61"/>
  <c r="Q399" i="61"/>
  <c r="T316" i="61"/>
  <c r="M336" i="61"/>
  <c r="T287" i="61"/>
  <c r="M411" i="61"/>
  <c r="E304" i="61"/>
  <c r="E384" i="61"/>
  <c r="B363" i="61"/>
  <c r="I365" i="61"/>
  <c r="K395" i="61"/>
  <c r="O377" i="61"/>
  <c r="H52" i="61"/>
  <c r="I350" i="61"/>
  <c r="O413" i="61"/>
  <c r="M76" i="61"/>
  <c r="K392" i="61"/>
  <c r="M296" i="61"/>
  <c r="T326" i="61"/>
  <c r="O396" i="61"/>
  <c r="B335" i="61"/>
  <c r="I310" i="61"/>
  <c r="M421" i="61"/>
  <c r="O339" i="61"/>
  <c r="B74" i="61"/>
  <c r="B392" i="61"/>
  <c r="M85" i="61"/>
  <c r="E386" i="61"/>
  <c r="M72" i="61"/>
  <c r="K318" i="61"/>
  <c r="E335" i="61"/>
  <c r="K297" i="61"/>
  <c r="Q317" i="61"/>
  <c r="M286" i="61"/>
  <c r="E299" i="61"/>
  <c r="B295" i="61"/>
  <c r="J56" i="61"/>
  <c r="G86" i="61"/>
  <c r="B406" i="61"/>
  <c r="O384" i="61"/>
  <c r="Q384" i="61"/>
  <c r="O323" i="61"/>
  <c r="M414" i="61"/>
  <c r="K379" i="61"/>
  <c r="O320" i="61"/>
  <c r="I366" i="61"/>
  <c r="I338" i="61"/>
  <c r="K344" i="61"/>
  <c r="G81" i="61"/>
  <c r="M74" i="61"/>
  <c r="E347" i="61"/>
  <c r="O345" i="61"/>
  <c r="E367" i="61"/>
  <c r="K285" i="61"/>
  <c r="Q413" i="61"/>
  <c r="E378" i="61"/>
  <c r="Q391" i="61"/>
  <c r="J95" i="61"/>
  <c r="E324" i="61"/>
  <c r="O343" i="61"/>
  <c r="B375" i="61"/>
  <c r="B370" i="61"/>
  <c r="M314" i="61"/>
  <c r="B371" i="61"/>
  <c r="T307" i="61"/>
  <c r="I330" i="61"/>
  <c r="K368" i="61"/>
  <c r="K410" i="61"/>
  <c r="I331" i="61"/>
  <c r="Q304" i="61"/>
  <c r="K299" i="61"/>
  <c r="O292" i="61"/>
  <c r="Q362" i="61"/>
  <c r="J92" i="61"/>
  <c r="C17" i="63" s="1"/>
  <c r="E373" i="61"/>
  <c r="T390" i="61"/>
  <c r="Q316" i="61"/>
  <c r="M292" i="61"/>
  <c r="M377" i="61"/>
  <c r="O333" i="61"/>
  <c r="Q347" i="61"/>
  <c r="T324" i="61"/>
  <c r="M385" i="61"/>
  <c r="K313" i="61"/>
  <c r="Q377" i="61"/>
  <c r="I396" i="61"/>
  <c r="B67" i="61"/>
  <c r="B352" i="61"/>
  <c r="K282" i="61"/>
  <c r="T375" i="61"/>
  <c r="Q408" i="61"/>
  <c r="T370" i="61"/>
  <c r="B360" i="61"/>
  <c r="Q363" i="61"/>
  <c r="M362" i="61"/>
  <c r="Q323" i="61"/>
  <c r="O55" i="61"/>
  <c r="R73" i="61"/>
  <c r="I393" i="61"/>
  <c r="E319" i="61"/>
  <c r="T310" i="61"/>
  <c r="R68" i="61"/>
  <c r="O421" i="61"/>
  <c r="I411" i="61"/>
  <c r="M321" i="61"/>
  <c r="I313" i="61"/>
  <c r="O399" i="61"/>
  <c r="T408" i="61"/>
  <c r="O346" i="61"/>
  <c r="T381" i="61"/>
  <c r="T290" i="61"/>
  <c r="Q310" i="61"/>
  <c r="J57" i="61"/>
  <c r="T321" i="61"/>
  <c r="B85" i="61"/>
  <c r="T357" i="61"/>
  <c r="B413" i="61"/>
  <c r="E372" i="61"/>
  <c r="I293" i="61"/>
  <c r="M337" i="61"/>
  <c r="Q349" i="61"/>
  <c r="Q331" i="61"/>
  <c r="Q298" i="61"/>
  <c r="T308" i="61"/>
  <c r="B94" i="61"/>
  <c r="B384" i="61"/>
  <c r="O82" i="61"/>
  <c r="B93" i="61"/>
  <c r="I389" i="61"/>
  <c r="I359" i="61"/>
  <c r="G78" i="61"/>
  <c r="B289" i="61"/>
  <c r="E392" i="61"/>
  <c r="M78" i="61"/>
  <c r="K390" i="61"/>
  <c r="M317" i="61"/>
  <c r="I345" i="61"/>
  <c r="K351" i="61"/>
  <c r="B336" i="61"/>
  <c r="Q344" i="61"/>
  <c r="M357" i="61"/>
  <c r="T347" i="61"/>
  <c r="O306" i="61"/>
  <c r="M308" i="61"/>
  <c r="H55" i="61"/>
  <c r="T360" i="61"/>
  <c r="I288" i="61"/>
  <c r="B377" i="61"/>
  <c r="I364" i="61"/>
  <c r="R60" i="61"/>
  <c r="O331" i="61"/>
  <c r="K383" i="61"/>
  <c r="B71" i="61"/>
  <c r="T289" i="61"/>
  <c r="B310" i="61"/>
  <c r="O412" i="61"/>
  <c r="Q380" i="61"/>
  <c r="R67" i="61"/>
  <c r="E316" i="61"/>
  <c r="B294" i="61"/>
  <c r="I353" i="61"/>
  <c r="T350" i="61"/>
  <c r="M346" i="61"/>
  <c r="I282" i="61"/>
  <c r="I417" i="61"/>
  <c r="M391" i="61"/>
  <c r="B358" i="61"/>
  <c r="O59" i="61"/>
  <c r="M366" i="61"/>
  <c r="Q368" i="61"/>
  <c r="Q415" i="61"/>
  <c r="T301" i="61"/>
  <c r="I297" i="61"/>
  <c r="O365" i="61"/>
  <c r="K284" i="61"/>
  <c r="M86" i="61"/>
  <c r="Q367" i="61"/>
  <c r="T335" i="61"/>
  <c r="T330" i="61"/>
  <c r="K360" i="61"/>
  <c r="E421" i="61"/>
  <c r="R84" i="61"/>
  <c r="Q287" i="61"/>
  <c r="B396" i="61"/>
  <c r="O81" i="61"/>
  <c r="K302" i="61"/>
  <c r="E330" i="61"/>
  <c r="K336" i="61"/>
  <c r="B347" i="61"/>
  <c r="H56" i="61"/>
  <c r="T367" i="61"/>
  <c r="B75" i="61"/>
  <c r="O325" i="61"/>
  <c r="B344" i="61"/>
  <c r="E296" i="61"/>
  <c r="B58" i="61"/>
  <c r="G653" i="61"/>
  <c r="B60" i="61"/>
  <c r="O75" i="61"/>
  <c r="K401" i="61"/>
  <c r="Q327" i="61"/>
  <c r="R59" i="61"/>
  <c r="M383" i="61"/>
  <c r="I376" i="61"/>
  <c r="I304" i="61"/>
  <c r="K370" i="61"/>
  <c r="K376" i="61"/>
  <c r="O373" i="61"/>
  <c r="T296" i="61"/>
  <c r="E354" i="61"/>
  <c r="I317" i="61"/>
  <c r="E416" i="61"/>
  <c r="R70" i="61"/>
  <c r="Q345" i="61"/>
  <c r="O372" i="61"/>
  <c r="T399" i="61"/>
  <c r="T418" i="61"/>
  <c r="T340" i="61"/>
  <c r="E328" i="61"/>
  <c r="B323" i="61"/>
  <c r="B393" i="61"/>
  <c r="Q393" i="61"/>
  <c r="Q315" i="61"/>
  <c r="B316" i="61"/>
  <c r="O289" i="61"/>
  <c r="E398" i="61"/>
  <c r="Q296" i="61"/>
  <c r="O371" i="61"/>
  <c r="K349" i="61"/>
  <c r="R82" i="61"/>
  <c r="I358" i="61"/>
  <c r="K367" i="61"/>
  <c r="O76" i="61"/>
  <c r="T389" i="61"/>
  <c r="M339" i="61"/>
  <c r="M369" i="61"/>
  <c r="Q404" i="61"/>
  <c r="Q283" i="61"/>
  <c r="O57" i="61"/>
  <c r="O386" i="61"/>
  <c r="R86" i="61"/>
  <c r="E285" i="61"/>
  <c r="O370" i="61"/>
  <c r="I413" i="61"/>
  <c r="I381" i="61"/>
  <c r="E312" i="61"/>
  <c r="O326" i="61"/>
  <c r="K358" i="61"/>
  <c r="T410" i="61"/>
  <c r="B72" i="61"/>
  <c r="B348" i="61"/>
  <c r="E360" i="61"/>
  <c r="M335" i="61"/>
  <c r="I374" i="61"/>
  <c r="I339" i="61"/>
  <c r="I363" i="61"/>
  <c r="I378" i="61"/>
  <c r="B328" i="61"/>
  <c r="M381" i="61"/>
  <c r="Q421" i="61"/>
  <c r="G68" i="61"/>
  <c r="B365" i="61"/>
  <c r="B334" i="61"/>
  <c r="E368" i="61"/>
  <c r="T385" i="61"/>
  <c r="I395" i="61"/>
  <c r="M333" i="61"/>
  <c r="O397" i="61"/>
  <c r="T353" i="61"/>
  <c r="B346" i="61"/>
  <c r="Q383" i="61"/>
  <c r="B300" i="61"/>
  <c r="I419" i="61"/>
  <c r="B293" i="61"/>
  <c r="K417" i="61"/>
  <c r="M316" i="61"/>
  <c r="B309" i="61"/>
  <c r="O348" i="61"/>
  <c r="G85" i="61"/>
  <c r="E320" i="61"/>
  <c r="O303" i="61"/>
  <c r="K369" i="61"/>
  <c r="I337" i="61"/>
  <c r="E339" i="61"/>
  <c r="B57" i="61"/>
  <c r="T303" i="61"/>
  <c r="B416" i="61"/>
  <c r="O385" i="61"/>
  <c r="E389" i="61"/>
  <c r="B339" i="61"/>
  <c r="T325" i="61"/>
  <c r="Q392" i="61"/>
  <c r="K294" i="61"/>
  <c r="I325" i="61"/>
  <c r="R55" i="61"/>
  <c r="E344" i="61"/>
  <c r="B374" i="61"/>
  <c r="B387" i="61"/>
  <c r="K314" i="61"/>
  <c r="K357" i="61"/>
  <c r="O308" i="61"/>
  <c r="I357" i="61"/>
  <c r="B297" i="61"/>
  <c r="Q358" i="61"/>
  <c r="M358" i="61"/>
  <c r="M315" i="61"/>
  <c r="K374" i="61"/>
  <c r="E284" i="61"/>
  <c r="Q312" i="61"/>
  <c r="T409" i="61"/>
  <c r="B331" i="61"/>
  <c r="K408" i="61"/>
  <c r="O305" i="61"/>
  <c r="K365" i="61"/>
  <c r="T383" i="61"/>
  <c r="K311" i="61"/>
  <c r="B418" i="61"/>
  <c r="M374" i="61"/>
  <c r="K288" i="61"/>
  <c r="M283" i="61"/>
  <c r="Q409" i="61"/>
  <c r="O352" i="61"/>
  <c r="B59" i="61"/>
  <c r="K372" i="61"/>
  <c r="J96" i="61"/>
  <c r="T417" i="61"/>
  <c r="I324" i="61"/>
  <c r="Q365" i="61"/>
  <c r="M312" i="61"/>
  <c r="E404" i="61"/>
  <c r="Q351" i="61"/>
  <c r="O313" i="61"/>
  <c r="M281" i="61"/>
  <c r="B303" i="61"/>
  <c r="M396" i="61"/>
  <c r="O314" i="61"/>
  <c r="I332" i="61"/>
  <c r="O284" i="61"/>
  <c r="B367" i="61"/>
  <c r="M304" i="61"/>
  <c r="T400" i="61"/>
  <c r="B298" i="61"/>
  <c r="E323" i="61"/>
  <c r="M294" i="61"/>
  <c r="B359" i="61"/>
  <c r="O367" i="61"/>
  <c r="T318" i="61"/>
  <c r="B325" i="61"/>
  <c r="Q329" i="61"/>
  <c r="E370" i="61"/>
  <c r="I351" i="61"/>
  <c r="O417" i="61"/>
  <c r="M350" i="61"/>
  <c r="O336" i="61"/>
  <c r="B355" i="61"/>
  <c r="M318" i="61"/>
  <c r="Q405" i="61"/>
  <c r="E297" i="61"/>
  <c r="M355" i="61"/>
  <c r="U650" i="61"/>
  <c r="O349" i="61"/>
  <c r="R72" i="61"/>
  <c r="E348" i="61"/>
  <c r="E282" i="61"/>
  <c r="G67" i="61"/>
  <c r="I418" i="61"/>
  <c r="T312" i="61"/>
  <c r="M322" i="61"/>
  <c r="M380" i="61"/>
  <c r="B400" i="61"/>
  <c r="B411" i="61"/>
  <c r="J51" i="61"/>
  <c r="Q371" i="61"/>
  <c r="O332" i="61"/>
  <c r="E295" i="61"/>
  <c r="M82" i="61"/>
  <c r="O285" i="61"/>
  <c r="O403" i="61"/>
  <c r="B317" i="61"/>
  <c r="I368" i="61"/>
  <c r="T403" i="61"/>
  <c r="E355" i="61"/>
  <c r="M75" i="61"/>
  <c r="M413" i="61"/>
  <c r="B364" i="61"/>
  <c r="I386" i="61"/>
  <c r="E397" i="61"/>
  <c r="M351" i="61"/>
  <c r="M290" i="61"/>
  <c r="B307" i="61"/>
  <c r="I334" i="61"/>
  <c r="B327" i="61"/>
  <c r="K346" i="61"/>
  <c r="B383" i="61"/>
  <c r="T377" i="61"/>
  <c r="O53" i="61"/>
  <c r="B287" i="61"/>
  <c r="B281" i="61"/>
  <c r="M359" i="61"/>
  <c r="Q370" i="61"/>
  <c r="K332" i="61"/>
  <c r="G77" i="61"/>
  <c r="E337" i="61"/>
  <c r="I420" i="61"/>
  <c r="I377" i="61"/>
  <c r="Q420" i="61"/>
  <c r="I367" i="61"/>
  <c r="K397" i="61"/>
  <c r="K326" i="61"/>
  <c r="O347" i="61"/>
  <c r="Q357" i="61"/>
  <c r="K391" i="61"/>
  <c r="E380" i="61"/>
  <c r="E401" i="61"/>
  <c r="B405" i="61"/>
  <c r="I409" i="61"/>
  <c r="K316" i="61"/>
  <c r="B372" i="61"/>
  <c r="E350" i="61"/>
  <c r="M372" i="61"/>
  <c r="U647" i="61"/>
  <c r="M392" i="61"/>
  <c r="B79" i="61"/>
  <c r="R53" i="61"/>
  <c r="Q352" i="61"/>
  <c r="B296" i="61"/>
  <c r="E287" i="61"/>
  <c r="Q400" i="61"/>
  <c r="K327" i="61"/>
  <c r="B398" i="61"/>
  <c r="M300" i="61"/>
  <c r="O414" i="61"/>
  <c r="B96" i="61"/>
  <c r="B318" i="61"/>
  <c r="I392" i="61"/>
  <c r="B410" i="61"/>
  <c r="K352" i="61"/>
  <c r="E341" i="61"/>
  <c r="I352" i="61"/>
  <c r="O290" i="61"/>
  <c r="B417" i="61"/>
  <c r="O389" i="61"/>
  <c r="Q376" i="61"/>
  <c r="I360" i="61"/>
  <c r="T416" i="61"/>
  <c r="E322" i="61"/>
  <c r="I300" i="61"/>
  <c r="T398" i="61"/>
  <c r="Q309" i="61"/>
  <c r="M301" i="61"/>
  <c r="Q410" i="61"/>
  <c r="E349" i="61"/>
  <c r="E399" i="61"/>
  <c r="E363" i="61"/>
  <c r="M420" i="61"/>
  <c r="O74" i="61"/>
  <c r="T338" i="61"/>
  <c r="K404" i="61"/>
  <c r="O382" i="61"/>
  <c r="K354" i="61"/>
  <c r="T304" i="61"/>
  <c r="B376" i="61"/>
  <c r="E406" i="61"/>
  <c r="K329" i="61"/>
  <c r="Q388" i="61"/>
  <c r="B68" i="61"/>
  <c r="Q290" i="61"/>
  <c r="B351" i="61"/>
  <c r="O51" i="61"/>
  <c r="E382" i="61"/>
  <c r="U645" i="61"/>
  <c r="B86" i="61"/>
  <c r="G70" i="61"/>
  <c r="G79" i="61"/>
  <c r="I286" i="61"/>
  <c r="I400" i="61"/>
  <c r="M343" i="61"/>
  <c r="O355" i="61"/>
  <c r="T320" i="61"/>
  <c r="T406" i="61"/>
  <c r="K341" i="61"/>
  <c r="T339" i="61"/>
  <c r="M313" i="61"/>
  <c r="K335" i="61"/>
  <c r="Q378" i="61"/>
  <c r="B76" i="61"/>
  <c r="K398" i="61"/>
  <c r="B52" i="61"/>
  <c r="Q396" i="61"/>
  <c r="I383" i="61"/>
  <c r="T336" i="61"/>
  <c r="M70" i="61"/>
  <c r="E407" i="61"/>
  <c r="B283" i="61"/>
  <c r="Q375" i="61"/>
  <c r="I410" i="61"/>
  <c r="O338" i="61"/>
  <c r="T329" i="61"/>
  <c r="O56" i="61"/>
  <c r="E303" i="61"/>
  <c r="T346" i="61"/>
  <c r="R71" i="61"/>
  <c r="O369" i="61"/>
  <c r="Q282" i="61"/>
  <c r="K298" i="61"/>
  <c r="G74" i="61"/>
  <c r="I336" i="61"/>
  <c r="O368" i="61"/>
  <c r="E308" i="61"/>
  <c r="K418" i="61"/>
  <c r="Q320" i="61"/>
  <c r="I369" i="61"/>
  <c r="K393" i="61"/>
  <c r="Q324" i="61"/>
  <c r="O85" i="61"/>
  <c r="O406" i="61"/>
  <c r="B84" i="61"/>
  <c r="E412" i="61"/>
  <c r="K386" i="61"/>
  <c r="I387" i="61"/>
  <c r="M390" i="61"/>
  <c r="T345" i="61"/>
  <c r="T314" i="61"/>
  <c r="O52" i="61"/>
  <c r="O318" i="61"/>
  <c r="B333" i="61"/>
  <c r="K334" i="61"/>
  <c r="M311" i="61"/>
  <c r="E340" i="61"/>
  <c r="T386" i="61"/>
  <c r="M400" i="61"/>
  <c r="K403" i="61"/>
  <c r="M387" i="61"/>
  <c r="O288" i="61"/>
  <c r="K320" i="61"/>
  <c r="B395" i="61"/>
  <c r="T292" i="61"/>
  <c r="D17" i="67"/>
  <c r="H17" i="63"/>
  <c r="V12" i="48"/>
  <c r="M17" i="67" l="1"/>
  <c r="M18" i="67" s="1"/>
  <c r="I93" i="67"/>
  <c r="I95" i="63"/>
  <c r="I89" i="67"/>
  <c r="I99" i="63"/>
  <c r="I98" i="63"/>
  <c r="I96" i="63"/>
  <c r="I97" i="63"/>
  <c r="M17" i="63"/>
  <c r="M18" i="63" s="1"/>
  <c r="I90" i="67"/>
  <c r="I91" i="67"/>
  <c r="V11" i="48"/>
  <c r="V10" i="48" l="1"/>
  <c r="V9" i="48" l="1"/>
  <c r="V8" i="48" l="1"/>
  <c r="V7" i="48" l="1"/>
  <c r="V6" i="48" l="1"/>
  <c r="S64" i="46" l="1"/>
  <c r="S63" i="46" l="1"/>
  <c r="S62" i="46" l="1"/>
  <c r="S61" i="46" l="1"/>
  <c r="S60" i="46" l="1"/>
  <c r="S59" i="46" l="1"/>
  <c r="S58" i="46" l="1"/>
  <c r="S57" i="46" l="1"/>
  <c r="S56" i="46" l="1"/>
  <c r="S55" i="46" l="1"/>
  <c r="S54" i="46" l="1"/>
  <c r="AI21" i="48"/>
  <c r="AM55" i="48"/>
  <c r="AB15" i="49"/>
  <c r="AE7" i="49"/>
  <c r="AI20" i="49"/>
  <c r="AQ25" i="48"/>
  <c r="AG38" i="48"/>
  <c r="AK14" i="49"/>
  <c r="AB15" i="48"/>
  <c r="AZ14" i="48"/>
  <c r="AN29" i="49"/>
  <c r="AE4" i="49"/>
  <c r="AW38" i="48"/>
  <c r="AM41" i="48"/>
  <c r="AY36" i="48"/>
  <c r="AC22" i="48"/>
  <c r="AT28" i="48"/>
  <c r="AI47" i="49"/>
  <c r="AP42" i="49"/>
  <c r="AH53" i="48"/>
  <c r="AJ6" i="49"/>
  <c r="AQ49" i="48"/>
  <c r="AV20" i="49"/>
  <c r="AX34" i="48"/>
  <c r="AT43" i="48"/>
  <c r="AV40" i="48"/>
  <c r="AV39" i="48"/>
  <c r="AK34" i="49"/>
  <c r="AE32" i="49"/>
  <c r="AB13" i="57"/>
  <c r="AZ7" i="48"/>
  <c r="AL26" i="48"/>
  <c r="AK30" i="48"/>
  <c r="AS41" i="49"/>
  <c r="AS49" i="49"/>
  <c r="AV54" i="48"/>
  <c r="AK51" i="48"/>
  <c r="AQ47" i="49"/>
  <c r="AV21" i="48"/>
  <c r="AC54" i="49"/>
  <c r="AG9" i="48"/>
  <c r="AC17" i="49"/>
  <c r="AR16" i="49"/>
  <c r="AB50" i="49"/>
  <c r="AS6" i="48"/>
  <c r="AC14" i="57"/>
  <c r="AX24" i="48"/>
  <c r="AG35" i="49"/>
  <c r="AD20" i="49"/>
  <c r="AX36" i="48"/>
  <c r="AD31" i="49"/>
  <c r="AC10" i="51"/>
  <c r="AM15" i="48"/>
  <c r="AJ9" i="48"/>
  <c r="AC29" i="48"/>
  <c r="AY25" i="48"/>
  <c r="AZ30" i="48"/>
  <c r="AL48" i="48"/>
  <c r="AH7" i="48"/>
  <c r="AQ41" i="48"/>
  <c r="AE8" i="48"/>
  <c r="AU52" i="48"/>
  <c r="AO6" i="48"/>
  <c r="AN36" i="48"/>
  <c r="AH37" i="48"/>
  <c r="AN10" i="48"/>
  <c r="AW6" i="49"/>
  <c r="AW39" i="48"/>
  <c r="AY40" i="48"/>
  <c r="AN35" i="48"/>
  <c r="AP47" i="49"/>
  <c r="AD4" i="50"/>
  <c r="AO17" i="48"/>
  <c r="AM46" i="49"/>
  <c r="AY17" i="48"/>
  <c r="AE17" i="48"/>
  <c r="AW23" i="49"/>
  <c r="AI36" i="49"/>
  <c r="AT8" i="48"/>
  <c r="AV8" i="49"/>
  <c r="AU43" i="48"/>
  <c r="AE49" i="49"/>
  <c r="AW44" i="49"/>
  <c r="AG48" i="49"/>
  <c r="AF30" i="49"/>
  <c r="AF29" i="49"/>
  <c r="AS40" i="48"/>
  <c r="AD17" i="49"/>
  <c r="AG48" i="48"/>
  <c r="AV29" i="49"/>
  <c r="AK22" i="49"/>
  <c r="AF40" i="49"/>
  <c r="AV22" i="48"/>
  <c r="AQ14" i="48"/>
  <c r="AS52" i="49"/>
  <c r="AR49" i="48"/>
  <c r="AO51" i="49"/>
  <c r="AS9" i="48"/>
  <c r="AT26" i="48"/>
  <c r="AD6" i="49"/>
  <c r="AD3" i="57"/>
  <c r="AR53" i="49"/>
  <c r="AL39" i="49"/>
  <c r="AK51" i="49"/>
  <c r="AI51" i="48"/>
  <c r="AQ21" i="48"/>
  <c r="AC55" i="48"/>
  <c r="AC16" i="49"/>
  <c r="AK45" i="48"/>
  <c r="AT20" i="48"/>
  <c r="AK8" i="49"/>
  <c r="AC42" i="49"/>
  <c r="AQ31" i="49"/>
  <c r="AT44" i="49"/>
  <c r="AN44" i="48"/>
  <c r="AD38" i="48"/>
  <c r="AC1" i="50"/>
  <c r="AG11" i="48"/>
  <c r="AK55" i="49"/>
  <c r="AS51" i="49"/>
  <c r="AG15" i="48"/>
  <c r="AB2" i="50"/>
  <c r="AC53" i="49"/>
  <c r="AV38" i="48"/>
  <c r="AV23" i="48"/>
  <c r="AD26" i="48"/>
  <c r="AD18" i="48"/>
  <c r="AM9" i="49"/>
  <c r="AM27" i="49"/>
  <c r="AG55" i="48"/>
  <c r="AM42" i="49"/>
  <c r="AU36" i="49"/>
  <c r="AC20" i="49"/>
  <c r="AJ52" i="49"/>
  <c r="AC33" i="48"/>
  <c r="AZ32" i="48"/>
  <c r="AQ8" i="49"/>
  <c r="AH46" i="48"/>
  <c r="AC22" i="49"/>
  <c r="AK43" i="48"/>
  <c r="AN53" i="48"/>
  <c r="AS46" i="48"/>
  <c r="AH54" i="49"/>
  <c r="AL43" i="48"/>
  <c r="AN8" i="49"/>
  <c r="AU44" i="48"/>
  <c r="AL41" i="48"/>
  <c r="AS29" i="49"/>
  <c r="AW28" i="48"/>
  <c r="AI32" i="49"/>
  <c r="AB38" i="48"/>
  <c r="AF33" i="48"/>
  <c r="AR30" i="48"/>
  <c r="AX29" i="48"/>
  <c r="AE9" i="48"/>
  <c r="AO20" i="48"/>
  <c r="AB54" i="49"/>
  <c r="AH16" i="48"/>
  <c r="AD5" i="57"/>
  <c r="AM20" i="49"/>
  <c r="AV13" i="48"/>
  <c r="AZ41" i="48"/>
  <c r="AO14" i="48"/>
  <c r="AI22" i="49"/>
  <c r="AF13" i="48"/>
  <c r="AJ7" i="49"/>
  <c r="AS4" i="49"/>
  <c r="AV12" i="49"/>
  <c r="AW35" i="49"/>
  <c r="AW18" i="49"/>
  <c r="AP36" i="49"/>
  <c r="AT18" i="48"/>
  <c r="AO44" i="48"/>
  <c r="AY46" i="48"/>
  <c r="AF11" i="48"/>
  <c r="AF31" i="48"/>
  <c r="AN41" i="49"/>
  <c r="AS19" i="48"/>
  <c r="AL33" i="49"/>
  <c r="AM6" i="48"/>
  <c r="AV48" i="49"/>
  <c r="AE6" i="48"/>
  <c r="AF30" i="48"/>
  <c r="AV27" i="49"/>
  <c r="AK46" i="49"/>
  <c r="AO55" i="49"/>
  <c r="AG23" i="48"/>
  <c r="AM42" i="48"/>
  <c r="AL12" i="48"/>
  <c r="AG54" i="48"/>
  <c r="AD3" i="49"/>
  <c r="AV14" i="48"/>
  <c r="AW22" i="48"/>
  <c r="AE38" i="49"/>
  <c r="AY11" i="48"/>
  <c r="AS55" i="48"/>
  <c r="AM37" i="49"/>
  <c r="AB4" i="51"/>
  <c r="AP35" i="48"/>
  <c r="AF7" i="48"/>
  <c r="AP20" i="49"/>
  <c r="AS30" i="49"/>
  <c r="AC39" i="48"/>
  <c r="AS16" i="49"/>
  <c r="AT6" i="49"/>
  <c r="AF6" i="48"/>
  <c r="AT23" i="48"/>
  <c r="AK13" i="48"/>
  <c r="AF41" i="49"/>
  <c r="AB20" i="49"/>
  <c r="AT24" i="48"/>
  <c r="AN42" i="48"/>
  <c r="AK55" i="48"/>
  <c r="AP9" i="48"/>
  <c r="AS31" i="49"/>
  <c r="AM29" i="48"/>
  <c r="AF20" i="49"/>
  <c r="AM44" i="48"/>
  <c r="AN49" i="49"/>
  <c r="AI31" i="49"/>
  <c r="AQ15" i="48"/>
  <c r="AX38" i="48"/>
  <c r="AD34" i="48"/>
  <c r="AE20" i="48"/>
  <c r="AQ46" i="48"/>
  <c r="AX31" i="48"/>
  <c r="AK40" i="49"/>
  <c r="AD26" i="49"/>
  <c r="AB22" i="49"/>
  <c r="AH55" i="49"/>
  <c r="AE26" i="48"/>
  <c r="AO6" i="49"/>
  <c r="AI25" i="49"/>
  <c r="AP27" i="49"/>
  <c r="AP47" i="48"/>
  <c r="AO49" i="49"/>
  <c r="AW37" i="49"/>
  <c r="AB40" i="48"/>
  <c r="AN18" i="48"/>
  <c r="AE24" i="49"/>
  <c r="AP46" i="49"/>
  <c r="AQ23" i="48"/>
  <c r="AG41" i="49"/>
  <c r="AQ32" i="48"/>
  <c r="AO50" i="48"/>
  <c r="AV37" i="49"/>
  <c r="AX28" i="48"/>
  <c r="AT3" i="49"/>
  <c r="AL35" i="49"/>
  <c r="AW46" i="49"/>
  <c r="AW30" i="49"/>
  <c r="AL30" i="49"/>
  <c r="AM31" i="49"/>
  <c r="AD27" i="48"/>
  <c r="AY50" i="48"/>
  <c r="AJ45" i="48"/>
  <c r="AU53" i="48"/>
  <c r="AM17" i="48"/>
  <c r="AC21" i="48"/>
  <c r="AZ29" i="48"/>
  <c r="AN8" i="48"/>
  <c r="AE8" i="49"/>
  <c r="AO8" i="48"/>
  <c r="AU46" i="49"/>
  <c r="AU14" i="49"/>
  <c r="AN28" i="48"/>
  <c r="AL50" i="49"/>
  <c r="AW29" i="49"/>
  <c r="AQ26" i="49"/>
  <c r="AO10" i="48"/>
  <c r="AG50" i="49"/>
  <c r="AL14" i="48"/>
  <c r="AE44" i="49"/>
  <c r="AL30" i="48"/>
  <c r="AV30" i="48"/>
  <c r="AH25" i="49"/>
  <c r="AJ4" i="49"/>
  <c r="AB9" i="51"/>
  <c r="AF21" i="48"/>
  <c r="AS42" i="49"/>
  <c r="AY30" i="48"/>
  <c r="AX27" i="48"/>
  <c r="AT40" i="49"/>
  <c r="AL23" i="48"/>
  <c r="AR33" i="48"/>
  <c r="AI9" i="49"/>
  <c r="AF45" i="48"/>
  <c r="AI42" i="48"/>
  <c r="AO14" i="49"/>
  <c r="AN12" i="49"/>
  <c r="AQ44" i="49"/>
  <c r="AC31" i="49"/>
  <c r="AB5" i="50"/>
  <c r="AF37" i="49"/>
  <c r="AI41" i="49"/>
  <c r="AG33" i="49"/>
  <c r="AZ21" i="48"/>
  <c r="AM22" i="48"/>
  <c r="AH18" i="49"/>
  <c r="AH22" i="48"/>
  <c r="AR52" i="49"/>
  <c r="AY53" i="48"/>
  <c r="AL29" i="48"/>
  <c r="AN32" i="48"/>
  <c r="AV23" i="49"/>
  <c r="AU35" i="49"/>
  <c r="AJ8" i="49"/>
  <c r="AB3" i="50"/>
  <c r="AE33" i="48"/>
  <c r="AT50" i="49"/>
  <c r="AM55" i="49"/>
  <c r="AI13" i="49"/>
  <c r="AW47" i="49"/>
  <c r="AJ49" i="49"/>
  <c r="AP14" i="48"/>
  <c r="AU51" i="49"/>
  <c r="AN24" i="48"/>
  <c r="AK44" i="48"/>
  <c r="AJ22" i="48"/>
  <c r="AK52" i="49"/>
  <c r="AN11" i="48"/>
  <c r="AB33" i="49"/>
  <c r="AZ47" i="48"/>
  <c r="AW27" i="48"/>
  <c r="AB7" i="50"/>
  <c r="AN15" i="49"/>
  <c r="AJ8" i="48"/>
  <c r="AH42" i="48"/>
  <c r="AN53" i="49"/>
  <c r="AQ6" i="48"/>
  <c r="AH23" i="49"/>
  <c r="AV32" i="49"/>
  <c r="AF51" i="49"/>
  <c r="AL54" i="48"/>
  <c r="AB14" i="57"/>
  <c r="AP29" i="49"/>
  <c r="AE54" i="49"/>
  <c r="AN26" i="49"/>
  <c r="AN48" i="48"/>
  <c r="AW48" i="48"/>
  <c r="AB18" i="48"/>
  <c r="AH46" i="49"/>
  <c r="AW36" i="49"/>
  <c r="AL28" i="48"/>
  <c r="AN11" i="49"/>
  <c r="AK8" i="48"/>
  <c r="AH24" i="49"/>
  <c r="AW46" i="48"/>
  <c r="AP23" i="49"/>
  <c r="AL11" i="49"/>
  <c r="AX35" i="48"/>
  <c r="AC1" i="57"/>
  <c r="AL32" i="48"/>
  <c r="AD37" i="49"/>
  <c r="AW20" i="48"/>
  <c r="AT22" i="49"/>
  <c r="AN10" i="49"/>
  <c r="AO31" i="48"/>
  <c r="AT37" i="49"/>
  <c r="AU4" i="49"/>
  <c r="AC43" i="49"/>
  <c r="AF8" i="49"/>
  <c r="AR20" i="48"/>
  <c r="AC53" i="48"/>
  <c r="AF6" i="49"/>
  <c r="AJ16" i="48"/>
  <c r="AW22" i="49"/>
  <c r="AQ4" i="49"/>
  <c r="AQ50" i="49"/>
  <c r="AS51" i="48"/>
  <c r="AO38" i="48"/>
  <c r="AX21" i="48"/>
  <c r="AL7" i="48"/>
  <c r="AM32" i="49"/>
  <c r="AB1" i="51"/>
  <c r="AR19" i="48"/>
  <c r="AV15" i="48"/>
  <c r="AF23" i="49"/>
  <c r="AV15" i="49"/>
  <c r="AC13" i="57"/>
  <c r="AK43" i="49"/>
  <c r="AQ38" i="48"/>
  <c r="AT49" i="48"/>
  <c r="AF47" i="48"/>
  <c r="AL39" i="48"/>
  <c r="AH36" i="48"/>
  <c r="AI39" i="48"/>
  <c r="AJ51" i="48"/>
  <c r="AR37" i="48"/>
  <c r="AD9" i="57"/>
  <c r="AQ42" i="49"/>
  <c r="AJ42" i="48"/>
  <c r="AI29" i="49"/>
  <c r="AE46" i="49"/>
  <c r="AD27" i="49"/>
  <c r="AP9" i="49"/>
  <c r="AG27" i="49"/>
  <c r="AR42" i="48"/>
  <c r="AI23" i="49"/>
  <c r="AB19" i="48"/>
  <c r="AF8" i="48"/>
  <c r="AU31" i="48"/>
  <c r="AG23" i="49"/>
  <c r="AR11" i="49"/>
  <c r="AG47" i="48"/>
  <c r="AE30" i="49"/>
  <c r="AH32" i="48"/>
  <c r="AQ51" i="49"/>
  <c r="AP39" i="49"/>
  <c r="AQ6" i="49"/>
  <c r="AI40" i="48"/>
  <c r="AR25" i="48"/>
  <c r="AB44" i="48"/>
  <c r="AJ6" i="48"/>
  <c r="AJ39" i="48"/>
  <c r="AU30" i="48"/>
  <c r="AL44" i="49"/>
  <c r="AZ38" i="48"/>
  <c r="AF4" i="49"/>
  <c r="AD39" i="48"/>
  <c r="AU41" i="49"/>
  <c r="AI25" i="48"/>
  <c r="AN50" i="49"/>
  <c r="AV36" i="48"/>
  <c r="AQ38" i="49"/>
  <c r="AF26" i="49"/>
  <c r="AB36" i="48"/>
  <c r="AF55" i="48"/>
  <c r="AU26" i="48"/>
  <c r="AS30" i="48"/>
  <c r="AZ15" i="48"/>
  <c r="AF49" i="48"/>
  <c r="AB16" i="49"/>
  <c r="AK15" i="48"/>
  <c r="AF19" i="49"/>
  <c r="AN19" i="49"/>
  <c r="AT16" i="48"/>
  <c r="AJ11" i="49"/>
  <c r="AD12" i="49"/>
  <c r="AO35" i="49"/>
  <c r="AC4" i="51"/>
  <c r="AI51" i="49"/>
  <c r="AV41" i="49"/>
  <c r="AR20" i="49"/>
  <c r="AO37" i="48"/>
  <c r="AL13" i="48"/>
  <c r="AS49" i="48"/>
  <c r="AS50" i="49"/>
  <c r="AT51" i="49"/>
  <c r="AD44" i="48"/>
  <c r="AS45" i="48"/>
  <c r="AT40" i="48"/>
  <c r="AO9" i="49"/>
  <c r="AL34" i="48"/>
  <c r="AN42" i="49"/>
  <c r="AD30" i="49"/>
  <c r="AT20" i="49"/>
  <c r="AS12" i="48"/>
  <c r="AP14" i="49"/>
  <c r="AM43" i="48"/>
  <c r="AQ28" i="48"/>
  <c r="AT30" i="48"/>
  <c r="AL27" i="48"/>
  <c r="AI14" i="49"/>
  <c r="AO28" i="48"/>
  <c r="AB32" i="48"/>
  <c r="AW24" i="49"/>
  <c r="AH18" i="48"/>
  <c r="AF28" i="48"/>
  <c r="AR54" i="49"/>
  <c r="AT35" i="49"/>
  <c r="AS39" i="48"/>
  <c r="AR15" i="48"/>
  <c r="AK40" i="48"/>
  <c r="AH38" i="49"/>
  <c r="AG14" i="49"/>
  <c r="AG41" i="48"/>
  <c r="AR53" i="48"/>
  <c r="AQ32" i="49"/>
  <c r="AC23" i="49"/>
  <c r="AC35" i="48"/>
  <c r="AS47" i="48"/>
  <c r="AP3" i="49"/>
  <c r="AQ12" i="48"/>
  <c r="AO16" i="48"/>
  <c r="AN40" i="48"/>
  <c r="AS10" i="49"/>
  <c r="AL40" i="48"/>
  <c r="AJ46" i="48"/>
  <c r="AO18" i="48"/>
  <c r="AP13" i="48"/>
  <c r="AS20" i="49"/>
  <c r="AC4" i="49"/>
  <c r="AB48" i="48"/>
  <c r="AU16" i="48"/>
  <c r="AN48" i="49"/>
  <c r="AS33" i="48"/>
  <c r="AH20" i="48"/>
  <c r="AV51" i="49"/>
  <c r="AH8" i="49"/>
  <c r="AH13" i="48"/>
  <c r="AD15" i="57"/>
  <c r="AQ41" i="49"/>
  <c r="AS46" i="49"/>
  <c r="AB53" i="48"/>
  <c r="AS29" i="48"/>
  <c r="AB7" i="49"/>
  <c r="AD47" i="48"/>
  <c r="AN51" i="48"/>
  <c r="AT14" i="48"/>
  <c r="AZ9" i="48"/>
  <c r="AY27" i="48"/>
  <c r="AB26" i="48"/>
  <c r="AY20" i="48"/>
  <c r="AD24" i="48"/>
  <c r="AV40" i="49"/>
  <c r="AS7" i="48"/>
  <c r="AC19" i="48"/>
  <c r="AZ17" i="48"/>
  <c r="AP43" i="48"/>
  <c r="AO41" i="48"/>
  <c r="AN7" i="49"/>
  <c r="AS17" i="48"/>
  <c r="AE18" i="48"/>
  <c r="AE47" i="48"/>
  <c r="AV38" i="49"/>
  <c r="AS6" i="49"/>
  <c r="AK21" i="48"/>
  <c r="AQ3" i="49"/>
  <c r="AG29" i="48"/>
  <c r="AK28" i="49"/>
  <c r="AO48" i="49"/>
  <c r="AD51" i="49"/>
  <c r="AM27" i="48"/>
  <c r="AI18" i="48"/>
  <c r="AB21" i="49"/>
  <c r="AF14" i="48"/>
  <c r="AB28" i="49"/>
  <c r="AB19" i="49"/>
  <c r="AZ25" i="48"/>
  <c r="AB8" i="48"/>
  <c r="AP44" i="49"/>
  <c r="AN46" i="48"/>
  <c r="AD11" i="57"/>
  <c r="AM12" i="48"/>
  <c r="AH52" i="48"/>
  <c r="AC47" i="49"/>
  <c r="AC37" i="48"/>
  <c r="AR54" i="48"/>
  <c r="AI28" i="49"/>
  <c r="AK7" i="48"/>
  <c r="AN52" i="49"/>
  <c r="AW40" i="49"/>
  <c r="AL17" i="49"/>
  <c r="AL54" i="49"/>
  <c r="AF15" i="48"/>
  <c r="AV35" i="49"/>
  <c r="AB5" i="49"/>
  <c r="AI45" i="49"/>
  <c r="AT8" i="49"/>
  <c r="AS10" i="48"/>
  <c r="AL20" i="48"/>
  <c r="AF37" i="48"/>
  <c r="AM49" i="48"/>
  <c r="AV49" i="49"/>
  <c r="AW42" i="48"/>
  <c r="AI38" i="49"/>
  <c r="AM14" i="48"/>
  <c r="AT10" i="49"/>
  <c r="AX47" i="48"/>
  <c r="AW51" i="48"/>
  <c r="AV30" i="49"/>
  <c r="AK25" i="48"/>
  <c r="AR14" i="48"/>
  <c r="AE13" i="48"/>
  <c r="AR39" i="48"/>
  <c r="AU34" i="48"/>
  <c r="AI19" i="48"/>
  <c r="AJ37" i="48"/>
  <c r="AF16" i="48"/>
  <c r="AY44" i="48"/>
  <c r="AM24" i="49"/>
  <c r="AB11" i="57"/>
  <c r="AR37" i="49"/>
  <c r="AC17" i="57"/>
  <c r="AG36" i="48"/>
  <c r="AS13" i="48"/>
  <c r="AY31" i="48"/>
  <c r="AH53" i="49"/>
  <c r="AB30" i="49"/>
  <c r="AC7" i="49"/>
  <c r="AH49" i="49"/>
  <c r="AU31" i="49"/>
  <c r="AN16" i="48"/>
  <c r="AG38" i="49"/>
  <c r="AU42" i="49"/>
  <c r="AG29" i="49"/>
  <c r="AZ26" i="48"/>
  <c r="AP24" i="49"/>
  <c r="AK11" i="48"/>
  <c r="AI43" i="49"/>
  <c r="AB1" i="57"/>
  <c r="AC2" i="51"/>
  <c r="AC34" i="48"/>
  <c r="AN3" i="49"/>
  <c r="AG39" i="49"/>
  <c r="AI41" i="48"/>
  <c r="AH5" i="49"/>
  <c r="AY23" i="48"/>
  <c r="AE39" i="49"/>
  <c r="AC7" i="48"/>
  <c r="AO24" i="48"/>
  <c r="AB42" i="49"/>
  <c r="AD53" i="49"/>
  <c r="AX42" i="48"/>
  <c r="AM20" i="48"/>
  <c r="AD46" i="49"/>
  <c r="AL10" i="49"/>
  <c r="AD2" i="57"/>
  <c r="AR11" i="48"/>
  <c r="AK41" i="48"/>
  <c r="AD20" i="48"/>
  <c r="AH49" i="48"/>
  <c r="AZ22" i="48"/>
  <c r="AB21" i="48"/>
  <c r="AK18" i="48"/>
  <c r="AU39" i="48"/>
  <c r="AJ53" i="48"/>
  <c r="AD33" i="49"/>
  <c r="AG10" i="49"/>
  <c r="AF12" i="49"/>
  <c r="AC45" i="48"/>
  <c r="AG52" i="49"/>
  <c r="AU23" i="48"/>
  <c r="AH36" i="49"/>
  <c r="AN30" i="49"/>
  <c r="AP25" i="48"/>
  <c r="AL18" i="48"/>
  <c r="AJ9" i="49"/>
  <c r="AL24" i="48"/>
  <c r="AB55" i="49"/>
  <c r="AZ37" i="48"/>
  <c r="AM38" i="48"/>
  <c r="AR16" i="48"/>
  <c r="AF16" i="49"/>
  <c r="AM38" i="49"/>
  <c r="AS31" i="48"/>
  <c r="AH31" i="49"/>
  <c r="AB46" i="48"/>
  <c r="AM11" i="49"/>
  <c r="AO10" i="49"/>
  <c r="AW23" i="48"/>
  <c r="AO54" i="48"/>
  <c r="AD40" i="49"/>
  <c r="AE42" i="49"/>
  <c r="AN34" i="48"/>
  <c r="AB49" i="48"/>
  <c r="AU47" i="49"/>
  <c r="AR23" i="48"/>
  <c r="AO3" i="49"/>
  <c r="AG11" i="49"/>
  <c r="AI20" i="48"/>
  <c r="AC9" i="51"/>
  <c r="AE14" i="49"/>
  <c r="AI55" i="49"/>
  <c r="AS27" i="49"/>
  <c r="AP49" i="49"/>
  <c r="AK28" i="48"/>
  <c r="AC11" i="48"/>
  <c r="AW49" i="49"/>
  <c r="AS25" i="49"/>
  <c r="AB5" i="57"/>
  <c r="AX10" i="48"/>
  <c r="AD47" i="49"/>
  <c r="AK20" i="49"/>
  <c r="AR43" i="48"/>
  <c r="AS18" i="49"/>
  <c r="AD32" i="49"/>
  <c r="AW17" i="49"/>
  <c r="AB39" i="48"/>
  <c r="AE7" i="48"/>
  <c r="AC38" i="49"/>
  <c r="AC2" i="57"/>
  <c r="AB13" i="48"/>
  <c r="AL15" i="48"/>
  <c r="AP40" i="48"/>
  <c r="AQ26" i="48"/>
  <c r="AC9" i="48"/>
  <c r="AK36" i="49"/>
  <c r="AQ9" i="48"/>
  <c r="AO20" i="49"/>
  <c r="AN16" i="49"/>
  <c r="AU8" i="49"/>
  <c r="AV7" i="49"/>
  <c r="AC10" i="49"/>
  <c r="AD52" i="49"/>
  <c r="AU21" i="49"/>
  <c r="AN38" i="49"/>
  <c r="AQ16" i="48"/>
  <c r="AE49" i="48"/>
  <c r="AB2" i="51"/>
  <c r="AO47" i="49"/>
  <c r="AL22" i="49"/>
  <c r="AX17" i="48"/>
  <c r="AP33" i="48"/>
  <c r="AK24" i="49"/>
  <c r="AM34" i="48"/>
  <c r="AP50" i="48"/>
  <c r="AE37" i="49"/>
  <c r="AV19" i="48"/>
  <c r="AE23" i="49"/>
  <c r="AM6" i="49"/>
  <c r="AO54" i="49"/>
  <c r="AG28" i="48"/>
  <c r="AY14" i="48"/>
  <c r="AM31" i="48"/>
  <c r="AC8" i="51"/>
  <c r="AT13" i="48"/>
  <c r="AV51" i="48"/>
  <c r="AI43" i="48"/>
  <c r="AF17" i="49"/>
  <c r="AC14" i="49"/>
  <c r="AN54" i="48"/>
  <c r="AM34" i="49"/>
  <c r="AV8" i="48"/>
  <c r="AR30" i="49"/>
  <c r="AT15" i="48"/>
  <c r="AR32" i="48"/>
  <c r="AQ37" i="49"/>
  <c r="AW10" i="48"/>
  <c r="AK17" i="48"/>
  <c r="AW26" i="49"/>
  <c r="AX40" i="48"/>
  <c r="AN55" i="49"/>
  <c r="AJ12" i="48"/>
  <c r="AG7" i="48"/>
  <c r="AK32" i="49"/>
  <c r="AC44" i="48"/>
  <c r="AK53" i="48"/>
  <c r="AK11" i="49"/>
  <c r="AD1" i="57"/>
  <c r="AM18" i="48"/>
  <c r="AZ16" i="48"/>
  <c r="AE55" i="49"/>
  <c r="AJ31" i="49"/>
  <c r="AY39" i="48"/>
  <c r="AD41" i="49"/>
  <c r="AO9" i="48"/>
  <c r="AC23" i="48"/>
  <c r="AZ49" i="48"/>
  <c r="AB41" i="49"/>
  <c r="AK6" i="48"/>
  <c r="AG19" i="49"/>
  <c r="AJ51" i="49"/>
  <c r="AI16" i="48"/>
  <c r="AH15" i="48"/>
  <c r="AV44" i="49"/>
  <c r="AT9" i="49"/>
  <c r="AI30" i="48"/>
  <c r="AC19" i="49"/>
  <c r="AT22" i="48"/>
  <c r="AC9" i="57"/>
  <c r="AE35" i="49"/>
  <c r="AR35" i="49"/>
  <c r="AY9" i="48"/>
  <c r="AU25" i="49"/>
  <c r="AQ7" i="48"/>
  <c r="AO41" i="49"/>
  <c r="AB10" i="57"/>
  <c r="AC15" i="49"/>
  <c r="AC35" i="49"/>
  <c r="AH6" i="48"/>
  <c r="AK15" i="49"/>
  <c r="AU49" i="49"/>
  <c r="AD35" i="48"/>
  <c r="AJ34" i="49"/>
  <c r="AL34" i="49"/>
  <c r="AK9" i="48"/>
  <c r="AR4" i="49"/>
  <c r="AG19" i="48"/>
  <c r="AS34" i="49"/>
  <c r="AW24" i="48"/>
  <c r="AD22" i="48"/>
  <c r="AW18" i="48"/>
  <c r="AL25" i="49"/>
  <c r="AM35" i="48"/>
  <c r="AK5" i="49"/>
  <c r="AO49" i="48"/>
  <c r="AG47" i="49"/>
  <c r="AN38" i="48"/>
  <c r="AO11" i="48"/>
  <c r="AF50" i="49"/>
  <c r="AP23" i="48"/>
  <c r="AY19" i="48"/>
  <c r="AT31" i="49"/>
  <c r="AC31" i="48"/>
  <c r="AI10" i="48"/>
  <c r="AQ53" i="48"/>
  <c r="AR14" i="49"/>
  <c r="AO23" i="49"/>
  <c r="AO44" i="49"/>
  <c r="AD14" i="48"/>
  <c r="AI24" i="48"/>
  <c r="AN25" i="48"/>
  <c r="AY8" i="48"/>
  <c r="AJ55" i="49"/>
  <c r="AP15" i="49"/>
  <c r="AU55" i="48"/>
  <c r="AC20" i="48"/>
  <c r="AB29" i="48"/>
  <c r="AF43" i="48"/>
  <c r="AU7" i="48"/>
  <c r="AD5" i="49"/>
  <c r="AS25" i="48"/>
  <c r="AK12" i="49"/>
  <c r="AL17" i="48"/>
  <c r="AR3" i="49"/>
  <c r="AS37" i="48"/>
  <c r="AZ23" i="48"/>
  <c r="AS41" i="48"/>
  <c r="AD8" i="48"/>
  <c r="AJ27" i="49"/>
  <c r="AI16" i="49"/>
  <c r="AZ31" i="48"/>
  <c r="AQ17" i="48"/>
  <c r="AS18" i="48"/>
  <c r="AX49" i="48"/>
  <c r="AX22" i="48"/>
  <c r="AS48" i="48"/>
  <c r="AC51" i="48"/>
  <c r="AI49" i="49"/>
  <c r="AM40" i="49"/>
  <c r="AB43" i="48"/>
  <c r="AH40" i="49"/>
  <c r="AK53" i="49"/>
  <c r="AX15" i="48"/>
  <c r="AD49" i="48"/>
  <c r="AK42" i="48"/>
  <c r="AF32" i="48"/>
  <c r="AR41" i="48"/>
  <c r="AL32" i="49"/>
  <c r="AU16" i="49"/>
  <c r="AE31" i="48"/>
  <c r="AU29" i="49"/>
  <c r="AC8" i="48"/>
  <c r="AN17" i="48"/>
  <c r="AD1" i="50"/>
  <c r="AK33" i="49"/>
  <c r="AK14" i="48"/>
  <c r="AC25" i="49"/>
  <c r="AT45" i="48"/>
  <c r="AM10" i="49"/>
  <c r="AU45" i="48"/>
  <c r="AB33" i="48"/>
  <c r="AV50" i="49"/>
  <c r="AV54" i="49"/>
  <c r="AM48" i="48"/>
  <c r="AV26" i="48"/>
  <c r="AM51" i="48"/>
  <c r="AJ14" i="49"/>
  <c r="AS52" i="48"/>
  <c r="AT44" i="48"/>
  <c r="AT39" i="48"/>
  <c r="AL51" i="49"/>
  <c r="AF21" i="49"/>
  <c r="AD7" i="49"/>
  <c r="AV26" i="49"/>
  <c r="AL38" i="49"/>
  <c r="AL43" i="49"/>
  <c r="AS28" i="49"/>
  <c r="AC6" i="49"/>
  <c r="AB34" i="49"/>
  <c r="AO45" i="49"/>
  <c r="AC8" i="50"/>
  <c r="AD16" i="49"/>
  <c r="AU28" i="49"/>
  <c r="AQ20" i="48"/>
  <c r="AB7" i="48"/>
  <c r="AG53" i="48"/>
  <c r="AS7" i="49"/>
  <c r="AZ19" i="48"/>
  <c r="AD43" i="48"/>
  <c r="AU15" i="48"/>
  <c r="AN19" i="48"/>
  <c r="AF53" i="49"/>
  <c r="AN6" i="48"/>
  <c r="AG22" i="48"/>
  <c r="AB17" i="49"/>
  <c r="AY49" i="48"/>
  <c r="AM8" i="49"/>
  <c r="AE48" i="49"/>
  <c r="AN5" i="49"/>
  <c r="AV9" i="48"/>
  <c r="AB11" i="49"/>
  <c r="AU33" i="48"/>
  <c r="AC52" i="48"/>
  <c r="AQ22" i="49"/>
  <c r="AU32" i="49"/>
  <c r="AN35" i="49"/>
  <c r="AD55" i="49"/>
  <c r="AP38" i="49"/>
  <c r="AM4" i="49"/>
  <c r="AU40" i="48"/>
  <c r="AK9" i="49"/>
  <c r="AD39" i="49"/>
  <c r="AO48" i="48"/>
  <c r="AV19" i="49"/>
  <c r="AW9" i="49"/>
  <c r="AT21" i="49"/>
  <c r="AR12" i="49"/>
  <c r="AH28" i="48"/>
  <c r="AI5" i="49"/>
  <c r="AN20" i="49"/>
  <c r="AU33" i="49"/>
  <c r="AT29" i="48"/>
  <c r="AF50" i="48"/>
  <c r="AX54" i="48"/>
  <c r="AH14" i="49"/>
  <c r="AP49" i="48"/>
  <c r="AH13" i="49"/>
  <c r="AG40" i="48"/>
  <c r="AN33" i="49"/>
  <c r="AV34" i="49"/>
  <c r="AQ5" i="49"/>
  <c r="AV28" i="48"/>
  <c r="AI48" i="48"/>
  <c r="AU41" i="48"/>
  <c r="AC41" i="48"/>
  <c r="AB35" i="49"/>
  <c r="AU12" i="49"/>
  <c r="AV20" i="48"/>
  <c r="AN23" i="48"/>
  <c r="AN29" i="48"/>
  <c r="AK38" i="48"/>
  <c r="AH45" i="49"/>
  <c r="AO7" i="49"/>
  <c r="AC5" i="50"/>
  <c r="AO18" i="49"/>
  <c r="AO33" i="48"/>
  <c r="AN23" i="49"/>
  <c r="AH3" i="49"/>
  <c r="AJ16" i="49"/>
  <c r="AN54" i="49"/>
  <c r="AM24" i="48"/>
  <c r="AP36" i="48"/>
  <c r="AX53" i="48"/>
  <c r="AK16" i="48"/>
  <c r="AR55" i="48"/>
  <c r="AL55" i="49"/>
  <c r="AF32" i="49"/>
  <c r="AL40" i="49"/>
  <c r="AL15" i="49"/>
  <c r="AZ51" i="48"/>
  <c r="AQ24" i="48"/>
  <c r="AM43" i="49"/>
  <c r="AZ43" i="48"/>
  <c r="AP32" i="49"/>
  <c r="AD31" i="48"/>
  <c r="AU54" i="48"/>
  <c r="AR8" i="48"/>
  <c r="AD40" i="48"/>
  <c r="AM39" i="48"/>
  <c r="AB13" i="49"/>
  <c r="AU52" i="49"/>
  <c r="AX51" i="48"/>
  <c r="AU11" i="48"/>
  <c r="AZ8" i="48"/>
  <c r="AB1" i="50"/>
  <c r="AM25" i="48"/>
  <c r="AR35" i="48"/>
  <c r="AD5" i="50"/>
  <c r="AM16" i="48"/>
  <c r="AV37" i="48"/>
  <c r="AX26" i="48"/>
  <c r="AQ15" i="49"/>
  <c r="AP53" i="49"/>
  <c r="AB28" i="48"/>
  <c r="AI50" i="48"/>
  <c r="AS14" i="49"/>
  <c r="AI15" i="48"/>
  <c r="AI33" i="48"/>
  <c r="AL27" i="49"/>
  <c r="AY48" i="48"/>
  <c r="AD29" i="48"/>
  <c r="AE12" i="48"/>
  <c r="AK42" i="49"/>
  <c r="AC27" i="48"/>
  <c r="AC15" i="48"/>
  <c r="AC44" i="49"/>
  <c r="AP53" i="48"/>
  <c r="AG17" i="48"/>
  <c r="AO27" i="49"/>
  <c r="AV18" i="48"/>
  <c r="AP21" i="48"/>
  <c r="AI53" i="48"/>
  <c r="AH12" i="49"/>
  <c r="AR17" i="49"/>
  <c r="AB6" i="51"/>
  <c r="AL26" i="49"/>
  <c r="AW21" i="48"/>
  <c r="AF42" i="49"/>
  <c r="AL28" i="49"/>
  <c r="AF3" i="49"/>
  <c r="AR27" i="48"/>
  <c r="AC9" i="49"/>
  <c r="AI17" i="49"/>
  <c r="AW10" i="49"/>
  <c r="AF35" i="48"/>
  <c r="AE27" i="49"/>
  <c r="AQ45" i="49"/>
  <c r="AF49" i="49"/>
  <c r="AC39" i="49"/>
  <c r="AT38" i="49"/>
  <c r="AV44" i="48"/>
  <c r="AP54" i="48"/>
  <c r="AD37" i="48"/>
  <c r="AK23" i="49"/>
  <c r="AR50" i="48"/>
  <c r="AO35" i="48"/>
  <c r="AW16" i="49"/>
  <c r="AQ29" i="49"/>
  <c r="AC38" i="48"/>
  <c r="AR31" i="48"/>
  <c r="AB26" i="49"/>
  <c r="AI45" i="48"/>
  <c r="AK54" i="48"/>
  <c r="AW19" i="48"/>
  <c r="AF48" i="49"/>
  <c r="AQ46" i="49"/>
  <c r="AY54" i="48"/>
  <c r="AE47" i="49"/>
  <c r="AR22" i="49"/>
  <c r="AK35" i="49"/>
  <c r="AR15" i="49"/>
  <c r="AE20" i="49"/>
  <c r="AJ43" i="49"/>
  <c r="AO36" i="48"/>
  <c r="AS35" i="49"/>
  <c r="AM36" i="49"/>
  <c r="AV31" i="49"/>
  <c r="AG42" i="49"/>
  <c r="AL24" i="49"/>
  <c r="AY10" i="48"/>
  <c r="AC34" i="49"/>
  <c r="AV42" i="49"/>
  <c r="AI6" i="49"/>
  <c r="AQ52" i="48"/>
  <c r="AU27" i="49"/>
  <c r="AG30" i="49"/>
  <c r="AB36" i="49"/>
  <c r="AW15" i="48"/>
  <c r="AW41" i="49"/>
  <c r="AN4" i="49"/>
  <c r="AC12" i="51"/>
  <c r="AF27" i="48"/>
  <c r="AE25" i="48"/>
  <c r="AE18" i="49"/>
  <c r="AT53" i="48"/>
  <c r="AJ18" i="49"/>
  <c r="AM40" i="48"/>
  <c r="AL42" i="49"/>
  <c r="AV34" i="48"/>
  <c r="AL3" i="49"/>
  <c r="AT34" i="49"/>
  <c r="AM9" i="48"/>
  <c r="AU48" i="48"/>
  <c r="AH48" i="48"/>
  <c r="AB4" i="49"/>
  <c r="AE54" i="48"/>
  <c r="AS26" i="48"/>
  <c r="AD28" i="49"/>
  <c r="AV18" i="49"/>
  <c r="AN41" i="48"/>
  <c r="AC37" i="49"/>
  <c r="AK12" i="48"/>
  <c r="AQ18" i="49"/>
  <c r="AK52" i="48"/>
  <c r="AS37" i="49"/>
  <c r="AW14" i="49"/>
  <c r="AH8" i="48"/>
  <c r="AP17" i="48"/>
  <c r="AU49" i="48"/>
  <c r="AB6" i="57"/>
  <c r="AM28" i="49"/>
  <c r="AR47" i="48"/>
  <c r="AP51" i="49"/>
  <c r="AK13" i="49"/>
  <c r="AK17" i="49"/>
  <c r="AQ42" i="48"/>
  <c r="AV11" i="48"/>
  <c r="AV53" i="48"/>
  <c r="AV27" i="48"/>
  <c r="AF52" i="49"/>
  <c r="AG21" i="49"/>
  <c r="AT52" i="49"/>
  <c r="AM21" i="48"/>
  <c r="AT30" i="49"/>
  <c r="AC18" i="48"/>
  <c r="AZ44" i="48"/>
  <c r="AB24" i="48"/>
  <c r="AG10" i="48"/>
  <c r="AI39" i="49"/>
  <c r="AI8" i="49"/>
  <c r="AE35" i="48"/>
  <c r="AZ54" i="48"/>
  <c r="AE37" i="48"/>
  <c r="AO43" i="48"/>
  <c r="AY26" i="48"/>
  <c r="AD13" i="57"/>
  <c r="AF44" i="49"/>
  <c r="AQ21" i="49"/>
  <c r="AI19" i="49"/>
  <c r="AD43" i="49"/>
  <c r="AD53" i="48"/>
  <c r="AD44" i="49"/>
  <c r="AG34" i="49"/>
  <c r="AU36" i="48"/>
  <c r="AG31" i="49"/>
  <c r="AM26" i="49"/>
  <c r="AJ18" i="48"/>
  <c r="AV52" i="49"/>
  <c r="AR17" i="48"/>
  <c r="AM33" i="48"/>
  <c r="AN55" i="48"/>
  <c r="AC9" i="50"/>
  <c r="AO29" i="48"/>
  <c r="AO23" i="48"/>
  <c r="AP37" i="48"/>
  <c r="AK46" i="48"/>
  <c r="AN13" i="48"/>
  <c r="AW27" i="49"/>
  <c r="AP8" i="49"/>
  <c r="AR6" i="49"/>
  <c r="AF38" i="48"/>
  <c r="AW25" i="49"/>
  <c r="AW28" i="49"/>
  <c r="AJ24" i="48"/>
  <c r="AG51" i="48"/>
  <c r="AD38" i="49"/>
  <c r="AJ14" i="48"/>
  <c r="AC55" i="49"/>
  <c r="AS44" i="49"/>
  <c r="AS47" i="49"/>
  <c r="AI21" i="49"/>
  <c r="AT27" i="48"/>
  <c r="AT10" i="48"/>
  <c r="AO22" i="49"/>
  <c r="AX45" i="48"/>
  <c r="AH11" i="48"/>
  <c r="AZ13" i="48"/>
  <c r="AL6" i="48"/>
  <c r="AR34" i="49"/>
  <c r="AJ35" i="48"/>
  <c r="AI52" i="49"/>
  <c r="AB47" i="48"/>
  <c r="AG39" i="48"/>
  <c r="AP48" i="49"/>
  <c r="AM50" i="48"/>
  <c r="AB4" i="57"/>
  <c r="AE10" i="48"/>
  <c r="AU22" i="48"/>
  <c r="AC46" i="49"/>
  <c r="AB3" i="57"/>
  <c r="AO16" i="49"/>
  <c r="AB50" i="48"/>
  <c r="AZ11" i="48"/>
  <c r="AJ30" i="49"/>
  <c r="AN20" i="48"/>
  <c r="AK47" i="49"/>
  <c r="AU38" i="48"/>
  <c r="AT52" i="48"/>
  <c r="AD48" i="48"/>
  <c r="AQ39" i="49"/>
  <c r="AZ35" i="48"/>
  <c r="AU5" i="49"/>
  <c r="AT47" i="49"/>
  <c r="AR12" i="48"/>
  <c r="AF28" i="49"/>
  <c r="AI30" i="49"/>
  <c r="AU17" i="49"/>
  <c r="AX30" i="48"/>
  <c r="AI15" i="49"/>
  <c r="AS23" i="49"/>
  <c r="AS40" i="49"/>
  <c r="AB9" i="48"/>
  <c r="AW14" i="48"/>
  <c r="AV21" i="49"/>
  <c r="AM8" i="48"/>
  <c r="AO39" i="49"/>
  <c r="AE38" i="48"/>
  <c r="AY37" i="48"/>
  <c r="AS53" i="48"/>
  <c r="AM30" i="48"/>
  <c r="AI23" i="48"/>
  <c r="AH43" i="49"/>
  <c r="AO27" i="48"/>
  <c r="AE42" i="48"/>
  <c r="AD4" i="49"/>
  <c r="AX19" i="48"/>
  <c r="AB14" i="49"/>
  <c r="AD49" i="49"/>
  <c r="AW34" i="48"/>
  <c r="AQ31" i="48"/>
  <c r="AM39" i="49"/>
  <c r="AZ46" i="48"/>
  <c r="AQ33" i="48"/>
  <c r="AW45" i="49"/>
  <c r="AH26" i="49"/>
  <c r="AC18" i="49"/>
  <c r="AL41" i="49"/>
  <c r="AU54" i="49"/>
  <c r="AD13" i="48"/>
  <c r="AJ22" i="49"/>
  <c r="AQ19" i="49"/>
  <c r="AV43" i="48"/>
  <c r="AL13" i="49"/>
  <c r="AB52" i="48"/>
  <c r="AQ28" i="49"/>
  <c r="AQ54" i="49"/>
  <c r="AU10" i="49"/>
  <c r="AN45" i="49"/>
  <c r="AE9" i="49"/>
  <c r="AJ40" i="48"/>
  <c r="AU48" i="49"/>
  <c r="AT4" i="49"/>
  <c r="AB4" i="50"/>
  <c r="AW53" i="49"/>
  <c r="AH17" i="49"/>
  <c r="AP6" i="49"/>
  <c r="AY51" i="48"/>
  <c r="AW49" i="48"/>
  <c r="AK6" i="49"/>
  <c r="AC12" i="57"/>
  <c r="AK29" i="48"/>
  <c r="AD21" i="48"/>
  <c r="AN17" i="49"/>
  <c r="AM28" i="48"/>
  <c r="AB8" i="49"/>
  <c r="AR13" i="48"/>
  <c r="AG46" i="48"/>
  <c r="AU20" i="48"/>
  <c r="AX7" i="48"/>
  <c r="AW43" i="48"/>
  <c r="AP34" i="48"/>
  <c r="AI8" i="48"/>
  <c r="AM12" i="49"/>
  <c r="AC12" i="49"/>
  <c r="AM17" i="49"/>
  <c r="AJ35" i="49"/>
  <c r="AO40" i="49"/>
  <c r="AQ23" i="49"/>
  <c r="AQ11" i="49"/>
  <c r="AJ50" i="49"/>
  <c r="AB9" i="50"/>
  <c r="AU46" i="48"/>
  <c r="AR9" i="48"/>
  <c r="AN49" i="48"/>
  <c r="AX39" i="48"/>
  <c r="AC15" i="57"/>
  <c r="AO7" i="48"/>
  <c r="AN36" i="49"/>
  <c r="AG24" i="49"/>
  <c r="AJ33" i="48"/>
  <c r="AS28" i="48"/>
  <c r="AB35" i="48"/>
  <c r="AW32" i="48"/>
  <c r="AV31" i="48"/>
  <c r="AK27" i="49"/>
  <c r="AS27" i="48"/>
  <c r="AT28" i="49"/>
  <c r="AE19" i="49"/>
  <c r="AG12" i="49"/>
  <c r="AQ22" i="48"/>
  <c r="AN31" i="49"/>
  <c r="AE16" i="48"/>
  <c r="AE39" i="48"/>
  <c r="AQ8" i="48"/>
  <c r="AM11" i="48"/>
  <c r="AE34" i="49"/>
  <c r="AC29" i="49"/>
  <c r="AH43" i="48"/>
  <c r="AK18" i="49"/>
  <c r="AB23" i="48"/>
  <c r="AH22" i="49"/>
  <c r="AP16" i="48"/>
  <c r="AX43" i="48"/>
  <c r="AE13" i="49"/>
  <c r="AO43" i="49"/>
  <c r="AK25" i="49"/>
  <c r="AP12" i="49"/>
  <c r="AM10" i="48"/>
  <c r="AS21" i="48"/>
  <c r="AM25" i="49"/>
  <c r="AU26" i="49"/>
  <c r="AV17" i="48"/>
  <c r="AR26" i="48"/>
  <c r="AV50" i="48"/>
  <c r="AE41" i="48"/>
  <c r="AY16" i="48"/>
  <c r="AB11" i="48"/>
  <c r="AZ50" i="48"/>
  <c r="AJ15" i="48"/>
  <c r="AM32" i="48"/>
  <c r="AR31" i="49"/>
  <c r="AD11" i="49"/>
  <c r="AR40" i="49"/>
  <c r="AL29" i="49"/>
  <c r="AJ36" i="49"/>
  <c r="AJ45" i="49"/>
  <c r="AH39" i="48"/>
  <c r="AU44" i="49"/>
  <c r="AF38" i="49"/>
  <c r="AM35" i="49"/>
  <c r="AP43" i="49"/>
  <c r="AG51" i="49"/>
  <c r="AC30" i="49"/>
  <c r="AN25" i="49"/>
  <c r="AF31" i="49"/>
  <c r="AU20" i="49"/>
  <c r="AD13" i="49"/>
  <c r="AT32" i="48"/>
  <c r="AI12" i="49"/>
  <c r="AW35" i="48"/>
  <c r="AT17" i="48"/>
  <c r="AE11" i="49"/>
  <c r="AJ21" i="48"/>
  <c r="AF41" i="48"/>
  <c r="AJ49" i="48"/>
  <c r="AX12" i="48"/>
  <c r="AE5" i="49"/>
  <c r="AW12" i="48"/>
  <c r="AV49" i="48"/>
  <c r="AH51" i="48"/>
  <c r="AD23" i="49"/>
  <c r="AC43" i="48"/>
  <c r="AS43" i="48"/>
  <c r="AM51" i="49"/>
  <c r="AF10" i="49"/>
  <c r="AG37" i="49"/>
  <c r="AK7" i="49"/>
  <c r="AH6" i="49"/>
  <c r="AI36" i="48"/>
  <c r="AI34" i="49"/>
  <c r="AD12" i="48"/>
  <c r="AJ44" i="48"/>
  <c r="AH47" i="49"/>
  <c r="AJ39" i="49"/>
  <c r="AD10" i="57"/>
  <c r="AT32" i="49"/>
  <c r="AO32" i="49"/>
  <c r="AC10" i="48"/>
  <c r="AQ12" i="49"/>
  <c r="AV32" i="48"/>
  <c r="AH50" i="48"/>
  <c r="AO13" i="49"/>
  <c r="AZ20" i="48"/>
  <c r="AW39" i="49"/>
  <c r="AB17" i="57"/>
  <c r="AK49" i="48"/>
  <c r="AV11" i="49"/>
  <c r="AB23" i="49"/>
  <c r="AT5" i="49"/>
  <c r="AH19" i="49"/>
  <c r="AO11" i="49"/>
  <c r="AC45" i="49"/>
  <c r="AH41" i="48"/>
  <c r="AD18" i="49"/>
  <c r="AG21" i="48"/>
  <c r="AL49" i="49"/>
  <c r="AC2" i="50"/>
  <c r="AY7" i="48"/>
  <c r="AN7" i="48"/>
  <c r="AP35" i="49"/>
  <c r="AK47" i="48"/>
  <c r="AT7" i="48"/>
  <c r="AI13" i="48"/>
  <c r="AQ33" i="49"/>
  <c r="AP10" i="49"/>
  <c r="AO19" i="49"/>
  <c r="AI18" i="49"/>
  <c r="AS20" i="48"/>
  <c r="AT48" i="49"/>
  <c r="AN32" i="49"/>
  <c r="AG15" i="49"/>
  <c r="AR36" i="48"/>
  <c r="AQ29" i="48"/>
  <c r="AV42" i="48"/>
  <c r="AG45" i="48"/>
  <c r="AB12" i="57"/>
  <c r="AE22" i="49"/>
  <c r="AE43" i="49"/>
  <c r="AE6" i="49"/>
  <c r="AB6" i="48"/>
  <c r="AG44" i="49"/>
  <c r="AC5" i="51"/>
  <c r="AS17" i="49"/>
  <c r="AV45" i="49"/>
  <c r="AG33" i="48"/>
  <c r="AZ52" i="48"/>
  <c r="AV52" i="48"/>
  <c r="AF26" i="48"/>
  <c r="AU42" i="48"/>
  <c r="AM54" i="49"/>
  <c r="AB8" i="50"/>
  <c r="AP7" i="48"/>
  <c r="AI7" i="49"/>
  <c r="AJ17" i="49"/>
  <c r="AF43" i="49"/>
  <c r="AH30" i="48"/>
  <c r="AT37" i="48"/>
  <c r="AV41" i="48"/>
  <c r="AI53" i="49"/>
  <c r="AN34" i="49"/>
  <c r="AL8" i="48"/>
  <c r="AB37" i="48"/>
  <c r="AJ20" i="49"/>
  <c r="AE25" i="49"/>
  <c r="AP13" i="49"/>
  <c r="AE53" i="48"/>
  <c r="AK27" i="48"/>
  <c r="AN45" i="48"/>
  <c r="AD15" i="49"/>
  <c r="AJ44" i="49"/>
  <c r="AM45" i="49"/>
  <c r="AV25" i="49"/>
  <c r="AH32" i="49"/>
  <c r="AD52" i="48"/>
  <c r="AC25" i="48"/>
  <c r="AL16" i="49"/>
  <c r="AR40" i="48"/>
  <c r="AY22" i="48"/>
  <c r="AM19" i="49"/>
  <c r="AQ48" i="48"/>
  <c r="AS42" i="48"/>
  <c r="AN6" i="49"/>
  <c r="AG12" i="48"/>
  <c r="AQ35" i="49"/>
  <c r="AK39" i="48"/>
  <c r="AG20" i="48"/>
  <c r="AQ51" i="48"/>
  <c r="AJ54" i="49"/>
  <c r="AI38" i="48"/>
  <c r="AP48" i="48"/>
  <c r="AB24" i="49"/>
  <c r="AC5" i="57"/>
  <c r="AO42" i="48"/>
  <c r="AW16" i="48"/>
  <c r="AF52" i="48"/>
  <c r="AC8" i="57"/>
  <c r="AR5" i="49"/>
  <c r="AW25" i="48"/>
  <c r="AL49" i="48"/>
  <c r="AB27" i="48"/>
  <c r="AP30" i="49"/>
  <c r="AG5" i="49"/>
  <c r="AX18" i="48"/>
  <c r="AK38" i="49"/>
  <c r="AP41" i="48"/>
  <c r="AO12" i="48"/>
  <c r="AU32" i="48"/>
  <c r="AC49" i="48"/>
  <c r="AO25" i="49"/>
  <c r="AC7" i="50"/>
  <c r="AP15" i="48"/>
  <c r="AJ12" i="49"/>
  <c r="AC28" i="48"/>
  <c r="AS38" i="48"/>
  <c r="AU14" i="48"/>
  <c r="AP44" i="48"/>
  <c r="AF51" i="48"/>
  <c r="AO46" i="49"/>
  <c r="AC16" i="48"/>
  <c r="AG6" i="48"/>
  <c r="AR34" i="48"/>
  <c r="AC3" i="50"/>
  <c r="AX52" i="48"/>
  <c r="AV35" i="48"/>
  <c r="AG44" i="48"/>
  <c r="AM18" i="49"/>
  <c r="AK10" i="49"/>
  <c r="AH10" i="48"/>
  <c r="AE50" i="49"/>
  <c r="AV24" i="49"/>
  <c r="AL52" i="48"/>
  <c r="AO50" i="49"/>
  <c r="AG8" i="49"/>
  <c r="AJ23" i="49"/>
  <c r="AL37" i="49"/>
  <c r="AJ29" i="49"/>
  <c r="AJ41" i="49"/>
  <c r="AL46" i="48"/>
  <c r="AD23" i="48"/>
  <c r="AW48" i="49"/>
  <c r="AT41" i="49"/>
  <c r="AL52" i="49"/>
  <c r="AF53" i="48"/>
  <c r="AC8" i="49"/>
  <c r="AF35" i="49"/>
  <c r="AN46" i="49"/>
  <c r="AJ10" i="48"/>
  <c r="AG27" i="48"/>
  <c r="AL33" i="48"/>
  <c r="AC17" i="48"/>
  <c r="AC11" i="49"/>
  <c r="AP45" i="49"/>
  <c r="AQ20" i="49"/>
  <c r="AJ25" i="48"/>
  <c r="AH23" i="48"/>
  <c r="AX6" i="48"/>
  <c r="AJ10" i="49"/>
  <c r="AW26" i="48"/>
  <c r="AH15" i="49"/>
  <c r="AF39" i="49"/>
  <c r="AL45" i="48"/>
  <c r="AM33" i="49"/>
  <c r="AL25" i="48"/>
  <c r="AF25" i="49"/>
  <c r="AR44" i="49"/>
  <c r="AE28" i="49"/>
  <c r="AZ33" i="48"/>
  <c r="AB16" i="57"/>
  <c r="AD36" i="49"/>
  <c r="AK37" i="48"/>
  <c r="AD16" i="48"/>
  <c r="AV28" i="49"/>
  <c r="AG30" i="48"/>
  <c r="AR10" i="48"/>
  <c r="AQ13" i="49"/>
  <c r="AF34" i="49"/>
  <c r="AD9" i="48"/>
  <c r="AD15" i="48"/>
  <c r="AU18" i="48"/>
  <c r="AB25" i="49"/>
  <c r="AG26" i="48"/>
  <c r="AC32" i="49"/>
  <c r="AW45" i="48"/>
  <c r="AQ34" i="48"/>
  <c r="AG40" i="49"/>
  <c r="AN27" i="48"/>
  <c r="AS45" i="49"/>
  <c r="AF7" i="49"/>
  <c r="AJ32" i="48"/>
  <c r="AI27" i="49"/>
  <c r="AL37" i="48"/>
  <c r="AF34" i="48"/>
  <c r="AC32" i="48"/>
  <c r="AR45" i="49"/>
  <c r="AM52" i="48"/>
  <c r="AW53" i="48"/>
  <c r="AE21" i="48"/>
  <c r="AH9" i="49"/>
  <c r="AL18" i="49"/>
  <c r="AI34" i="48"/>
  <c r="AJ33" i="49"/>
  <c r="AG32" i="48"/>
  <c r="AZ18" i="48"/>
  <c r="AL48" i="49"/>
  <c r="AP16" i="49"/>
  <c r="AU3" i="49"/>
  <c r="AX20" i="48"/>
  <c r="AN39" i="49"/>
  <c r="AV29" i="48"/>
  <c r="AR26" i="49"/>
  <c r="AU50" i="49"/>
  <c r="AL50" i="48"/>
  <c r="AV33" i="49"/>
  <c r="AP42" i="48"/>
  <c r="AD8" i="57"/>
  <c r="AH40" i="48"/>
  <c r="AC21" i="49"/>
  <c r="AC6" i="57"/>
  <c r="AO26" i="48"/>
  <c r="AW37" i="48"/>
  <c r="AU39" i="49"/>
  <c r="AG13" i="48"/>
  <c r="AP30" i="48"/>
  <c r="AC42" i="48"/>
  <c r="AJ36" i="48"/>
  <c r="AU51" i="48"/>
  <c r="AG4" i="49"/>
  <c r="AG32" i="49"/>
  <c r="AD36" i="48"/>
  <c r="AB2" i="57"/>
  <c r="AT39" i="49"/>
  <c r="AN31" i="48"/>
  <c r="AE26" i="49"/>
  <c r="AU25" i="48"/>
  <c r="AC47" i="48"/>
  <c r="AD41" i="48"/>
  <c r="AL31" i="49"/>
  <c r="AB10" i="49"/>
  <c r="AX25" i="48"/>
  <c r="AB10" i="51"/>
  <c r="AQ10" i="49"/>
  <c r="AB18" i="49"/>
  <c r="AT48" i="48"/>
  <c r="AJ11" i="48"/>
  <c r="AR44" i="48"/>
  <c r="AQ35" i="48"/>
  <c r="AK31" i="49"/>
  <c r="AP20" i="48"/>
  <c r="AD50" i="48"/>
  <c r="AJ23" i="48"/>
  <c r="AN37" i="48"/>
  <c r="AM41" i="49"/>
  <c r="AF39" i="48"/>
  <c r="AV14" i="49"/>
  <c r="AV5" i="49"/>
  <c r="AJ20" i="48"/>
  <c r="AP6" i="48"/>
  <c r="AP50" i="49"/>
  <c r="AT54" i="48"/>
  <c r="AX37" i="48"/>
  <c r="AT31" i="48"/>
  <c r="AP19" i="48"/>
  <c r="AJ41" i="48"/>
  <c r="AK50" i="49"/>
  <c r="AT36" i="49"/>
  <c r="AR43" i="49"/>
  <c r="AG35" i="48"/>
  <c r="AP45" i="48"/>
  <c r="AS50" i="48"/>
  <c r="AS48" i="49"/>
  <c r="AT7" i="49"/>
  <c r="AB17" i="48"/>
  <c r="AR51" i="48"/>
  <c r="AS19" i="49"/>
  <c r="AW32" i="49"/>
  <c r="AC10" i="50"/>
  <c r="AH27" i="49"/>
  <c r="AY43" i="48"/>
  <c r="AH31" i="48"/>
  <c r="AD14" i="57"/>
  <c r="AH34" i="49"/>
  <c r="AL11" i="48"/>
  <c r="AP28" i="48"/>
  <c r="AE50" i="48"/>
  <c r="AF13" i="49"/>
  <c r="AT26" i="49"/>
  <c r="AB29" i="49"/>
  <c r="AJ42" i="49"/>
  <c r="AY38" i="48"/>
  <c r="AR18" i="48"/>
  <c r="AB42" i="48"/>
  <c r="AB14" i="48"/>
  <c r="AV17" i="49"/>
  <c r="AO25" i="48"/>
  <c r="AJ15" i="49"/>
  <c r="AJ30" i="48"/>
  <c r="AW30" i="48"/>
  <c r="AY47" i="48"/>
  <c r="AQ54" i="48"/>
  <c r="AS13" i="49"/>
  <c r="AK20" i="48"/>
  <c r="AU18" i="49"/>
  <c r="AP39" i="48"/>
  <c r="AR7" i="48"/>
  <c r="AZ28" i="48"/>
  <c r="AO34" i="48"/>
  <c r="AL9" i="48"/>
  <c r="AO13" i="48"/>
  <c r="AL19" i="49"/>
  <c r="AC14" i="48"/>
  <c r="AT19" i="48"/>
  <c r="AI47" i="48"/>
  <c r="AJ48" i="49"/>
  <c r="AD19" i="48"/>
  <c r="AS8" i="49"/>
  <c r="AG25" i="49"/>
  <c r="AS54" i="49"/>
  <c r="AO8" i="49"/>
  <c r="AB55" i="48"/>
  <c r="AQ45" i="48"/>
  <c r="AV10" i="49"/>
  <c r="AO12" i="49"/>
  <c r="AJ28" i="49"/>
  <c r="AD35" i="49"/>
  <c r="AG43" i="48"/>
  <c r="AC41" i="49"/>
  <c r="AI54" i="48"/>
  <c r="AX46" i="48"/>
  <c r="AW42" i="49"/>
  <c r="AR32" i="49"/>
  <c r="AF27" i="49"/>
  <c r="AV4" i="49"/>
  <c r="AG31" i="48"/>
  <c r="AZ27" i="48"/>
  <c r="AH21" i="49"/>
  <c r="AT27" i="49"/>
  <c r="AF48" i="48"/>
  <c r="AR25" i="49"/>
  <c r="AX13" i="48"/>
  <c r="AN9" i="48"/>
  <c r="AQ9" i="49"/>
  <c r="AC16" i="57"/>
  <c r="AP21" i="49"/>
  <c r="AO42" i="49"/>
  <c r="AS5" i="49"/>
  <c r="AP7" i="49"/>
  <c r="AH48" i="49"/>
  <c r="AL47" i="49"/>
  <c r="AE41" i="49"/>
  <c r="AE23" i="48"/>
  <c r="AE19" i="48"/>
  <c r="AB39" i="49"/>
  <c r="AU47" i="48"/>
  <c r="AC10" i="57"/>
  <c r="AH38" i="48"/>
  <c r="AN26" i="48"/>
  <c r="AK48" i="48"/>
  <c r="AE22" i="48"/>
  <c r="AR42" i="49"/>
  <c r="AW34" i="49"/>
  <c r="AS35" i="48"/>
  <c r="AG14" i="48"/>
  <c r="AP32" i="48"/>
  <c r="AX14" i="48"/>
  <c r="AU45" i="49"/>
  <c r="AH16" i="49"/>
  <c r="AP37" i="49"/>
  <c r="AF18" i="49"/>
  <c r="AT18" i="49"/>
  <c r="AB45" i="48"/>
  <c r="AC40" i="49"/>
  <c r="AW52" i="49"/>
  <c r="AQ55" i="48"/>
  <c r="AN40" i="49"/>
  <c r="AD32" i="48"/>
  <c r="AB8" i="57"/>
  <c r="AJ26" i="48"/>
  <c r="AK24" i="48"/>
  <c r="AI37" i="49"/>
  <c r="AD7" i="57"/>
  <c r="AS8" i="48"/>
  <c r="AQ13" i="48"/>
  <c r="AY24" i="48"/>
  <c r="AE3" i="49"/>
  <c r="AV46" i="49"/>
  <c r="AB3" i="49"/>
  <c r="AB22" i="48"/>
  <c r="AO34" i="49"/>
  <c r="AO29" i="49"/>
  <c r="AB47" i="49"/>
  <c r="AC3" i="49"/>
  <c r="AL38" i="48"/>
  <c r="AZ45" i="48"/>
  <c r="AW15" i="49"/>
  <c r="AM52" i="49"/>
  <c r="AC6" i="50"/>
  <c r="AL9" i="49"/>
  <c r="AW43" i="49"/>
  <c r="AB51" i="48"/>
  <c r="AW8" i="48"/>
  <c r="AS43" i="49"/>
  <c r="AY34" i="48"/>
  <c r="AK35" i="48"/>
  <c r="AN47" i="49"/>
  <c r="AU19" i="49"/>
  <c r="AO47" i="48"/>
  <c r="AL16" i="48"/>
  <c r="AK37" i="49"/>
  <c r="AS44" i="48"/>
  <c r="AT49" i="49"/>
  <c r="AO15" i="49"/>
  <c r="AI35" i="49"/>
  <c r="AL35" i="48"/>
  <c r="AR48" i="49"/>
  <c r="AU30" i="49"/>
  <c r="AC36" i="48"/>
  <c r="AG53" i="49"/>
  <c r="AC26" i="48"/>
  <c r="AI27" i="48"/>
  <c r="AD45" i="49"/>
  <c r="AS32" i="48"/>
  <c r="AU6" i="49"/>
  <c r="AD6" i="57"/>
  <c r="AR18" i="49"/>
  <c r="AB48" i="49"/>
  <c r="AN43" i="49"/>
  <c r="AK44" i="49"/>
  <c r="AR52" i="48"/>
  <c r="AL21" i="49"/>
  <c r="AB49" i="49"/>
  <c r="AJ13" i="48"/>
  <c r="AB12" i="48"/>
  <c r="AB16" i="48"/>
  <c r="AS23" i="48"/>
  <c r="AD29" i="49"/>
  <c r="AR45" i="48"/>
  <c r="AU9" i="49"/>
  <c r="AO17" i="49"/>
  <c r="AR50" i="49"/>
  <c r="AH35" i="48"/>
  <c r="AR46" i="49"/>
  <c r="AP19" i="49"/>
  <c r="AU37" i="49"/>
  <c r="AI40" i="49"/>
  <c r="AG49" i="48"/>
  <c r="AQ40" i="48"/>
  <c r="AW52" i="48"/>
  <c r="AP41" i="49"/>
  <c r="AN22" i="48"/>
  <c r="AO40" i="48"/>
  <c r="AV24" i="48"/>
  <c r="AV53" i="49"/>
  <c r="AX33" i="48"/>
  <c r="AC7" i="51"/>
  <c r="AN22" i="49"/>
  <c r="AK32" i="48"/>
  <c r="AK26" i="49"/>
  <c r="AG24" i="48"/>
  <c r="AO4" i="49"/>
  <c r="AT11" i="49"/>
  <c r="AC33" i="49"/>
  <c r="AQ37" i="48"/>
  <c r="AW11" i="48"/>
  <c r="AJ19" i="48"/>
  <c r="AF36" i="48"/>
  <c r="AE46" i="48"/>
  <c r="AJ47" i="48"/>
  <c r="AH17" i="48"/>
  <c r="AI14" i="48"/>
  <c r="AF24" i="49"/>
  <c r="AH4" i="49"/>
  <c r="AD6" i="50"/>
  <c r="AY12" i="48"/>
  <c r="AX32" i="48"/>
  <c r="AR22" i="48"/>
  <c r="AK21" i="49"/>
  <c r="AX23" i="48"/>
  <c r="AF15" i="49"/>
  <c r="AD19" i="49"/>
  <c r="AN14" i="49"/>
  <c r="AL45" i="49"/>
  <c r="AQ49" i="49"/>
  <c r="AG49" i="49"/>
  <c r="AW54" i="49"/>
  <c r="AC4" i="57"/>
  <c r="AO30" i="49"/>
  <c r="AD22" i="49"/>
  <c r="AE48" i="48"/>
  <c r="AB41" i="48"/>
  <c r="AC54" i="48"/>
  <c r="AT23" i="49"/>
  <c r="AR33" i="49"/>
  <c r="AH14" i="48"/>
  <c r="AE17" i="49"/>
  <c r="AF5" i="49"/>
  <c r="AH39" i="49"/>
  <c r="AC48" i="48"/>
  <c r="AB43" i="49"/>
  <c r="AE16" i="49"/>
  <c r="AF14" i="49"/>
  <c r="AH55" i="48"/>
  <c r="AN43" i="48"/>
  <c r="AO28" i="49"/>
  <c r="AB32" i="49"/>
  <c r="AK50" i="48"/>
  <c r="AZ39" i="48"/>
  <c r="AR24" i="49"/>
  <c r="AE10" i="49"/>
  <c r="AS22" i="48"/>
  <c r="AY29" i="48"/>
  <c r="AG28" i="49"/>
  <c r="AO53" i="49"/>
  <c r="AB44" i="49"/>
  <c r="AL19" i="48"/>
  <c r="AB10" i="50"/>
  <c r="AD21" i="49"/>
  <c r="AM7" i="49"/>
  <c r="AS12" i="49"/>
  <c r="AI29" i="48"/>
  <c r="AM53" i="48"/>
  <c r="AO37" i="49"/>
  <c r="AD48" i="49"/>
  <c r="AI24" i="49"/>
  <c r="AW12" i="49"/>
  <c r="AY21" i="48"/>
  <c r="AM36" i="48"/>
  <c r="AE15" i="48"/>
  <c r="AJ40" i="49"/>
  <c r="AJ27" i="48"/>
  <c r="AV45" i="48"/>
  <c r="AF36" i="49"/>
  <c r="AQ43" i="49"/>
  <c r="AE53" i="49"/>
  <c r="AJ54" i="48"/>
  <c r="AT16" i="49"/>
  <c r="AD7" i="50"/>
  <c r="AE29" i="48"/>
  <c r="AK39" i="49"/>
  <c r="AE36" i="48"/>
  <c r="AJ50" i="48"/>
  <c r="AV10" i="48"/>
  <c r="AE34" i="48"/>
  <c r="AI9" i="48"/>
  <c r="AU13" i="48"/>
  <c r="AI6" i="48"/>
  <c r="AF19" i="48"/>
  <c r="AJ5" i="49"/>
  <c r="AB34" i="48"/>
  <c r="AD51" i="48"/>
  <c r="AH12" i="48"/>
  <c r="AB31" i="49"/>
  <c r="AB6" i="49"/>
  <c r="AV46" i="48"/>
  <c r="AR13" i="49"/>
  <c r="AO53" i="48"/>
  <c r="AZ12" i="48"/>
  <c r="AQ19" i="48"/>
  <c r="AT43" i="49"/>
  <c r="AS11" i="48"/>
  <c r="AV43" i="49"/>
  <c r="AD54" i="49"/>
  <c r="AT36" i="48"/>
  <c r="AK48" i="49"/>
  <c r="AU29" i="48"/>
  <c r="AO52" i="49"/>
  <c r="AM3" i="49"/>
  <c r="AE11" i="48"/>
  <c r="AR21" i="49"/>
  <c r="AT24" i="49"/>
  <c r="AJ38" i="48"/>
  <c r="AC28" i="49"/>
  <c r="AB20" i="48"/>
  <c r="AS15" i="49"/>
  <c r="AD4" i="57"/>
  <c r="AX8" i="48"/>
  <c r="AP18" i="49"/>
  <c r="AH51" i="49"/>
  <c r="AL8" i="49"/>
  <c r="AB40" i="49"/>
  <c r="AS3" i="49"/>
  <c r="AC1" i="51"/>
  <c r="AR41" i="49"/>
  <c r="AL53" i="49"/>
  <c r="AT47" i="48"/>
  <c r="AR29" i="49"/>
  <c r="AV7" i="48"/>
  <c r="AD55" i="48"/>
  <c r="AG54" i="49"/>
  <c r="AT12" i="49"/>
  <c r="AM19" i="48"/>
  <c r="AM45" i="48"/>
  <c r="AU38" i="49"/>
  <c r="AB52" i="49"/>
  <c r="AR36" i="49"/>
  <c r="AS16" i="48"/>
  <c r="AK3" i="49"/>
  <c r="AI26" i="49"/>
  <c r="AJ21" i="49"/>
  <c r="AB12" i="51"/>
  <c r="AU34" i="49"/>
  <c r="AN51" i="49"/>
  <c r="AJ25" i="49"/>
  <c r="AY6" i="48"/>
  <c r="AP22" i="49"/>
  <c r="AQ44" i="48"/>
  <c r="AB7" i="57"/>
  <c r="AW6" i="48"/>
  <c r="AD3" i="50"/>
  <c r="AU43" i="49"/>
  <c r="AZ34" i="48"/>
  <c r="AY18" i="48"/>
  <c r="AI3" i="49"/>
  <c r="AM13" i="48"/>
  <c r="AP25" i="49"/>
  <c r="AT15" i="49"/>
  <c r="AM7" i="48"/>
  <c r="AB54" i="48"/>
  <c r="AD8" i="49"/>
  <c r="AV13" i="49"/>
  <c r="AT6" i="48"/>
  <c r="AY45" i="48"/>
  <c r="AH45" i="48"/>
  <c r="AP4" i="49"/>
  <c r="AG18" i="49"/>
  <c r="AJ48" i="48"/>
  <c r="AT50" i="48"/>
  <c r="AI4" i="49"/>
  <c r="AU35" i="48"/>
  <c r="AQ16" i="49"/>
  <c r="AU15" i="49"/>
  <c r="AC4" i="50"/>
  <c r="AE24" i="48"/>
  <c r="AZ36" i="48"/>
  <c r="AX48" i="48"/>
  <c r="AC6" i="48"/>
  <c r="AH29" i="49"/>
  <c r="AY32" i="48"/>
  <c r="AU21" i="48"/>
  <c r="AQ18" i="48"/>
  <c r="AJ32" i="49"/>
  <c r="AB15" i="57"/>
  <c r="AM30" i="49"/>
  <c r="AY13" i="48"/>
  <c r="AW21" i="49"/>
  <c r="AQ24" i="49"/>
  <c r="AK49" i="49"/>
  <c r="AM47" i="49"/>
  <c r="AI11" i="49"/>
  <c r="AT53" i="49"/>
  <c r="AM29" i="49"/>
  <c r="AU24" i="49"/>
  <c r="AT35" i="48"/>
  <c r="AD42" i="49"/>
  <c r="AW8" i="49"/>
  <c r="AU22" i="49"/>
  <c r="AO26" i="49"/>
  <c r="AH37" i="49"/>
  <c r="AN9" i="49"/>
  <c r="AQ47" i="48"/>
  <c r="AG34" i="48"/>
  <c r="AC3" i="51"/>
  <c r="AI46" i="48"/>
  <c r="AU8" i="48"/>
  <c r="AG6" i="49"/>
  <c r="AF22" i="48"/>
  <c r="AW29" i="48"/>
  <c r="AS24" i="49"/>
  <c r="AW4" i="49"/>
  <c r="AX16" i="48"/>
  <c r="AI22" i="48"/>
  <c r="AI7" i="48"/>
  <c r="AN52" i="48"/>
  <c r="AC3" i="57"/>
  <c r="AQ25" i="49"/>
  <c r="AI48" i="49"/>
  <c r="AK30" i="49"/>
  <c r="AT54" i="49"/>
  <c r="AO52" i="48"/>
  <c r="AQ27" i="48"/>
  <c r="AH47" i="48"/>
  <c r="AI46" i="49"/>
  <c r="AD11" i="48"/>
  <c r="AD10" i="49"/>
  <c r="AR27" i="49"/>
  <c r="AP11" i="49"/>
  <c r="AR48" i="48"/>
  <c r="AC49" i="49"/>
  <c r="AT33" i="49"/>
  <c r="AH33" i="48"/>
  <c r="AE55" i="48"/>
  <c r="AV33" i="48"/>
  <c r="AF10" i="48"/>
  <c r="AE43" i="48"/>
  <c r="AD54" i="48"/>
  <c r="AK23" i="48"/>
  <c r="AE21" i="49"/>
  <c r="AY28" i="48"/>
  <c r="AW19" i="49"/>
  <c r="AZ10" i="48"/>
  <c r="AP55" i="48"/>
  <c r="AH35" i="49"/>
  <c r="AQ10" i="48"/>
  <c r="AK29" i="49"/>
  <c r="AJ43" i="48"/>
  <c r="AM5" i="49"/>
  <c r="AC7" i="57"/>
  <c r="AZ24" i="48"/>
  <c r="AE32" i="48"/>
  <c r="AR6" i="48"/>
  <c r="AE33" i="49"/>
  <c r="AT11" i="48"/>
  <c r="AP11" i="48"/>
  <c r="AI32" i="48"/>
  <c r="AB38" i="49"/>
  <c r="AP18" i="48"/>
  <c r="AF40" i="48"/>
  <c r="AW50" i="48"/>
  <c r="AL47" i="48"/>
  <c r="AT38" i="48"/>
  <c r="AT45" i="49"/>
  <c r="AH24" i="48"/>
  <c r="AD7" i="48"/>
  <c r="AT33" i="48"/>
  <c r="AP54" i="49"/>
  <c r="AS53" i="49"/>
  <c r="AH9" i="48"/>
  <c r="AW5" i="49"/>
  <c r="AP17" i="49"/>
  <c r="AW47" i="48"/>
  <c r="AQ36" i="48"/>
  <c r="AY41" i="48"/>
  <c r="AQ17" i="49"/>
  <c r="AD34" i="49"/>
  <c r="AU37" i="48"/>
  <c r="AH50" i="49"/>
  <c r="AT42" i="48"/>
  <c r="AQ55" i="49"/>
  <c r="AD25" i="49"/>
  <c r="AO36" i="49"/>
  <c r="AJ38" i="49"/>
  <c r="AM13" i="49"/>
  <c r="AE52" i="49"/>
  <c r="AH26" i="48"/>
  <c r="AW7" i="48"/>
  <c r="AU13" i="49"/>
  <c r="AD25" i="48"/>
  <c r="AJ31" i="48"/>
  <c r="AS9" i="49"/>
  <c r="AC51" i="49"/>
  <c r="AM37" i="48"/>
  <c r="AN50" i="48"/>
  <c r="AD30" i="48"/>
  <c r="AC13" i="48"/>
  <c r="AF9" i="49"/>
  <c r="AT12" i="48"/>
  <c r="AC36" i="49"/>
  <c r="AO31" i="49"/>
  <c r="AI28" i="48"/>
  <c r="AK19" i="48"/>
  <c r="AJ26" i="49"/>
  <c r="AH52" i="49"/>
  <c r="AD16" i="57"/>
  <c r="AF33" i="49"/>
  <c r="AY33" i="48"/>
  <c r="AM23" i="48"/>
  <c r="AK45" i="49"/>
  <c r="AE40" i="49"/>
  <c r="AT41" i="48"/>
  <c r="AD10" i="48"/>
  <c r="AV6" i="49"/>
  <c r="AO55" i="48"/>
  <c r="AS26" i="49"/>
  <c r="AO45" i="48"/>
  <c r="AS34" i="48"/>
  <c r="AU40" i="49"/>
  <c r="AC26" i="49"/>
  <c r="AF46" i="49"/>
  <c r="AH30" i="49"/>
  <c r="AF54" i="48"/>
  <c r="AP46" i="48"/>
  <c r="AI42" i="49"/>
  <c r="AC46" i="48"/>
  <c r="AB7" i="51"/>
  <c r="AP5" i="49"/>
  <c r="AN21" i="49"/>
  <c r="AF22" i="49"/>
  <c r="AT46" i="48"/>
  <c r="AI54" i="49"/>
  <c r="AE30" i="48"/>
  <c r="AN24" i="49"/>
  <c r="AU27" i="48"/>
  <c r="AL7" i="49"/>
  <c r="AQ52" i="49"/>
  <c r="AS32" i="49"/>
  <c r="AC40" i="48"/>
  <c r="AD9" i="50"/>
  <c r="AJ55" i="48"/>
  <c r="AP52" i="49"/>
  <c r="AB9" i="49"/>
  <c r="AI10" i="49"/>
  <c r="AP33" i="49"/>
  <c r="AE14" i="48"/>
  <c r="AW40" i="48"/>
  <c r="AF25" i="48"/>
  <c r="AS21" i="49"/>
  <c r="AC13" i="49"/>
  <c r="AR8" i="49"/>
  <c r="AT55" i="48"/>
  <c r="AH33" i="49"/>
  <c r="AK16" i="49"/>
  <c r="AF18" i="48"/>
  <c r="AR28" i="49"/>
  <c r="AC52" i="49"/>
  <c r="AV9" i="49"/>
  <c r="AS54" i="48"/>
  <c r="AJ17" i="48"/>
  <c r="AP51" i="48"/>
  <c r="AT14" i="49"/>
  <c r="AW50" i="49"/>
  <c r="AS38" i="49"/>
  <c r="AJ37" i="49"/>
  <c r="AN15" i="48"/>
  <c r="AP27" i="48"/>
  <c r="AI31" i="48"/>
  <c r="AP10" i="48"/>
  <c r="AC50" i="49"/>
  <c r="AK10" i="48"/>
  <c r="AL10" i="48"/>
  <c r="AU10" i="48"/>
  <c r="AQ53" i="49"/>
  <c r="AB10" i="48"/>
  <c r="AG8" i="48"/>
  <c r="AE45" i="49"/>
  <c r="AN30" i="48"/>
  <c r="AN37" i="49"/>
  <c r="AO15" i="48"/>
  <c r="AN27" i="49"/>
  <c r="AX11" i="48"/>
  <c r="AE44" i="48"/>
  <c r="AK34" i="48"/>
  <c r="AV25" i="48"/>
  <c r="AL23" i="49"/>
  <c r="AI50" i="49"/>
  <c r="AH7" i="49"/>
  <c r="AO24" i="49"/>
  <c r="AL21" i="48"/>
  <c r="AU11" i="49"/>
  <c r="AU9" i="48"/>
  <c r="AN33" i="48"/>
  <c r="AN47" i="48"/>
  <c r="AH10" i="49"/>
  <c r="AI37" i="48"/>
  <c r="AT46" i="49"/>
  <c r="AU6" i="48"/>
  <c r="AP28" i="49"/>
  <c r="AV39" i="49"/>
  <c r="AZ42" i="48"/>
  <c r="AW31" i="48"/>
  <c r="AB51" i="49"/>
  <c r="AD6" i="48"/>
  <c r="AO32" i="48"/>
  <c r="AT29" i="49"/>
  <c r="AQ43" i="48"/>
  <c r="AN12" i="48"/>
  <c r="AE29" i="49"/>
  <c r="AU23" i="49"/>
  <c r="AO19" i="48"/>
  <c r="AL42" i="48"/>
  <c r="AI35" i="48"/>
  <c r="AG16" i="49"/>
  <c r="AV22" i="49"/>
  <c r="AQ30" i="49"/>
  <c r="AB37" i="49"/>
  <c r="AJ3" i="49"/>
  <c r="AR9" i="49"/>
  <c r="AX9" i="48"/>
  <c r="AM14" i="49"/>
  <c r="AS36" i="49"/>
  <c r="AG43" i="49"/>
  <c r="AI44" i="49"/>
  <c r="AY42" i="48"/>
  <c r="AP29" i="48"/>
  <c r="AM53" i="49"/>
  <c r="AL44" i="48"/>
  <c r="AS36" i="48"/>
  <c r="AM47" i="48"/>
  <c r="AP38" i="48"/>
  <c r="AJ13" i="49"/>
  <c r="AT21" i="48"/>
  <c r="AH34" i="48"/>
  <c r="AW36" i="48"/>
  <c r="AJ47" i="49"/>
  <c r="AL20" i="49"/>
  <c r="AM22" i="49"/>
  <c r="AB53" i="49"/>
  <c r="AR39" i="49"/>
  <c r="AB30" i="48"/>
  <c r="AO5" i="49"/>
  <c r="AM21" i="49"/>
  <c r="AV48" i="48"/>
  <c r="AD12" i="57"/>
  <c r="AN13" i="49"/>
  <c r="AK33" i="48"/>
  <c r="AU7" i="49"/>
  <c r="AL5" i="49"/>
  <c r="AD42" i="48"/>
  <c r="AQ11" i="48"/>
  <c r="AF46" i="48"/>
  <c r="AY15" i="48"/>
  <c r="AR49" i="49"/>
  <c r="AW41" i="48"/>
  <c r="AL6" i="49"/>
  <c r="AT17" i="49"/>
  <c r="AB5" i="51"/>
  <c r="AI55" i="48"/>
  <c r="AJ7" i="48"/>
  <c r="AB46" i="49"/>
  <c r="AF44" i="48"/>
  <c r="AS14" i="48"/>
  <c r="AL4" i="49"/>
  <c r="AF45" i="49"/>
  <c r="AG25" i="48"/>
  <c r="AO21" i="48"/>
  <c r="AZ40" i="48"/>
  <c r="AK19" i="49"/>
  <c r="AN21" i="48"/>
  <c r="AG16" i="48"/>
  <c r="AH54" i="48"/>
  <c r="AD24" i="49"/>
  <c r="AD9" i="49"/>
  <c r="AG20" i="49"/>
  <c r="AI17" i="48"/>
  <c r="AO21" i="49"/>
  <c r="AD17" i="48"/>
  <c r="AC24" i="48"/>
  <c r="AN44" i="49"/>
  <c r="AP12" i="48"/>
  <c r="AZ53" i="48"/>
  <c r="AX44" i="48"/>
  <c r="AL55" i="48"/>
  <c r="AF23" i="48"/>
  <c r="AH25" i="48"/>
  <c r="AB9" i="57"/>
  <c r="AI26" i="48"/>
  <c r="AH27" i="48"/>
  <c r="AM44" i="49"/>
  <c r="AT13" i="49"/>
  <c r="AG46" i="49"/>
  <c r="AG55" i="49"/>
  <c r="AE36" i="49"/>
  <c r="AR21" i="48"/>
  <c r="AT51" i="48"/>
  <c r="AB31" i="48"/>
  <c r="AB25" i="48"/>
  <c r="AQ36" i="49"/>
  <c r="AD8" i="50"/>
  <c r="AN28" i="49"/>
  <c r="AR23" i="49"/>
  <c r="AR19" i="49"/>
  <c r="AB12" i="49"/>
  <c r="AZ48" i="48"/>
  <c r="AW31" i="49"/>
  <c r="AP8" i="48"/>
  <c r="AC50" i="48"/>
  <c r="AM48" i="49"/>
  <c r="AF12" i="48"/>
  <c r="AY35" i="48"/>
  <c r="AS33" i="49"/>
  <c r="AL31" i="48"/>
  <c r="AK22" i="48"/>
  <c r="AV3" i="49"/>
  <c r="AQ50" i="48"/>
  <c r="AP55" i="49"/>
  <c r="AG42" i="48"/>
  <c r="AV16" i="48"/>
  <c r="AO38" i="49"/>
  <c r="AH42" i="49"/>
  <c r="AW11" i="49"/>
  <c r="AF9" i="48"/>
  <c r="AM26" i="48"/>
  <c r="AG52" i="48"/>
  <c r="AK31" i="48"/>
  <c r="AE45" i="48"/>
  <c r="AD33" i="48"/>
  <c r="AW54" i="48"/>
  <c r="AC5" i="49"/>
  <c r="AF20" i="48"/>
  <c r="AL53" i="48"/>
  <c r="AZ6" i="48"/>
  <c r="AE27" i="48"/>
  <c r="AI11" i="48"/>
  <c r="AR46" i="48"/>
  <c r="AG22" i="49"/>
  <c r="AU17" i="48"/>
  <c r="AC6" i="51"/>
  <c r="AJ52" i="48"/>
  <c r="AQ27" i="49"/>
  <c r="AI52" i="48"/>
  <c r="AW20" i="49"/>
  <c r="AL12" i="49"/>
  <c r="AD14" i="49"/>
  <c r="AO30" i="48"/>
  <c r="AH21" i="48"/>
  <c r="AQ40" i="49"/>
  <c r="AQ14" i="49"/>
  <c r="AH29" i="48"/>
  <c r="AO39" i="48"/>
  <c r="AP34" i="49"/>
  <c r="AG26" i="49"/>
  <c r="AW13" i="48"/>
  <c r="AC24" i="49"/>
  <c r="AV12" i="48"/>
  <c r="AL36" i="48"/>
  <c r="AU19" i="48"/>
  <c r="AO22" i="48"/>
  <c r="AN18" i="49"/>
  <c r="AE51" i="49"/>
  <c r="AC30" i="48"/>
  <c r="AH20" i="49"/>
  <c r="AO51" i="48"/>
  <c r="AQ48" i="49"/>
  <c r="AR51" i="49"/>
  <c r="AT34" i="48"/>
  <c r="AF29" i="48"/>
  <c r="AO33" i="49"/>
  <c r="AB8" i="51"/>
  <c r="AL46" i="49"/>
  <c r="AP31" i="49"/>
  <c r="AE51" i="48"/>
  <c r="AU53" i="49"/>
  <c r="AS22" i="49"/>
  <c r="AH41" i="49"/>
  <c r="AU12" i="48"/>
  <c r="AG36" i="49"/>
  <c r="AI33" i="49"/>
  <c r="AM49" i="49"/>
  <c r="AY52" i="48"/>
  <c r="AK4" i="49"/>
  <c r="AW17" i="48"/>
  <c r="AL36" i="49"/>
  <c r="AW33" i="49"/>
  <c r="AQ34" i="49"/>
  <c r="AD2" i="50"/>
  <c r="AG37" i="48"/>
  <c r="AW9" i="48"/>
  <c r="AR47" i="49"/>
  <c r="AG3" i="49"/>
  <c r="AC27" i="49"/>
  <c r="AW44" i="48"/>
  <c r="AR38" i="48"/>
  <c r="AK36" i="48"/>
  <c r="AB27" i="49"/>
  <c r="AK54" i="49"/>
  <c r="AJ19" i="49"/>
  <c r="AH44" i="48"/>
  <c r="AX41" i="48"/>
  <c r="AS39" i="49"/>
  <c r="AT19" i="49"/>
  <c r="AS15" i="48"/>
  <c r="AM50" i="49"/>
  <c r="AR10" i="49"/>
  <c r="AW13" i="49"/>
  <c r="AD45" i="48"/>
  <c r="AC48" i="49"/>
  <c r="AF54" i="49"/>
  <c r="AI49" i="48"/>
  <c r="AM16" i="49"/>
  <c r="AG9" i="49"/>
  <c r="AH44" i="49"/>
  <c r="AP26" i="48"/>
  <c r="AF42" i="48"/>
  <c r="AF24" i="48"/>
  <c r="AW51" i="49"/>
  <c r="AP26" i="49"/>
  <c r="AP40" i="49"/>
  <c r="AI12" i="48"/>
  <c r="AB6" i="50"/>
  <c r="AB3" i="51"/>
  <c r="AM15" i="49"/>
  <c r="AG13" i="49"/>
  <c r="AW7" i="49"/>
  <c r="AL14" i="49"/>
  <c r="AH11" i="49"/>
  <c r="AD10" i="50"/>
  <c r="AU28" i="48"/>
  <c r="AG45" i="49"/>
  <c r="AE28" i="48"/>
  <c r="AQ7" i="49"/>
  <c r="AM54" i="48"/>
  <c r="AU50" i="48"/>
  <c r="AR28" i="48"/>
  <c r="AJ28" i="48"/>
  <c r="AN14" i="48"/>
  <c r="AD46" i="48"/>
  <c r="AG17" i="49"/>
  <c r="AD28" i="48"/>
  <c r="AR38" i="49"/>
  <c r="AF47" i="49"/>
  <c r="AW33" i="48"/>
  <c r="AW38" i="49"/>
  <c r="AT25" i="48"/>
  <c r="AV47" i="49"/>
  <c r="AP31" i="48"/>
  <c r="AP52" i="48"/>
  <c r="AG18" i="48"/>
  <c r="AT9" i="48"/>
  <c r="AL22" i="48"/>
  <c r="AF11" i="49"/>
  <c r="AP22" i="48"/>
  <c r="AT25" i="49"/>
  <c r="AL51" i="48"/>
  <c r="AT42" i="49"/>
  <c r="AC12" i="48"/>
  <c r="AU24" i="48"/>
  <c r="AN39" i="48"/>
  <c r="AE52" i="48"/>
  <c r="AS11" i="49"/>
  <c r="AK26" i="48"/>
  <c r="AX50" i="48"/>
  <c r="AQ39" i="48"/>
  <c r="AE15" i="49"/>
  <c r="AG7" i="49"/>
  <c r="AC11" i="57"/>
  <c r="AG50" i="48"/>
  <c r="AH28" i="49"/>
  <c r="AR29" i="48"/>
  <c r="AJ29" i="48"/>
  <c r="AW3" i="49"/>
  <c r="AD50" i="49"/>
  <c r="AJ24" i="49"/>
  <c r="AM46" i="48"/>
  <c r="AF17" i="48"/>
  <c r="AV47" i="48"/>
  <c r="AK41" i="49"/>
  <c r="AJ34" i="48"/>
  <c r="AB45" i="49"/>
  <c r="AJ46" i="49"/>
  <c r="AE31" i="49"/>
  <c r="AO46" i="48"/>
  <c r="AV36" i="49"/>
  <c r="AE40" i="48"/>
  <c r="AV16" i="49"/>
  <c r="AE12" i="49"/>
  <c r="AI44" i="48"/>
  <c r="AH19" i="48"/>
  <c r="AM23" i="49"/>
  <c r="AP24" i="48"/>
  <c r="AF55" i="49"/>
  <c r="AJ53" i="49"/>
  <c r="AR7" i="49"/>
  <c r="AR24" i="48"/>
  <c r="AQ30" i="48"/>
  <c r="AS24" i="48"/>
  <c r="J588" i="61" l="1"/>
  <c r="E547" i="61"/>
  <c r="E519" i="61"/>
  <c r="E566" i="61"/>
  <c r="J581" i="61"/>
  <c r="B580" i="61"/>
  <c r="H513" i="61"/>
  <c r="N526" i="61"/>
  <c r="J559" i="61"/>
  <c r="H508" i="61"/>
  <c r="U724" i="61"/>
  <c r="E550" i="61"/>
  <c r="R529" i="61"/>
  <c r="E531" i="61"/>
  <c r="L503" i="61"/>
  <c r="N577" i="61"/>
  <c r="N560" i="61"/>
  <c r="J488" i="61"/>
  <c r="J504" i="61"/>
  <c r="T573" i="61"/>
  <c r="P512" i="61"/>
  <c r="H507" i="61"/>
  <c r="L529" i="61"/>
  <c r="E507" i="61"/>
  <c r="L507" i="61"/>
  <c r="E608" i="61"/>
  <c r="T542" i="61"/>
  <c r="T586" i="61"/>
  <c r="T548" i="61"/>
  <c r="N554" i="61"/>
  <c r="R520" i="61"/>
  <c r="J554" i="61"/>
  <c r="B562" i="61"/>
  <c r="P523" i="61"/>
  <c r="P488" i="61"/>
  <c r="T568" i="61"/>
  <c r="P496" i="61"/>
  <c r="L491" i="61"/>
  <c r="Q588" i="61"/>
  <c r="E530" i="61"/>
  <c r="J513" i="61"/>
  <c r="E586" i="61"/>
  <c r="L498" i="61"/>
  <c r="N491" i="61"/>
  <c r="P492" i="61"/>
  <c r="T555" i="61"/>
  <c r="H531" i="61"/>
  <c r="D622" i="61"/>
  <c r="L496" i="61"/>
  <c r="E506" i="61"/>
  <c r="T485" i="61"/>
  <c r="P533" i="61"/>
  <c r="E524" i="61"/>
  <c r="T546" i="61"/>
  <c r="N495" i="61"/>
  <c r="T566" i="61"/>
  <c r="T527" i="61"/>
  <c r="B547" i="61"/>
  <c r="E604" i="61"/>
  <c r="B504" i="61"/>
  <c r="B510" i="61"/>
  <c r="J530" i="61"/>
  <c r="E571" i="61"/>
  <c r="N548" i="61"/>
  <c r="R523" i="61"/>
  <c r="T532" i="61"/>
  <c r="T519" i="61"/>
  <c r="B581" i="61"/>
  <c r="H486" i="61"/>
  <c r="N552" i="61"/>
  <c r="P520" i="61"/>
  <c r="Q542" i="61"/>
  <c r="N527" i="61"/>
  <c r="B509" i="61"/>
  <c r="B588" i="61"/>
  <c r="J582" i="61"/>
  <c r="P515" i="61"/>
  <c r="J500" i="61"/>
  <c r="J548" i="61"/>
  <c r="R488" i="61"/>
  <c r="B572" i="61"/>
  <c r="Q558" i="61"/>
  <c r="E564" i="61"/>
  <c r="N564" i="61"/>
  <c r="B586" i="61"/>
  <c r="P510" i="61"/>
  <c r="T521" i="61"/>
  <c r="L485" i="61"/>
  <c r="N581" i="61"/>
  <c r="L488" i="61"/>
  <c r="Q546" i="61"/>
  <c r="N504" i="61"/>
  <c r="E523" i="61"/>
  <c r="R490" i="61"/>
  <c r="E580" i="61"/>
  <c r="B489" i="61"/>
  <c r="L489" i="61"/>
  <c r="J572" i="61"/>
  <c r="T585" i="61"/>
  <c r="N549" i="61"/>
  <c r="H496" i="61"/>
  <c r="J534" i="61"/>
  <c r="P519" i="61"/>
  <c r="E493" i="61"/>
  <c r="B544" i="61"/>
  <c r="H534" i="61"/>
  <c r="E606" i="61"/>
  <c r="L506" i="61"/>
  <c r="E509" i="61"/>
  <c r="J525" i="61"/>
  <c r="Q575" i="61"/>
  <c r="J520" i="61"/>
  <c r="E575" i="61"/>
  <c r="F732" i="61"/>
  <c r="I131" i="67" s="1"/>
  <c r="J561" i="61"/>
  <c r="J491" i="61"/>
  <c r="H510" i="61"/>
  <c r="Q548" i="61"/>
  <c r="P486" i="61"/>
  <c r="E587" i="61"/>
  <c r="J573" i="61"/>
  <c r="J521" i="61"/>
  <c r="L516" i="61"/>
  <c r="P526" i="61"/>
  <c r="J512" i="61"/>
  <c r="N580" i="61"/>
  <c r="J517" i="61"/>
  <c r="P529" i="61"/>
  <c r="B573" i="61"/>
  <c r="J490" i="61"/>
  <c r="E568" i="61"/>
  <c r="E511" i="61"/>
  <c r="T503" i="61"/>
  <c r="U719" i="61"/>
  <c r="H522" i="61"/>
  <c r="T489" i="61"/>
  <c r="T554" i="61"/>
  <c r="E556" i="61"/>
  <c r="E522" i="61"/>
  <c r="N512" i="61"/>
  <c r="E534" i="61"/>
  <c r="N568" i="61"/>
  <c r="N589" i="61"/>
  <c r="R495" i="61"/>
  <c r="P508" i="61"/>
  <c r="L487" i="61"/>
  <c r="Q557" i="61"/>
  <c r="T543" i="61"/>
  <c r="J514" i="61"/>
  <c r="Q559" i="61"/>
  <c r="N588" i="61"/>
  <c r="T556" i="61"/>
  <c r="J567" i="61"/>
  <c r="L500" i="61"/>
  <c r="R527" i="61"/>
  <c r="T515" i="61"/>
  <c r="E503" i="61"/>
  <c r="Q550" i="61"/>
  <c r="L514" i="61"/>
  <c r="J529" i="61"/>
  <c r="H527" i="61"/>
  <c r="J485" i="61"/>
  <c r="B533" i="61"/>
  <c r="N550" i="61"/>
  <c r="T513" i="61"/>
  <c r="Q578" i="61"/>
  <c r="P485" i="61"/>
  <c r="J560" i="61"/>
  <c r="Q569" i="61"/>
  <c r="J556" i="61"/>
  <c r="B587" i="61"/>
  <c r="Q573" i="61"/>
  <c r="N547" i="61"/>
  <c r="N486" i="61"/>
  <c r="J526" i="61"/>
  <c r="B575" i="61"/>
  <c r="R487" i="61"/>
  <c r="B499" i="61"/>
  <c r="H517" i="61"/>
  <c r="N559" i="61"/>
  <c r="E490" i="61"/>
  <c r="L508" i="61"/>
  <c r="J515" i="61"/>
  <c r="N578" i="61"/>
  <c r="T491" i="61"/>
  <c r="N525" i="61"/>
  <c r="B541" i="61"/>
  <c r="B566" i="61"/>
  <c r="B513" i="61"/>
  <c r="L492" i="61"/>
  <c r="E513" i="61"/>
  <c r="N489" i="61"/>
  <c r="H529" i="61"/>
  <c r="E515" i="61"/>
  <c r="E508" i="61"/>
  <c r="E602" i="61"/>
  <c r="N551" i="61"/>
  <c r="H533" i="61"/>
  <c r="E588" i="61"/>
  <c r="N524" i="61"/>
  <c r="H506" i="61"/>
  <c r="J575" i="61"/>
  <c r="E494" i="61"/>
  <c r="T547" i="61"/>
  <c r="B579" i="61"/>
  <c r="E545" i="61"/>
  <c r="T518" i="61"/>
  <c r="B567" i="61"/>
  <c r="E551" i="61"/>
  <c r="B578" i="61"/>
  <c r="E552" i="61"/>
  <c r="N558" i="61"/>
  <c r="B520" i="61"/>
  <c r="E527" i="61"/>
  <c r="T589" i="61"/>
  <c r="R502" i="61"/>
  <c r="R511" i="61"/>
  <c r="E600" i="61"/>
  <c r="H526" i="61"/>
  <c r="E525" i="61"/>
  <c r="H498" i="61"/>
  <c r="P490" i="61"/>
  <c r="N546" i="61"/>
  <c r="U623" i="61"/>
  <c r="R512" i="61"/>
  <c r="N503" i="61"/>
  <c r="P531" i="61"/>
  <c r="Q572" i="61"/>
  <c r="Q544" i="61"/>
  <c r="B495" i="61"/>
  <c r="B491" i="61"/>
  <c r="H492" i="61"/>
  <c r="B584" i="61"/>
  <c r="B583" i="61"/>
  <c r="F718" i="61"/>
  <c r="I120" i="67" s="1"/>
  <c r="Q541" i="61"/>
  <c r="Q565" i="61"/>
  <c r="N584" i="61"/>
  <c r="Q554" i="61"/>
  <c r="P487" i="61"/>
  <c r="B530" i="61"/>
  <c r="T578" i="61"/>
  <c r="U599" i="61"/>
  <c r="T550" i="61"/>
  <c r="T524" i="61"/>
  <c r="B582" i="61"/>
  <c r="B501" i="61"/>
  <c r="F720" i="61"/>
  <c r="I121" i="67" s="1"/>
  <c r="H505" i="61"/>
  <c r="T587" i="61"/>
  <c r="B524" i="61"/>
  <c r="N553" i="61"/>
  <c r="Q580" i="61"/>
  <c r="R493" i="61"/>
  <c r="T569" i="61"/>
  <c r="E501" i="61"/>
  <c r="U723" i="61"/>
  <c r="I124" i="67" s="1"/>
  <c r="L526" i="61"/>
  <c r="B574" i="61"/>
  <c r="E498" i="61"/>
  <c r="E502" i="61"/>
  <c r="E576" i="61"/>
  <c r="U731" i="61"/>
  <c r="R492" i="61"/>
  <c r="N562" i="61"/>
  <c r="T506" i="61"/>
  <c r="T577" i="61"/>
  <c r="R525" i="61"/>
  <c r="J563" i="61"/>
  <c r="B534" i="61"/>
  <c r="J583" i="61"/>
  <c r="J498" i="61"/>
  <c r="T507" i="61"/>
  <c r="Q553" i="61"/>
  <c r="P509" i="61"/>
  <c r="H509" i="61"/>
  <c r="J550" i="61"/>
  <c r="B493" i="61"/>
  <c r="B521" i="61"/>
  <c r="J577" i="61"/>
  <c r="B564" i="61"/>
  <c r="N561" i="61"/>
  <c r="E529" i="61"/>
  <c r="U607" i="61"/>
  <c r="T567" i="61"/>
  <c r="B496" i="61"/>
  <c r="N542" i="61"/>
  <c r="N571" i="61"/>
  <c r="H520" i="61"/>
  <c r="J510" i="61"/>
  <c r="R516" i="61"/>
  <c r="J533" i="61"/>
  <c r="H499" i="61"/>
  <c r="H502" i="61"/>
  <c r="H490" i="61"/>
  <c r="J527" i="61"/>
  <c r="B553" i="61"/>
  <c r="R504" i="61"/>
  <c r="B545" i="61"/>
  <c r="L504" i="61"/>
  <c r="E561" i="61"/>
  <c r="N574" i="61"/>
  <c r="L530" i="61"/>
  <c r="H515" i="61"/>
  <c r="Q574" i="61"/>
  <c r="P516" i="61"/>
  <c r="U717" i="61"/>
  <c r="Q585" i="61"/>
  <c r="N508" i="61"/>
  <c r="R499" i="61"/>
  <c r="T497" i="61"/>
  <c r="J568" i="61"/>
  <c r="E500" i="61"/>
  <c r="P532" i="61"/>
  <c r="H511" i="61"/>
  <c r="P524" i="61"/>
  <c r="B560" i="61"/>
  <c r="L497" i="61"/>
  <c r="T512" i="61"/>
  <c r="E563" i="61"/>
  <c r="P505" i="61"/>
  <c r="J545" i="61"/>
  <c r="R485" i="61"/>
  <c r="H504" i="61"/>
  <c r="H489" i="61"/>
  <c r="N576" i="61"/>
  <c r="T583" i="61"/>
  <c r="J576" i="61"/>
  <c r="J564" i="61"/>
  <c r="J558" i="61"/>
  <c r="E585" i="61"/>
  <c r="N514" i="61"/>
  <c r="R531" i="61"/>
  <c r="L493" i="61"/>
  <c r="J547" i="61"/>
  <c r="U601" i="61"/>
  <c r="L511" i="61"/>
  <c r="R497" i="61"/>
  <c r="B506" i="61"/>
  <c r="P504" i="61"/>
  <c r="U721" i="61"/>
  <c r="I122" i="67" s="1"/>
  <c r="P495" i="61"/>
  <c r="U716" i="61"/>
  <c r="I119" i="67" s="1"/>
  <c r="B559" i="61"/>
  <c r="J589" i="61"/>
  <c r="J579" i="61"/>
  <c r="E532" i="61"/>
  <c r="E560" i="61"/>
  <c r="J555" i="61"/>
  <c r="B516" i="61"/>
  <c r="N520" i="61"/>
  <c r="J516" i="61"/>
  <c r="J552" i="61"/>
  <c r="L521" i="61"/>
  <c r="N531" i="61"/>
  <c r="T531" i="61"/>
  <c r="U621" i="61"/>
  <c r="B485" i="61"/>
  <c r="E541" i="61"/>
  <c r="E578" i="61"/>
  <c r="E557" i="61"/>
  <c r="N521" i="61"/>
  <c r="N583" i="61"/>
  <c r="J486" i="61"/>
  <c r="B558" i="61"/>
  <c r="T574" i="61"/>
  <c r="T499" i="61"/>
  <c r="N511" i="61"/>
  <c r="N567" i="61"/>
  <c r="J574" i="61"/>
  <c r="H523" i="61"/>
  <c r="N528" i="61"/>
  <c r="P491" i="61"/>
  <c r="R491" i="61"/>
  <c r="H528" i="61"/>
  <c r="H500" i="61"/>
  <c r="E546" i="61"/>
  <c r="J496" i="61"/>
  <c r="P514" i="61"/>
  <c r="J511" i="61"/>
  <c r="Q555" i="61"/>
  <c r="Q579" i="61"/>
  <c r="J580" i="61"/>
  <c r="J571" i="61"/>
  <c r="H494" i="61"/>
  <c r="T529" i="61"/>
  <c r="B490" i="61"/>
  <c r="E520" i="61"/>
  <c r="N529" i="61"/>
  <c r="N496" i="61"/>
  <c r="Q561" i="61"/>
  <c r="E548" i="61"/>
  <c r="R522" i="61"/>
  <c r="B502" i="61"/>
  <c r="E569" i="61"/>
  <c r="E518" i="61"/>
  <c r="E495" i="61"/>
  <c r="E554" i="61"/>
  <c r="N563" i="61"/>
  <c r="N510" i="61"/>
  <c r="P511" i="61"/>
  <c r="B514" i="61"/>
  <c r="H512" i="61"/>
  <c r="U729" i="61"/>
  <c r="R518" i="61"/>
  <c r="L525" i="61"/>
  <c r="J585" i="61"/>
  <c r="J570" i="61"/>
  <c r="P522" i="61"/>
  <c r="R486" i="61"/>
  <c r="L499" i="61"/>
  <c r="B543" i="61"/>
  <c r="U726" i="61"/>
  <c r="P528" i="61"/>
  <c r="T588" i="61"/>
  <c r="Q583" i="61"/>
  <c r="H519" i="61"/>
  <c r="E544" i="61"/>
  <c r="Q545" i="61"/>
  <c r="B531" i="61"/>
  <c r="N522" i="61"/>
  <c r="J557" i="61"/>
  <c r="Q589" i="61"/>
  <c r="T580" i="61"/>
  <c r="T525" i="61"/>
  <c r="P513" i="61"/>
  <c r="B549" i="61"/>
  <c r="R498" i="61"/>
  <c r="E521" i="61"/>
  <c r="E517" i="61"/>
  <c r="P493" i="61"/>
  <c r="B488" i="61"/>
  <c r="R509" i="61"/>
  <c r="Q552" i="61"/>
  <c r="N582" i="61"/>
  <c r="T514" i="61"/>
  <c r="J531" i="61"/>
  <c r="L517" i="61"/>
  <c r="J565" i="61"/>
  <c r="T490" i="61"/>
  <c r="B529" i="61"/>
  <c r="L501" i="61"/>
  <c r="E489" i="61"/>
  <c r="B526" i="61"/>
  <c r="H514" i="61"/>
  <c r="T492" i="61"/>
  <c r="R524" i="61"/>
  <c r="J489" i="61"/>
  <c r="J506" i="61"/>
  <c r="H493" i="61"/>
  <c r="H503" i="61"/>
  <c r="T563" i="61"/>
  <c r="T560" i="61"/>
  <c r="T562" i="61"/>
  <c r="U605" i="61"/>
  <c r="H497" i="61"/>
  <c r="L515" i="61"/>
  <c r="E516" i="61"/>
  <c r="T533" i="61"/>
  <c r="E514" i="61"/>
  <c r="B503" i="61"/>
  <c r="T523" i="61"/>
  <c r="N565" i="61"/>
  <c r="N587" i="61"/>
  <c r="N506" i="61"/>
  <c r="N532" i="61"/>
  <c r="N490" i="61"/>
  <c r="L528" i="61"/>
  <c r="T549" i="61"/>
  <c r="E533" i="61"/>
  <c r="L527" i="61"/>
  <c r="N569" i="61"/>
  <c r="N513" i="61"/>
  <c r="J553" i="61"/>
  <c r="J532" i="61"/>
  <c r="E553" i="61"/>
  <c r="E504" i="61"/>
  <c r="D635" i="61"/>
  <c r="T576" i="61"/>
  <c r="P494" i="61"/>
  <c r="B571" i="61"/>
  <c r="Q562" i="61"/>
  <c r="J578" i="61"/>
  <c r="E555" i="61"/>
  <c r="E582" i="61"/>
  <c r="P498" i="61"/>
  <c r="B561" i="61"/>
  <c r="T551" i="61"/>
  <c r="N523" i="61"/>
  <c r="N573" i="61"/>
  <c r="E562" i="61"/>
  <c r="T545" i="61"/>
  <c r="P500" i="61"/>
  <c r="N497" i="61"/>
  <c r="E491" i="61"/>
  <c r="B507" i="61"/>
  <c r="R505" i="61"/>
  <c r="N516" i="61"/>
  <c r="T487" i="61"/>
  <c r="L490" i="61"/>
  <c r="R530" i="61"/>
  <c r="Q587" i="61"/>
  <c r="B548" i="61"/>
  <c r="L533" i="61"/>
  <c r="T522" i="61"/>
  <c r="T530" i="61"/>
  <c r="R532" i="61"/>
  <c r="J551" i="61"/>
  <c r="N499" i="61"/>
  <c r="Q547" i="61"/>
  <c r="B570" i="61"/>
  <c r="L520" i="61"/>
  <c r="N507" i="61"/>
  <c r="R533" i="61"/>
  <c r="J508" i="61"/>
  <c r="Q568" i="61"/>
  <c r="N556" i="61"/>
  <c r="T544" i="61"/>
  <c r="L519" i="61"/>
  <c r="Q567" i="61"/>
  <c r="L512" i="61"/>
  <c r="B546" i="61"/>
  <c r="N488" i="61"/>
  <c r="E583" i="61"/>
  <c r="B552" i="61"/>
  <c r="L494" i="61"/>
  <c r="T498" i="61"/>
  <c r="B486" i="61"/>
  <c r="Q563" i="61"/>
  <c r="U603" i="61"/>
  <c r="B569" i="61"/>
  <c r="J518" i="61"/>
  <c r="J523" i="61"/>
  <c r="J549" i="61"/>
  <c r="N505" i="61"/>
  <c r="B512" i="61"/>
  <c r="L524" i="61"/>
  <c r="J524" i="61"/>
  <c r="Q564" i="61"/>
  <c r="E510" i="61"/>
  <c r="Q551" i="61"/>
  <c r="R494" i="61"/>
  <c r="B522" i="61"/>
  <c r="R501" i="61"/>
  <c r="R528" i="61"/>
  <c r="T510" i="61"/>
  <c r="J562" i="61"/>
  <c r="T502" i="61"/>
  <c r="L486" i="61"/>
  <c r="B508" i="61"/>
  <c r="L534" i="61"/>
  <c r="N566" i="61"/>
  <c r="P497" i="61"/>
  <c r="P503" i="61"/>
  <c r="J569" i="61"/>
  <c r="Q584" i="61"/>
  <c r="Q560" i="61"/>
  <c r="E570" i="61"/>
  <c r="U722" i="61"/>
  <c r="I123" i="67" s="1"/>
  <c r="J501" i="61"/>
  <c r="N544" i="61"/>
  <c r="J586" i="61"/>
  <c r="B576" i="61"/>
  <c r="T528" i="61"/>
  <c r="J566" i="61"/>
  <c r="E590" i="61"/>
  <c r="T495" i="61"/>
  <c r="H491" i="61"/>
  <c r="R519" i="61"/>
  <c r="T561" i="61"/>
  <c r="P489" i="61"/>
  <c r="J494" i="61"/>
  <c r="N487" i="61"/>
  <c r="N530" i="61"/>
  <c r="J492" i="61"/>
  <c r="U624" i="61"/>
  <c r="E558" i="61"/>
  <c r="N498" i="61"/>
  <c r="E572" i="61"/>
  <c r="R496" i="61"/>
  <c r="E528" i="61"/>
  <c r="Q556" i="61"/>
  <c r="Q543" i="61"/>
  <c r="B492" i="61"/>
  <c r="E486" i="61"/>
  <c r="B518" i="61"/>
  <c r="T552" i="61"/>
  <c r="R489" i="61"/>
  <c r="T584" i="61"/>
  <c r="E549" i="61"/>
  <c r="D625" i="61"/>
  <c r="Q582" i="61"/>
  <c r="B528" i="61"/>
  <c r="E577" i="61"/>
  <c r="P502" i="61"/>
  <c r="B525" i="61"/>
  <c r="T516" i="61"/>
  <c r="B590" i="61"/>
  <c r="J544" i="61"/>
  <c r="L502" i="61"/>
  <c r="H532" i="61"/>
  <c r="L518" i="61"/>
  <c r="B500" i="61"/>
  <c r="T501" i="61"/>
  <c r="R521" i="61"/>
  <c r="B577" i="61"/>
  <c r="E574" i="61"/>
  <c r="T505" i="61"/>
  <c r="Q577" i="61"/>
  <c r="Q566" i="61"/>
  <c r="B565" i="61"/>
  <c r="U733" i="61"/>
  <c r="H516" i="61"/>
  <c r="L513" i="61"/>
  <c r="E492" i="61"/>
  <c r="P530" i="61"/>
  <c r="R526" i="61"/>
  <c r="N545" i="61"/>
  <c r="P521" i="61"/>
  <c r="N543" i="61"/>
  <c r="T575" i="61"/>
  <c r="F725" i="61"/>
  <c r="I125" i="67" s="1"/>
  <c r="B487" i="61"/>
  <c r="T504" i="61"/>
  <c r="B554" i="61"/>
  <c r="B563" i="61"/>
  <c r="B556" i="61"/>
  <c r="E526" i="61"/>
  <c r="E497" i="61"/>
  <c r="T496" i="61"/>
  <c r="B505" i="61"/>
  <c r="T488" i="61"/>
  <c r="J493" i="61"/>
  <c r="B542" i="61"/>
  <c r="B532" i="61"/>
  <c r="F730" i="61"/>
  <c r="I133" i="67" s="1"/>
  <c r="L495" i="61"/>
  <c r="B527" i="61"/>
  <c r="H525" i="61"/>
  <c r="N570" i="61"/>
  <c r="T559" i="61"/>
  <c r="B511" i="61"/>
  <c r="J509" i="61"/>
  <c r="N555" i="61"/>
  <c r="J519" i="61"/>
  <c r="N586" i="61"/>
  <c r="J546" i="61"/>
  <c r="J495" i="61"/>
  <c r="B551" i="61"/>
  <c r="T494" i="61"/>
  <c r="L505" i="61"/>
  <c r="B515" i="61"/>
  <c r="N515" i="61"/>
  <c r="Q576" i="61"/>
  <c r="T517" i="61"/>
  <c r="L509" i="61"/>
  <c r="H518" i="61"/>
  <c r="H485" i="61"/>
  <c r="B523" i="61"/>
  <c r="E565" i="61"/>
  <c r="L510" i="61"/>
  <c r="B498" i="61"/>
  <c r="E581" i="61"/>
  <c r="H521" i="61"/>
  <c r="H530" i="61"/>
  <c r="J528" i="61"/>
  <c r="U727" i="61"/>
  <c r="I127" i="67" s="1"/>
  <c r="N494" i="61"/>
  <c r="R500" i="61"/>
  <c r="T557" i="61"/>
  <c r="H495" i="61"/>
  <c r="N572" i="61"/>
  <c r="N557" i="61"/>
  <c r="P499" i="61"/>
  <c r="R514" i="61"/>
  <c r="P525" i="61"/>
  <c r="T571" i="61"/>
  <c r="B497" i="61"/>
  <c r="P527" i="61"/>
  <c r="E589" i="61"/>
  <c r="H487" i="61"/>
  <c r="P506" i="61"/>
  <c r="T526" i="61"/>
  <c r="B568" i="61"/>
  <c r="H501" i="61"/>
  <c r="Q586" i="61"/>
  <c r="J584" i="61"/>
  <c r="T582" i="61"/>
  <c r="N585" i="61"/>
  <c r="E512" i="61"/>
  <c r="J543" i="61"/>
  <c r="Q570" i="61"/>
  <c r="T500" i="61"/>
  <c r="N575" i="61"/>
  <c r="R506" i="61"/>
  <c r="N509" i="61"/>
  <c r="E579" i="61"/>
  <c r="T564" i="61"/>
  <c r="Q549" i="61"/>
  <c r="Q581" i="61"/>
  <c r="E543" i="61"/>
  <c r="T508" i="61"/>
  <c r="L532" i="61"/>
  <c r="H524" i="61"/>
  <c r="T565" i="61"/>
  <c r="T581" i="61"/>
  <c r="R507" i="61"/>
  <c r="E559" i="61"/>
  <c r="B519" i="61"/>
  <c r="T572" i="61"/>
  <c r="E505" i="61"/>
  <c r="B557" i="61"/>
  <c r="R510" i="61"/>
  <c r="E499" i="61"/>
  <c r="R517" i="61"/>
  <c r="J503" i="61"/>
  <c r="B555" i="61"/>
  <c r="J502" i="61"/>
  <c r="N541" i="61"/>
  <c r="E573" i="61"/>
  <c r="P501" i="61"/>
  <c r="N493" i="61"/>
  <c r="E485" i="61"/>
  <c r="J497" i="61"/>
  <c r="T553" i="61"/>
  <c r="T570" i="61"/>
  <c r="J542" i="61"/>
  <c r="T520" i="61"/>
  <c r="N492" i="61"/>
  <c r="B589" i="61"/>
  <c r="E488" i="61"/>
  <c r="R508" i="61"/>
  <c r="B517" i="61"/>
  <c r="P507" i="61"/>
  <c r="L523" i="61"/>
  <c r="T511" i="61"/>
  <c r="J587" i="61"/>
  <c r="Q571" i="61"/>
  <c r="N502" i="61"/>
  <c r="N517" i="61"/>
  <c r="N579" i="61"/>
  <c r="J499" i="61"/>
  <c r="J505" i="61"/>
  <c r="N501" i="61"/>
  <c r="T579" i="61"/>
  <c r="E584" i="61"/>
  <c r="L522" i="61"/>
  <c r="J487" i="61"/>
  <c r="T558" i="61"/>
  <c r="E496" i="61"/>
  <c r="P518" i="61"/>
  <c r="T541" i="61"/>
  <c r="L531" i="61"/>
  <c r="E487" i="61"/>
  <c r="T509" i="61"/>
  <c r="H488" i="61"/>
  <c r="R515" i="61"/>
  <c r="R503" i="61"/>
  <c r="U728" i="61"/>
  <c r="I128" i="67" s="1"/>
  <c r="B585" i="61"/>
  <c r="N500" i="61"/>
  <c r="N533" i="61"/>
  <c r="T486" i="61"/>
  <c r="E567" i="61"/>
  <c r="N518" i="61"/>
  <c r="N519" i="61"/>
  <c r="J522" i="61"/>
  <c r="R513" i="61"/>
  <c r="J541" i="61"/>
  <c r="J507" i="61"/>
  <c r="P517" i="61"/>
  <c r="T493" i="61"/>
  <c r="B494" i="61"/>
  <c r="E542" i="61"/>
  <c r="B550" i="61"/>
  <c r="S53" i="46"/>
  <c r="I130" i="67" l="1"/>
  <c r="I126" i="67"/>
  <c r="I83" i="63"/>
  <c r="I80" i="67"/>
  <c r="I81" i="67"/>
  <c r="I84" i="63"/>
  <c r="S52" i="46"/>
  <c r="S51" i="46" l="1"/>
  <c r="S50" i="46" l="1"/>
  <c r="S49" i="46" l="1"/>
  <c r="S48" i="46" l="1"/>
  <c r="S47" i="46" l="1"/>
  <c r="S46" i="46" l="1"/>
  <c r="S45" i="46" l="1"/>
  <c r="S44" i="46" l="1"/>
  <c r="S43" i="46" l="1"/>
  <c r="S42" i="46" l="1"/>
  <c r="S41" i="46" l="1"/>
  <c r="S40" i="46" l="1"/>
  <c r="S39" i="46" l="1"/>
  <c r="S38" i="46" l="1"/>
  <c r="S37" i="46" l="1"/>
  <c r="S36" i="46" l="1"/>
  <c r="S35" i="46" l="1"/>
  <c r="S34" i="46" l="1"/>
  <c r="AC62" i="46"/>
  <c r="AH10" i="47"/>
  <c r="AH62" i="46"/>
  <c r="AM53" i="46"/>
  <c r="AJ47" i="46"/>
  <c r="AM51" i="46"/>
  <c r="AN43" i="47"/>
  <c r="AN23" i="47"/>
  <c r="AF22" i="47"/>
  <c r="AQ45" i="46"/>
  <c r="AL60" i="46"/>
  <c r="AN58" i="46"/>
  <c r="AJ3" i="48"/>
  <c r="AD7" i="47"/>
  <c r="AD21" i="47"/>
  <c r="AJ8" i="47"/>
  <c r="AI23" i="47"/>
  <c r="AC53" i="46"/>
  <c r="AM6" i="47"/>
  <c r="AN50" i="46"/>
  <c r="AK25" i="47"/>
  <c r="AE27" i="47"/>
  <c r="AG62" i="46"/>
  <c r="AV5" i="48"/>
  <c r="AW44" i="46"/>
  <c r="AU59" i="46"/>
  <c r="AW45" i="46"/>
  <c r="AM37" i="47"/>
  <c r="AP22" i="47"/>
  <c r="AL5" i="47"/>
  <c r="AF4" i="47"/>
  <c r="AW49" i="46"/>
  <c r="AE41" i="46"/>
  <c r="AE62" i="46"/>
  <c r="AF35" i="46"/>
  <c r="AN4" i="47"/>
  <c r="AF37" i="46"/>
  <c r="AN59" i="46"/>
  <c r="AQ8" i="47"/>
  <c r="AO16" i="47"/>
  <c r="AT49" i="46"/>
  <c r="AE64" i="46"/>
  <c r="AN49" i="46"/>
  <c r="AO8" i="47"/>
  <c r="AI52" i="46"/>
  <c r="AG60" i="46"/>
  <c r="AO36" i="47"/>
  <c r="AN53" i="46"/>
  <c r="AM45" i="47"/>
  <c r="AW40" i="46"/>
  <c r="AQ32" i="47"/>
  <c r="AE51" i="47"/>
  <c r="AC42" i="46"/>
  <c r="AI41" i="47"/>
  <c r="AC48" i="47"/>
  <c r="AD22" i="47"/>
  <c r="AE19" i="47"/>
  <c r="AB32" i="47"/>
  <c r="AN16" i="47"/>
  <c r="AJ34" i="46"/>
  <c r="AC34" i="47"/>
  <c r="AQ42" i="47"/>
  <c r="AN5" i="48"/>
  <c r="AE49" i="47"/>
  <c r="AB55" i="46"/>
  <c r="AR55" i="46"/>
  <c r="AC41" i="47"/>
  <c r="AO36" i="46"/>
  <c r="AQ48" i="47"/>
  <c r="AQ36" i="46"/>
  <c r="AK40" i="46"/>
  <c r="AO13" i="47"/>
  <c r="AY3" i="48"/>
  <c r="AM36" i="46"/>
  <c r="AO31" i="47"/>
  <c r="AS39" i="46"/>
  <c r="AF23" i="47"/>
  <c r="AP13" i="47"/>
  <c r="AB4" i="47"/>
  <c r="AQ38" i="46"/>
  <c r="AL38" i="46"/>
  <c r="AE5" i="47"/>
  <c r="AE50" i="46"/>
  <c r="AG13" i="47"/>
  <c r="AG50" i="47"/>
  <c r="AO48" i="47"/>
  <c r="AG27" i="47"/>
  <c r="AP45" i="47"/>
  <c r="AH17" i="47"/>
  <c r="AB8" i="47"/>
  <c r="AL29" i="47"/>
  <c r="AC5" i="48"/>
  <c r="AO52" i="47"/>
  <c r="AD15" i="47"/>
  <c r="AM27" i="47"/>
  <c r="AL4" i="48"/>
  <c r="AO18" i="47"/>
  <c r="AB52" i="46"/>
  <c r="AC21" i="47"/>
  <c r="AT48" i="46"/>
  <c r="AC51" i="47"/>
  <c r="AW53" i="46"/>
  <c r="AK53" i="46"/>
  <c r="AS43" i="46"/>
  <c r="AE37" i="47"/>
  <c r="AU51" i="46"/>
  <c r="AN48" i="46"/>
  <c r="AF44" i="47"/>
  <c r="AM55" i="46"/>
  <c r="AO22" i="47"/>
  <c r="AN45" i="46"/>
  <c r="AV48" i="46"/>
  <c r="AK24" i="47"/>
  <c r="AQ55" i="46"/>
  <c r="AR64" i="46"/>
  <c r="AO3" i="48"/>
  <c r="AN61" i="46"/>
  <c r="AO37" i="46"/>
  <c r="AC55" i="46"/>
  <c r="AB14" i="47"/>
  <c r="AN51" i="47"/>
  <c r="AN37" i="47"/>
  <c r="AG41" i="46"/>
  <c r="AD43" i="47"/>
  <c r="AW47" i="46"/>
  <c r="AM32" i="47"/>
  <c r="AP49" i="47"/>
  <c r="AH51" i="47"/>
  <c r="AL36" i="46"/>
  <c r="AF7" i="47"/>
  <c r="AJ53" i="46"/>
  <c r="AJ39" i="47"/>
  <c r="AF29" i="47"/>
  <c r="AD30" i="47"/>
  <c r="AF43" i="46"/>
  <c r="AP28" i="47"/>
  <c r="AH13" i="47"/>
  <c r="AP16" i="47"/>
  <c r="AU41" i="46"/>
  <c r="AJ46" i="47"/>
  <c r="AH53" i="46"/>
  <c r="AR47" i="46"/>
  <c r="AI33" i="47"/>
  <c r="AC52" i="47"/>
  <c r="AF47" i="46"/>
  <c r="AC39" i="46"/>
  <c r="AB57" i="46"/>
  <c r="AM21" i="47"/>
  <c r="AO55" i="46"/>
  <c r="AF61" i="46"/>
  <c r="AH61" i="46"/>
  <c r="AC49" i="46"/>
  <c r="AL31" i="47"/>
  <c r="AL42" i="47"/>
  <c r="AL26" i="47"/>
  <c r="AN3" i="47"/>
  <c r="AP58" i="46"/>
  <c r="AK31" i="47"/>
  <c r="AQ38" i="47"/>
  <c r="AJ51" i="47"/>
  <c r="AE22" i="47"/>
  <c r="AG48" i="47"/>
  <c r="AD5" i="48"/>
  <c r="AP35" i="46"/>
  <c r="AN7" i="47"/>
  <c r="AD18" i="47"/>
  <c r="AR45" i="46"/>
  <c r="AE25" i="47"/>
  <c r="AZ3" i="48"/>
  <c r="AL25" i="47"/>
  <c r="AD42" i="47"/>
  <c r="AH32" i="47"/>
  <c r="AN5" i="47"/>
  <c r="AF8" i="47"/>
  <c r="AW51" i="46"/>
  <c r="AC8" i="47"/>
  <c r="AL63" i="46"/>
  <c r="AI34" i="46"/>
  <c r="AD11" i="47"/>
  <c r="AE38" i="47"/>
  <c r="AQ17" i="47"/>
  <c r="AI11" i="47"/>
  <c r="AL21" i="47"/>
  <c r="AU43" i="46"/>
  <c r="AG3" i="48"/>
  <c r="AL45" i="46"/>
  <c r="AD25" i="47"/>
  <c r="AR49" i="46"/>
  <c r="AC36" i="46"/>
  <c r="AP7" i="47"/>
  <c r="AI46" i="46"/>
  <c r="AU4" i="48"/>
  <c r="AE54" i="46"/>
  <c r="AE46" i="47"/>
  <c r="AB36" i="46"/>
  <c r="AP52" i="46"/>
  <c r="AO32" i="47"/>
  <c r="AB15" i="47"/>
  <c r="AI37" i="47"/>
  <c r="AK53" i="47"/>
  <c r="AM22" i="47"/>
  <c r="AC49" i="47"/>
  <c r="AM29" i="47"/>
  <c r="AJ55" i="46"/>
  <c r="AO35" i="47"/>
  <c r="AU34" i="46"/>
  <c r="AV58" i="46"/>
  <c r="AI48" i="47"/>
  <c r="AH19" i="47"/>
  <c r="AH59" i="46"/>
  <c r="AO20" i="47"/>
  <c r="AM40" i="46"/>
  <c r="AN14" i="47"/>
  <c r="AQ35" i="46"/>
  <c r="AI6" i="47"/>
  <c r="AW3" i="48"/>
  <c r="AT42" i="46"/>
  <c r="AK38" i="47"/>
  <c r="AC16" i="47"/>
  <c r="AP43" i="47"/>
  <c r="AQ22" i="47"/>
  <c r="AH12" i="47"/>
  <c r="AV59" i="46"/>
  <c r="AL8" i="47"/>
  <c r="AJ10" i="47"/>
  <c r="AM4" i="48"/>
  <c r="AP47" i="47"/>
  <c r="AJ51" i="46"/>
  <c r="AH8" i="47"/>
  <c r="AF59" i="46"/>
  <c r="AK35" i="47"/>
  <c r="AC22" i="47"/>
  <c r="AU40" i="46"/>
  <c r="AK5" i="48"/>
  <c r="AD62" i="46"/>
  <c r="AJ12" i="47"/>
  <c r="AJ16" i="47"/>
  <c r="AN60" i="46"/>
  <c r="AG63" i="46"/>
  <c r="AM34" i="47"/>
  <c r="AD42" i="46"/>
  <c r="AI61" i="46"/>
  <c r="AJ42" i="46"/>
  <c r="AG11" i="47"/>
  <c r="AO10" i="47"/>
  <c r="AH64" i="46"/>
  <c r="AV39" i="46"/>
  <c r="AN13" i="47"/>
  <c r="AJ56" i="46"/>
  <c r="AI43" i="47"/>
  <c r="AL10" i="47"/>
  <c r="AG40" i="47"/>
  <c r="AB12" i="47"/>
  <c r="AI49" i="46"/>
  <c r="AB7" i="47"/>
  <c r="AR4" i="48"/>
  <c r="AF20" i="47"/>
  <c r="AK3" i="47"/>
  <c r="AB52" i="47"/>
  <c r="AT51" i="46"/>
  <c r="AP57" i="46"/>
  <c r="AD49" i="47"/>
  <c r="AC17" i="47"/>
  <c r="AT54" i="46"/>
  <c r="AH41" i="46"/>
  <c r="AB48" i="47"/>
  <c r="AF26" i="47"/>
  <c r="AC61" i="46"/>
  <c r="AL48" i="47"/>
  <c r="AH4" i="48"/>
  <c r="AE52" i="46"/>
  <c r="AR58" i="46"/>
  <c r="AV52" i="46"/>
  <c r="AD49" i="46"/>
  <c r="AB39" i="47"/>
  <c r="AO51" i="46"/>
  <c r="AO51" i="47"/>
  <c r="AE11" i="47"/>
  <c r="AL49" i="47"/>
  <c r="AI39" i="47"/>
  <c r="AM63" i="46"/>
  <c r="AK54" i="47"/>
  <c r="AD34" i="46"/>
  <c r="AK36" i="46"/>
  <c r="AJ48" i="47"/>
  <c r="AQ63" i="46"/>
  <c r="AB36" i="47"/>
  <c r="AN42" i="47"/>
  <c r="AN12" i="47"/>
  <c r="AD33" i="47"/>
  <c r="AN36" i="47"/>
  <c r="AC43" i="47"/>
  <c r="AC9" i="47"/>
  <c r="AS37" i="46"/>
  <c r="AE23" i="47"/>
  <c r="AN27" i="47"/>
  <c r="AW56" i="46"/>
  <c r="AD52" i="47"/>
  <c r="AC6" i="47"/>
  <c r="AQ6" i="47"/>
  <c r="AL51" i="46"/>
  <c r="AK4" i="48"/>
  <c r="AF21" i="47"/>
  <c r="AF42" i="46"/>
  <c r="AK52" i="47"/>
  <c r="AM60" i="46"/>
  <c r="AG59" i="46"/>
  <c r="AG31" i="47"/>
  <c r="AM28" i="47"/>
  <c r="AR37" i="46"/>
  <c r="AE55" i="47"/>
  <c r="AV64" i="46"/>
  <c r="AD8" i="47"/>
  <c r="AH26" i="47"/>
  <c r="AH38" i="47"/>
  <c r="AM33" i="47"/>
  <c r="AB56" i="46"/>
  <c r="AI24" i="47"/>
  <c r="AG58" i="46"/>
  <c r="AG3" i="47"/>
  <c r="AE15" i="47"/>
  <c r="AJ41" i="46"/>
  <c r="AC38" i="47"/>
  <c r="AW59" i="46"/>
  <c r="AR50" i="46"/>
  <c r="AI42" i="47"/>
  <c r="AQ33" i="47"/>
  <c r="AD45" i="46"/>
  <c r="AP44" i="47"/>
  <c r="AJ6" i="47"/>
  <c r="AY5" i="48"/>
  <c r="AM35" i="46"/>
  <c r="AQ26" i="47"/>
  <c r="AQ25" i="47"/>
  <c r="AL36" i="47"/>
  <c r="AN21" i="47"/>
  <c r="AF52" i="47"/>
  <c r="AP47" i="46"/>
  <c r="AF60" i="46"/>
  <c r="AJ64" i="46"/>
  <c r="AU44" i="46"/>
  <c r="AV43" i="46"/>
  <c r="AL4" i="47"/>
  <c r="AE4" i="47"/>
  <c r="AO54" i="47"/>
  <c r="AO62" i="46"/>
  <c r="AJ49" i="47"/>
  <c r="AM14" i="47"/>
  <c r="AG45" i="46"/>
  <c r="AS64" i="46"/>
  <c r="AJ48" i="46"/>
  <c r="AP25" i="47"/>
  <c r="AP51" i="46"/>
  <c r="AP10" i="47"/>
  <c r="AE31" i="47"/>
  <c r="AF44" i="46"/>
  <c r="AE33" i="47"/>
  <c r="AH46" i="47"/>
  <c r="AN40" i="46"/>
  <c r="AW50" i="46"/>
  <c r="AK37" i="46"/>
  <c r="AM44" i="46"/>
  <c r="AF48" i="46"/>
  <c r="AP55" i="46"/>
  <c r="AF49" i="47"/>
  <c r="AE56" i="46"/>
  <c r="AO24" i="47"/>
  <c r="AI50" i="46"/>
  <c r="AE53" i="46"/>
  <c r="AN38" i="46"/>
  <c r="AE36" i="46"/>
  <c r="AN39" i="47"/>
  <c r="AQ41" i="46"/>
  <c r="AS60" i="46"/>
  <c r="AK49" i="46"/>
  <c r="AL30" i="47"/>
  <c r="AF31" i="47"/>
  <c r="AQ50" i="46"/>
  <c r="AO26" i="47"/>
  <c r="AO12" i="47"/>
  <c r="AJ11" i="47"/>
  <c r="AE49" i="46"/>
  <c r="AH55" i="46"/>
  <c r="AD9" i="47"/>
  <c r="AP54" i="47"/>
  <c r="AJ46" i="46"/>
  <c r="AJ4" i="48"/>
  <c r="AE30" i="47"/>
  <c r="AG44" i="47"/>
  <c r="AC50" i="46"/>
  <c r="AJ50" i="46"/>
  <c r="AO17" i="47"/>
  <c r="AF38" i="47"/>
  <c r="AB50" i="46"/>
  <c r="AW42" i="46"/>
  <c r="AH56" i="46"/>
  <c r="AD50" i="47"/>
  <c r="AI63" i="46"/>
  <c r="AP48" i="46"/>
  <c r="AF19" i="47"/>
  <c r="AO40" i="47"/>
  <c r="AM4" i="47"/>
  <c r="AG41" i="47"/>
  <c r="AF5" i="48"/>
  <c r="AE14" i="47"/>
  <c r="AV54" i="46"/>
  <c r="AJ54" i="46"/>
  <c r="AS5" i="48"/>
  <c r="AI13" i="47"/>
  <c r="AH51" i="46"/>
  <c r="AG53" i="46"/>
  <c r="AK30" i="47"/>
  <c r="AI26" i="47"/>
  <c r="AU37" i="46"/>
  <c r="AL39" i="47"/>
  <c r="AQ50" i="47"/>
  <c r="AP38" i="47"/>
  <c r="AY4" i="48"/>
  <c r="AP42" i="47"/>
  <c r="AL41" i="46"/>
  <c r="AV44" i="46"/>
  <c r="AM42" i="47"/>
  <c r="AI5" i="48"/>
  <c r="AL43" i="47"/>
  <c r="AH5" i="48"/>
  <c r="AE13" i="47"/>
  <c r="AF43" i="47"/>
  <c r="AB47" i="47"/>
  <c r="AC45" i="46"/>
  <c r="AF40" i="46"/>
  <c r="AQ47" i="47"/>
  <c r="AM9" i="47"/>
  <c r="AD40" i="47"/>
  <c r="AP26" i="47"/>
  <c r="AO37" i="47"/>
  <c r="AO58" i="46"/>
  <c r="AG37" i="46"/>
  <c r="AE44" i="46"/>
  <c r="AN35" i="46"/>
  <c r="AD45" i="47"/>
  <c r="AR35" i="46"/>
  <c r="AB63" i="46"/>
  <c r="AG54" i="46"/>
  <c r="AH37" i="47"/>
  <c r="AT59" i="46"/>
  <c r="AO27" i="47"/>
  <c r="AI25" i="47"/>
  <c r="AG24" i="47"/>
  <c r="AU56" i="46"/>
  <c r="AI45" i="47"/>
  <c r="AM48" i="47"/>
  <c r="AM31" i="47"/>
  <c r="AP62" i="46"/>
  <c r="AI29" i="47"/>
  <c r="AP4" i="47"/>
  <c r="AK19" i="47"/>
  <c r="AF34" i="46"/>
  <c r="AV57" i="46"/>
  <c r="AN20" i="47"/>
  <c r="AL37" i="46"/>
  <c r="AJ60" i="46"/>
  <c r="AH16" i="47"/>
  <c r="AF46" i="47"/>
  <c r="AH46" i="46"/>
  <c r="AN52" i="47"/>
  <c r="AD16" i="47"/>
  <c r="AT38" i="46"/>
  <c r="AL53" i="47"/>
  <c r="AP15" i="47"/>
  <c r="AH6" i="47"/>
  <c r="AT62" i="46"/>
  <c r="AI42" i="46"/>
  <c r="AW5" i="48"/>
  <c r="AL56" i="46"/>
  <c r="AH40" i="46"/>
  <c r="AO38" i="46"/>
  <c r="AH52" i="46"/>
  <c r="AV47" i="46"/>
  <c r="AB22" i="47"/>
  <c r="AH41" i="47"/>
  <c r="AO14" i="47"/>
  <c r="AH27" i="47"/>
  <c r="AN46" i="46"/>
  <c r="AM38" i="47"/>
  <c r="AH54" i="47"/>
  <c r="AF56" i="46"/>
  <c r="AM11" i="47"/>
  <c r="AO50" i="47"/>
  <c r="AD3" i="47"/>
  <c r="AJ38" i="47"/>
  <c r="AK47" i="46"/>
  <c r="AS58" i="46"/>
  <c r="AM17" i="47"/>
  <c r="AS48" i="46"/>
  <c r="AI62" i="46"/>
  <c r="AJ7" i="47"/>
  <c r="AM39" i="47"/>
  <c r="AK16" i="47"/>
  <c r="AC7" i="47"/>
  <c r="AJ43" i="46"/>
  <c r="AL24" i="47"/>
  <c r="AI48" i="46"/>
  <c r="AD14" i="47"/>
  <c r="AJ58" i="46"/>
  <c r="AD35" i="47"/>
  <c r="AB43" i="47"/>
  <c r="AW43" i="46"/>
  <c r="AE9" i="47"/>
  <c r="AB50" i="47"/>
  <c r="AC58" i="46"/>
  <c r="AP51" i="47"/>
  <c r="AD50" i="46"/>
  <c r="AH53" i="47"/>
  <c r="AP46" i="46"/>
  <c r="AE43" i="46"/>
  <c r="AD13" i="47"/>
  <c r="AR51" i="46"/>
  <c r="AK48" i="47"/>
  <c r="AI12" i="47"/>
  <c r="AO53" i="46"/>
  <c r="AT37" i="46"/>
  <c r="AS56" i="46"/>
  <c r="AB45" i="46"/>
  <c r="AW57" i="46"/>
  <c r="AM19" i="47"/>
  <c r="AI10" i="47"/>
  <c r="AC38" i="46"/>
  <c r="AN56" i="46"/>
  <c r="AE47" i="46"/>
  <c r="AG22" i="47"/>
  <c r="AL37" i="47"/>
  <c r="AL32" i="47"/>
  <c r="AV45" i="46"/>
  <c r="AG16" i="47"/>
  <c r="AG19" i="47"/>
  <c r="AQ47" i="46"/>
  <c r="AK34" i="46"/>
  <c r="AN53" i="47"/>
  <c r="AB45" i="47"/>
  <c r="AC55" i="47"/>
  <c r="AJ26" i="47"/>
  <c r="AN9" i="47"/>
  <c r="AO38" i="47"/>
  <c r="AN36" i="46"/>
  <c r="AJ36" i="47"/>
  <c r="AG20" i="47"/>
  <c r="AD41" i="47"/>
  <c r="AF13" i="47"/>
  <c r="AF17" i="47"/>
  <c r="AF58" i="46"/>
  <c r="AI50" i="47"/>
  <c r="AI40" i="47"/>
  <c r="AU60" i="46"/>
  <c r="AD48" i="47"/>
  <c r="AG43" i="46"/>
  <c r="AG45" i="47"/>
  <c r="AE40" i="46"/>
  <c r="AW46" i="46"/>
  <c r="AR56" i="46"/>
  <c r="AG36" i="46"/>
  <c r="AK14" i="47"/>
  <c r="AT64" i="46"/>
  <c r="AP34" i="46"/>
  <c r="AJ53" i="47"/>
  <c r="AQ11" i="47"/>
  <c r="AO7" i="47"/>
  <c r="AT56" i="46"/>
  <c r="AK39" i="47"/>
  <c r="AQ39" i="46"/>
  <c r="AK38" i="46"/>
  <c r="AX5" i="48"/>
  <c r="AG14" i="47"/>
  <c r="AK41" i="46"/>
  <c r="AE47" i="47"/>
  <c r="AK17" i="47"/>
  <c r="AP41" i="47"/>
  <c r="AJ5" i="47"/>
  <c r="AI22" i="47"/>
  <c r="AH34" i="47"/>
  <c r="AJ59" i="46"/>
  <c r="AO46" i="47"/>
  <c r="AI14" i="47"/>
  <c r="AP45" i="46"/>
  <c r="AH4" i="47"/>
  <c r="AM10" i="47"/>
  <c r="AK55" i="46"/>
  <c r="AF50" i="47"/>
  <c r="AH3" i="47"/>
  <c r="AG38" i="46"/>
  <c r="AB28" i="47"/>
  <c r="AP60" i="46"/>
  <c r="AV53" i="46"/>
  <c r="AU38" i="46"/>
  <c r="AB9" i="47"/>
  <c r="AE36" i="47"/>
  <c r="AG26" i="47"/>
  <c r="AH45" i="47"/>
  <c r="AK6" i="47"/>
  <c r="AN17" i="47"/>
  <c r="AQ60" i="46"/>
  <c r="AG47" i="47"/>
  <c r="AJ57" i="46"/>
  <c r="AI7" i="47"/>
  <c r="AK54" i="46"/>
  <c r="AI49" i="47"/>
  <c r="AV3" i="48"/>
  <c r="AN29" i="47"/>
  <c r="AI56" i="46"/>
  <c r="AQ27" i="47"/>
  <c r="AF45" i="46"/>
  <c r="AD31" i="47"/>
  <c r="AJ62" i="46"/>
  <c r="AK40" i="47"/>
  <c r="AV61" i="46"/>
  <c r="AL48" i="46"/>
  <c r="AL47" i="46"/>
  <c r="AO6" i="47"/>
  <c r="AP40" i="47"/>
  <c r="AW58" i="46"/>
  <c r="AV4" i="48"/>
  <c r="AT5" i="48"/>
  <c r="AJ28" i="47"/>
  <c r="AL19" i="47"/>
  <c r="AE63" i="46"/>
  <c r="AQ62" i="46"/>
  <c r="AN54" i="47"/>
  <c r="AU49" i="46"/>
  <c r="AO35" i="46"/>
  <c r="AK33" i="47"/>
  <c r="AE45" i="47"/>
  <c r="AB10" i="47"/>
  <c r="AN40" i="47"/>
  <c r="AH39" i="47"/>
  <c r="AS42" i="46"/>
  <c r="AJ35" i="47"/>
  <c r="AF16" i="47"/>
  <c r="AG10" i="47"/>
  <c r="AR41" i="46"/>
  <c r="AK3" i="48"/>
  <c r="AN32" i="47"/>
  <c r="AO19" i="47"/>
  <c r="AC33" i="47"/>
  <c r="AE20" i="47"/>
  <c r="AL38" i="47"/>
  <c r="AB20" i="47"/>
  <c r="AM23" i="47"/>
  <c r="AJ4" i="47"/>
  <c r="AW41" i="46"/>
  <c r="AP6" i="47"/>
  <c r="AF62" i="46"/>
  <c r="AN55" i="46"/>
  <c r="AI60" i="46"/>
  <c r="AD36" i="46"/>
  <c r="AS46" i="46"/>
  <c r="AG51" i="47"/>
  <c r="AE60" i="46"/>
  <c r="AO40" i="46"/>
  <c r="AC23" i="47"/>
  <c r="AR63" i="46"/>
  <c r="AO61" i="46"/>
  <c r="AF6" i="47"/>
  <c r="AQ13" i="47"/>
  <c r="AZ4" i="48"/>
  <c r="AD51" i="47"/>
  <c r="AX4" i="48"/>
  <c r="AQ57" i="46"/>
  <c r="AK29" i="47"/>
  <c r="AQ14" i="47"/>
  <c r="AJ40" i="46"/>
  <c r="AC24" i="47"/>
  <c r="AI37" i="46"/>
  <c r="AO21" i="47"/>
  <c r="AL64" i="46"/>
  <c r="AP61" i="46"/>
  <c r="AN19" i="47"/>
  <c r="AC35" i="47"/>
  <c r="AC44" i="46"/>
  <c r="AC3" i="48"/>
  <c r="AD10" i="47"/>
  <c r="AF48" i="47"/>
  <c r="AI3" i="48"/>
  <c r="AQ3" i="47"/>
  <c r="AJ22" i="47"/>
  <c r="AQ52" i="46"/>
  <c r="AH31" i="47"/>
  <c r="AG12" i="47"/>
  <c r="AL11" i="47"/>
  <c r="AM53" i="47"/>
  <c r="AE10" i="47"/>
  <c r="AJ13" i="47"/>
  <c r="AO44" i="46"/>
  <c r="AB24" i="47"/>
  <c r="AK15" i="47"/>
  <c r="AG36" i="47"/>
  <c r="AM61" i="46"/>
  <c r="AU42" i="46"/>
  <c r="AJ61" i="46"/>
  <c r="AQ54" i="46"/>
  <c r="AD17" i="47"/>
  <c r="AM40" i="47"/>
  <c r="AM51" i="47"/>
  <c r="AG23" i="47"/>
  <c r="AI35" i="46"/>
  <c r="AL15" i="47"/>
  <c r="AH21" i="47"/>
  <c r="AM46" i="46"/>
  <c r="AJ63" i="46"/>
  <c r="AI64" i="46"/>
  <c r="AW63" i="46"/>
  <c r="AD60" i="46"/>
  <c r="AM47" i="46"/>
  <c r="AG38" i="47"/>
  <c r="AF41" i="46"/>
  <c r="AP50" i="47"/>
  <c r="AV36" i="46"/>
  <c r="AM35" i="47"/>
  <c r="AP4" i="48"/>
  <c r="AJ47" i="47"/>
  <c r="AF57" i="46"/>
  <c r="AS52" i="46"/>
  <c r="AH38" i="46"/>
  <c r="AO43" i="46"/>
  <c r="AD44" i="47"/>
  <c r="AC54" i="47"/>
  <c r="AB58" i="46"/>
  <c r="AP31" i="47"/>
  <c r="AF45" i="47"/>
  <c r="AD54" i="47"/>
  <c r="AG52" i="46"/>
  <c r="AC56" i="46"/>
  <c r="AK43" i="46"/>
  <c r="AC41" i="46"/>
  <c r="AJ44" i="46"/>
  <c r="AC30" i="47"/>
  <c r="AQ28" i="47"/>
  <c r="AK51" i="47"/>
  <c r="AH23" i="47"/>
  <c r="AE48" i="46"/>
  <c r="AO41" i="46"/>
  <c r="AU3" i="48"/>
  <c r="AC11" i="47"/>
  <c r="AH58" i="46"/>
  <c r="AE17" i="47"/>
  <c r="AO23" i="47"/>
  <c r="AX3" i="48"/>
  <c r="AH42" i="46"/>
  <c r="AE59" i="46"/>
  <c r="AU55" i="46"/>
  <c r="AC45" i="47"/>
  <c r="AH25" i="47"/>
  <c r="AR42" i="46"/>
  <c r="AB64" i="46"/>
  <c r="AW36" i="46"/>
  <c r="AP34" i="47"/>
  <c r="AJ30" i="47"/>
  <c r="AE38" i="46"/>
  <c r="AR38" i="46"/>
  <c r="AL28" i="47"/>
  <c r="AD46" i="47"/>
  <c r="AB60" i="46"/>
  <c r="AW61" i="46"/>
  <c r="AB61" i="46"/>
  <c r="AW60" i="46"/>
  <c r="AI53" i="47"/>
  <c r="AQ24" i="47"/>
  <c r="AG35" i="46"/>
  <c r="AL5" i="48"/>
  <c r="AL46" i="46"/>
  <c r="AM54" i="46"/>
  <c r="AM24" i="47"/>
  <c r="AI58" i="46"/>
  <c r="AG55" i="46"/>
  <c r="AR57" i="46"/>
  <c r="AS53" i="46"/>
  <c r="AF37" i="47"/>
  <c r="AO47" i="47"/>
  <c r="AM12" i="47"/>
  <c r="AG40" i="46"/>
  <c r="AB46" i="46"/>
  <c r="AO64" i="46"/>
  <c r="AC52" i="46"/>
  <c r="AD47" i="47"/>
  <c r="AB19" i="47"/>
  <c r="AK28" i="47"/>
  <c r="AI41" i="46"/>
  <c r="AI40" i="46"/>
  <c r="AQ49" i="47"/>
  <c r="AS4" i="48"/>
  <c r="AH36" i="46"/>
  <c r="AM58" i="46"/>
  <c r="AL34" i="46"/>
  <c r="AO44" i="47"/>
  <c r="AC36" i="47"/>
  <c r="AK60" i="46"/>
  <c r="AJ37" i="46"/>
  <c r="AI47" i="47"/>
  <c r="AS45" i="46"/>
  <c r="AO49" i="46"/>
  <c r="AS61" i="46"/>
  <c r="AS38" i="46"/>
  <c r="AU57" i="46"/>
  <c r="AI20" i="47"/>
  <c r="AE16" i="47"/>
  <c r="AC26" i="47"/>
  <c r="AB42" i="46"/>
  <c r="AL40" i="47"/>
  <c r="AM48" i="46"/>
  <c r="AC47" i="46"/>
  <c r="AQ56" i="46"/>
  <c r="AB41" i="47"/>
  <c r="AS62" i="46"/>
  <c r="AH48" i="47"/>
  <c r="AQ3" i="48"/>
  <c r="AN57" i="46"/>
  <c r="AJ34" i="47"/>
  <c r="AD4" i="48"/>
  <c r="AC3" i="47"/>
  <c r="AH47" i="47"/>
  <c r="AT44" i="46"/>
  <c r="AF14" i="47"/>
  <c r="AW55" i="46"/>
  <c r="AS55" i="46"/>
  <c r="AN48" i="47"/>
  <c r="AJ41" i="47"/>
  <c r="AE6" i="47"/>
  <c r="AJ50" i="47"/>
  <c r="AB62" i="46"/>
  <c r="AL52" i="46"/>
  <c r="AK56" i="46"/>
  <c r="AJ32" i="47"/>
  <c r="AN44" i="46"/>
  <c r="AL58" i="46"/>
  <c r="AL53" i="46"/>
  <c r="AN52" i="46"/>
  <c r="AG17" i="47"/>
  <c r="AE46" i="46"/>
  <c r="AS51" i="46"/>
  <c r="AB49" i="46"/>
  <c r="AH11" i="47"/>
  <c r="AI27" i="47"/>
  <c r="AR39" i="46"/>
  <c r="AL41" i="47"/>
  <c r="AN63" i="46"/>
  <c r="AW62" i="46"/>
  <c r="AH42" i="47"/>
  <c r="AF9" i="47"/>
  <c r="AC34" i="46"/>
  <c r="AR36" i="46"/>
  <c r="AV38" i="46"/>
  <c r="AL50" i="46"/>
  <c r="AM41" i="47"/>
  <c r="AP23" i="47"/>
  <c r="AC35" i="46"/>
  <c r="AK37" i="47"/>
  <c r="AI9" i="47"/>
  <c r="AO39" i="47"/>
  <c r="AF30" i="47"/>
  <c r="AN24" i="47"/>
  <c r="AD4" i="47"/>
  <c r="AP29" i="47"/>
  <c r="AC46" i="47"/>
  <c r="AD36" i="47"/>
  <c r="AC54" i="46"/>
  <c r="AP42" i="46"/>
  <c r="AE34" i="47"/>
  <c r="AJ35" i="46"/>
  <c r="AJ17" i="47"/>
  <c r="AB44" i="47"/>
  <c r="AI45" i="46"/>
  <c r="AE3" i="48"/>
  <c r="AN35" i="47"/>
  <c r="AL39" i="46"/>
  <c r="AE28" i="47"/>
  <c r="AP14" i="47"/>
  <c r="AD40" i="46"/>
  <c r="AH52" i="47"/>
  <c r="AL20" i="47"/>
  <c r="AV50" i="46"/>
  <c r="AI47" i="46"/>
  <c r="AQ44" i="46"/>
  <c r="AB34" i="47"/>
  <c r="AD53" i="46"/>
  <c r="AP50" i="46"/>
  <c r="AG46" i="47"/>
  <c r="AI35" i="47"/>
  <c r="AE24" i="47"/>
  <c r="AQ41" i="47"/>
  <c r="AH9" i="47"/>
  <c r="AH50" i="47"/>
  <c r="AQ23" i="47"/>
  <c r="AH14" i="47"/>
  <c r="AC27" i="47"/>
  <c r="AM54" i="47"/>
  <c r="AP46" i="47"/>
  <c r="AO28" i="47"/>
  <c r="AT61" i="46"/>
  <c r="AO4" i="47"/>
  <c r="AT53" i="46"/>
  <c r="AV40" i="46"/>
  <c r="AN42" i="46"/>
  <c r="AP49" i="46"/>
  <c r="AB17" i="47"/>
  <c r="AT41" i="46"/>
  <c r="AB54" i="47"/>
  <c r="AC32" i="47"/>
  <c r="AK39" i="46"/>
  <c r="AF5" i="47"/>
  <c r="AT58" i="46"/>
  <c r="AR60" i="46"/>
  <c r="AK49" i="47"/>
  <c r="AF24" i="47"/>
  <c r="AF51" i="47"/>
  <c r="AD43" i="46"/>
  <c r="AL3" i="48"/>
  <c r="AQ31" i="47"/>
  <c r="AV51" i="46"/>
  <c r="AL43" i="46"/>
  <c r="AT3" i="48"/>
  <c r="AO34" i="47"/>
  <c r="AI21" i="47"/>
  <c r="AM47" i="47"/>
  <c r="AL62" i="46"/>
  <c r="AK23" i="47"/>
  <c r="AG6" i="47"/>
  <c r="AM37" i="46"/>
  <c r="AM15" i="47"/>
  <c r="AB42" i="47"/>
  <c r="AK32" i="47"/>
  <c r="AP39" i="46"/>
  <c r="AV60" i="46"/>
  <c r="AQ54" i="47"/>
  <c r="AE42" i="46"/>
  <c r="AK21" i="47"/>
  <c r="AL44" i="47"/>
  <c r="AO30" i="47"/>
  <c r="AB40" i="47"/>
  <c r="AE34" i="46"/>
  <c r="AF39" i="47"/>
  <c r="AH49" i="46"/>
  <c r="AF52" i="46"/>
  <c r="AM52" i="47"/>
  <c r="AB25" i="47"/>
  <c r="AB21" i="47"/>
  <c r="AE18" i="47"/>
  <c r="AH35" i="46"/>
  <c r="AE45" i="46"/>
  <c r="AE32" i="47"/>
  <c r="AR34" i="46"/>
  <c r="AF28" i="47"/>
  <c r="AF33" i="47"/>
  <c r="AB39" i="46"/>
  <c r="AG35" i="47"/>
  <c r="AI30" i="47"/>
  <c r="AF38" i="46"/>
  <c r="AK64" i="46"/>
  <c r="AQ61" i="46"/>
  <c r="AI39" i="46"/>
  <c r="AO39" i="46"/>
  <c r="AE40" i="47"/>
  <c r="AO45" i="47"/>
  <c r="AS63" i="46"/>
  <c r="AG54" i="47"/>
  <c r="AP56" i="46"/>
  <c r="AH5" i="47"/>
  <c r="AB54" i="46"/>
  <c r="AO43" i="47"/>
  <c r="AL54" i="47"/>
  <c r="AS36" i="46"/>
  <c r="AE57" i="46"/>
  <c r="AR40" i="46"/>
  <c r="AS35" i="46"/>
  <c r="AQ15" i="47"/>
  <c r="AK27" i="47"/>
  <c r="AN31" i="47"/>
  <c r="AW48" i="46"/>
  <c r="AO42" i="47"/>
  <c r="AM3" i="48"/>
  <c r="AQ46" i="46"/>
  <c r="AF18" i="47"/>
  <c r="AC28" i="47"/>
  <c r="AQ64" i="46"/>
  <c r="AE48" i="47"/>
  <c r="AQ29" i="47"/>
  <c r="AT4" i="48"/>
  <c r="AD52" i="46"/>
  <c r="AB34" i="46"/>
  <c r="AV41" i="46"/>
  <c r="AG39" i="46"/>
  <c r="AI3" i="47"/>
  <c r="AU63" i="46"/>
  <c r="AQ59" i="46"/>
  <c r="AL9" i="47"/>
  <c r="AG8" i="47"/>
  <c r="AB31" i="47"/>
  <c r="AC20" i="47"/>
  <c r="AP12" i="47"/>
  <c r="AU50" i="46"/>
  <c r="AL49" i="46"/>
  <c r="AK12" i="47"/>
  <c r="AG55" i="47"/>
  <c r="AT50" i="46"/>
  <c r="AF10" i="47"/>
  <c r="AU54" i="46"/>
  <c r="AQ34" i="46"/>
  <c r="AB26" i="47"/>
  <c r="AI43" i="46"/>
  <c r="AG15" i="47"/>
  <c r="AC25" i="47"/>
  <c r="AH44" i="46"/>
  <c r="AD46" i="46"/>
  <c r="AD56" i="46"/>
  <c r="AF3" i="48"/>
  <c r="AI44" i="46"/>
  <c r="AQ34" i="47"/>
  <c r="AM56" i="46"/>
  <c r="AK42" i="46"/>
  <c r="AC37" i="46"/>
  <c r="AT36" i="46"/>
  <c r="AG9" i="47"/>
  <c r="AD44" i="46"/>
  <c r="AF55" i="46"/>
  <c r="AB53" i="46"/>
  <c r="AG30" i="47"/>
  <c r="AL27" i="47"/>
  <c r="AO11" i="47"/>
  <c r="AM59" i="46"/>
  <c r="AL18" i="47"/>
  <c r="AI51" i="46"/>
  <c r="AQ35" i="47"/>
  <c r="AC40" i="46"/>
  <c r="AC40" i="47"/>
  <c r="AM26" i="47"/>
  <c r="AJ19" i="47"/>
  <c r="AO53" i="47"/>
  <c r="AL14" i="47"/>
  <c r="AW4" i="48"/>
  <c r="AH60" i="46"/>
  <c r="AK4" i="47"/>
  <c r="AK43" i="47"/>
  <c r="AR5" i="48"/>
  <c r="AL44" i="46"/>
  <c r="AG64" i="46"/>
  <c r="AH39" i="46"/>
  <c r="AU58" i="46"/>
  <c r="AM39" i="46"/>
  <c r="AC18" i="47"/>
  <c r="AM49" i="46"/>
  <c r="AL16" i="47"/>
  <c r="AW38" i="46"/>
  <c r="AD27" i="47"/>
  <c r="AL45" i="47"/>
  <c r="AD6" i="47"/>
  <c r="AE37" i="46"/>
  <c r="AO48" i="46"/>
  <c r="AQ5" i="48"/>
  <c r="AH54" i="46"/>
  <c r="AE39" i="47"/>
  <c r="AC5" i="47"/>
  <c r="AF47" i="47"/>
  <c r="AL35" i="46"/>
  <c r="AF15" i="47"/>
  <c r="AM45" i="46"/>
  <c r="AE21" i="47"/>
  <c r="AI52" i="47"/>
  <c r="AK18" i="47"/>
  <c r="AH47" i="46"/>
  <c r="AL7" i="47"/>
  <c r="AQ40" i="46"/>
  <c r="AF34" i="47"/>
  <c r="AM64" i="46"/>
  <c r="AL59" i="46"/>
  <c r="AD38" i="46"/>
  <c r="AK45" i="46"/>
  <c r="AB5" i="48"/>
  <c r="AH48" i="46"/>
  <c r="AJ9" i="47"/>
  <c r="AR53" i="46"/>
  <c r="AM43" i="46"/>
  <c r="AF49" i="46"/>
  <c r="AQ52" i="47"/>
  <c r="AV46" i="46"/>
  <c r="AK10" i="47"/>
  <c r="AW39" i="46"/>
  <c r="AC15" i="47"/>
  <c r="AB46" i="47"/>
  <c r="AH55" i="47"/>
  <c r="AS57" i="46"/>
  <c r="AG43" i="47"/>
  <c r="AQ19" i="47"/>
  <c r="AT43" i="46"/>
  <c r="AT52" i="46"/>
  <c r="AG42" i="47"/>
  <c r="AJ3" i="47"/>
  <c r="AG42" i="46"/>
  <c r="AR48" i="46"/>
  <c r="AI44" i="47"/>
  <c r="AI59" i="46"/>
  <c r="AI19" i="47"/>
  <c r="AQ51" i="47"/>
  <c r="AK13" i="47"/>
  <c r="AG48" i="46"/>
  <c r="AJ44" i="47"/>
  <c r="AI53" i="46"/>
  <c r="AP37" i="46"/>
  <c r="AV62" i="46"/>
  <c r="AP36" i="47"/>
  <c r="AG34" i="46"/>
  <c r="AI46" i="47"/>
  <c r="AO52" i="46"/>
  <c r="AB59" i="46"/>
  <c r="AE39" i="46"/>
  <c r="AN45" i="47"/>
  <c r="AO3" i="47"/>
  <c r="AD38" i="47"/>
  <c r="AG21" i="47"/>
  <c r="AV55" i="46"/>
  <c r="AE26" i="47"/>
  <c r="AL47" i="47"/>
  <c r="AP11" i="47"/>
  <c r="AJ45" i="46"/>
  <c r="AK44" i="46"/>
  <c r="AQ39" i="47"/>
  <c r="AK48" i="46"/>
  <c r="AV63" i="46"/>
  <c r="AD23" i="47"/>
  <c r="AK36" i="47"/>
  <c r="AK51" i="46"/>
  <c r="AD58" i="46"/>
  <c r="AR44" i="46"/>
  <c r="AL12" i="47"/>
  <c r="AO63" i="46"/>
  <c r="AB37" i="46"/>
  <c r="AS54" i="46"/>
  <c r="AF55" i="47"/>
  <c r="AT47" i="46"/>
  <c r="AG57" i="46"/>
  <c r="AL22" i="47"/>
  <c r="AB48" i="46"/>
  <c r="AD5" i="47"/>
  <c r="AN47" i="46"/>
  <c r="AU47" i="46"/>
  <c r="AM18" i="47"/>
  <c r="AV37" i="46"/>
  <c r="AD64" i="46"/>
  <c r="AM41" i="46"/>
  <c r="AF46" i="46"/>
  <c r="AE61" i="46"/>
  <c r="AI54" i="46"/>
  <c r="AD28" i="47"/>
  <c r="AD39" i="47"/>
  <c r="AC4" i="48"/>
  <c r="AS50" i="46"/>
  <c r="AF41" i="47"/>
  <c r="AE41" i="47"/>
  <c r="AD29" i="47"/>
  <c r="AM62" i="46"/>
  <c r="AV42" i="46"/>
  <c r="AO47" i="46"/>
  <c r="AL17" i="47"/>
  <c r="AT35" i="46"/>
  <c r="AB35" i="46"/>
  <c r="AB11" i="47"/>
  <c r="AL46" i="47"/>
  <c r="AI34" i="47"/>
  <c r="AQ5" i="47"/>
  <c r="AH34" i="46"/>
  <c r="AO29" i="47"/>
  <c r="AJ38" i="46"/>
  <c r="AI28" i="47"/>
  <c r="AC60" i="46"/>
  <c r="AJ23" i="47"/>
  <c r="AF51" i="46"/>
  <c r="AB3" i="47"/>
  <c r="AQ53" i="46"/>
  <c r="AF53" i="47"/>
  <c r="AB37" i="47"/>
  <c r="AM42" i="46"/>
  <c r="AL35" i="47"/>
  <c r="AG18" i="47"/>
  <c r="AC42" i="47"/>
  <c r="AG51" i="46"/>
  <c r="AV56" i="46"/>
  <c r="AC31" i="47"/>
  <c r="AH43" i="46"/>
  <c r="AJ15" i="47"/>
  <c r="AR61" i="46"/>
  <c r="AQ51" i="46"/>
  <c r="AG32" i="47"/>
  <c r="AJ52" i="46"/>
  <c r="AI36" i="46"/>
  <c r="AN6" i="47"/>
  <c r="AC19" i="47"/>
  <c r="AE52" i="47"/>
  <c r="AN30" i="47"/>
  <c r="AU52" i="46"/>
  <c r="AL33" i="47"/>
  <c r="AD34" i="47"/>
  <c r="AJ49" i="46"/>
  <c r="AU61" i="46"/>
  <c r="AD61" i="46"/>
  <c r="AD20" i="47"/>
  <c r="AE7" i="47"/>
  <c r="AB44" i="46"/>
  <c r="AP36" i="46"/>
  <c r="AQ53" i="47"/>
  <c r="AK61" i="46"/>
  <c r="AI51" i="47"/>
  <c r="AO5" i="47"/>
  <c r="AN33" i="47"/>
  <c r="AQ43" i="47"/>
  <c r="AI57" i="46"/>
  <c r="AC46" i="46"/>
  <c r="AJ33" i="47"/>
  <c r="AK35" i="46"/>
  <c r="AH24" i="47"/>
  <c r="AQ42" i="46"/>
  <c r="AO45" i="46"/>
  <c r="AG49" i="46"/>
  <c r="AT60" i="46"/>
  <c r="AI38" i="46"/>
  <c r="AR62" i="46"/>
  <c r="AN43" i="46"/>
  <c r="AQ20" i="47"/>
  <c r="AU64" i="46"/>
  <c r="AF32" i="47"/>
  <c r="AT34" i="46"/>
  <c r="AS44" i="46"/>
  <c r="AS47" i="46"/>
  <c r="AK7" i="47"/>
  <c r="AT39" i="46"/>
  <c r="AN10" i="47"/>
  <c r="AB47" i="46"/>
  <c r="AL57" i="46"/>
  <c r="AJ14" i="47"/>
  <c r="AL3" i="47"/>
  <c r="AI18" i="47"/>
  <c r="AB38" i="46"/>
  <c r="AP30" i="47"/>
  <c r="AL40" i="46"/>
  <c r="AP5" i="47"/>
  <c r="AG37" i="47"/>
  <c r="AG25" i="47"/>
  <c r="AM5" i="48"/>
  <c r="AH40" i="47"/>
  <c r="AO49" i="47"/>
  <c r="AG46" i="46"/>
  <c r="AF50" i="46"/>
  <c r="AU46" i="46"/>
  <c r="AB13" i="47"/>
  <c r="AG52" i="47"/>
  <c r="AN37" i="46"/>
  <c r="AM44" i="47"/>
  <c r="AJ37" i="47"/>
  <c r="AI15" i="47"/>
  <c r="AJ18" i="47"/>
  <c r="AS40" i="46"/>
  <c r="AE44" i="47"/>
  <c r="AR52" i="46"/>
  <c r="AB29" i="47"/>
  <c r="AO57" i="46"/>
  <c r="AP40" i="46"/>
  <c r="AC50" i="47"/>
  <c r="AB51" i="47"/>
  <c r="AT63" i="46"/>
  <c r="AN51" i="46"/>
  <c r="AM5" i="47"/>
  <c r="AI36" i="47"/>
  <c r="AN62" i="46"/>
  <c r="AP41" i="46"/>
  <c r="AR43" i="46"/>
  <c r="AH43" i="47"/>
  <c r="AK46" i="46"/>
  <c r="AB23" i="47"/>
  <c r="AL50" i="47"/>
  <c r="AC63" i="46"/>
  <c r="AE50" i="47"/>
  <c r="AO9" i="47"/>
  <c r="AF63" i="46"/>
  <c r="AP37" i="47"/>
  <c r="AF35" i="47"/>
  <c r="AD24" i="47"/>
  <c r="AM36" i="47"/>
  <c r="AL54" i="46"/>
  <c r="AR59" i="46"/>
  <c r="AH3" i="48"/>
  <c r="AF36" i="46"/>
  <c r="AH50" i="46"/>
  <c r="AI32" i="47"/>
  <c r="AG56" i="46"/>
  <c r="AG61" i="46"/>
  <c r="AO54" i="46"/>
  <c r="AG4" i="47"/>
  <c r="AP53" i="46"/>
  <c r="AU35" i="46"/>
  <c r="AP19" i="47"/>
  <c r="AI8" i="47"/>
  <c r="AK62" i="46"/>
  <c r="AB41" i="46"/>
  <c r="AM8" i="47"/>
  <c r="AO50" i="46"/>
  <c r="AN50" i="47"/>
  <c r="AP8" i="47"/>
  <c r="AJ21" i="47"/>
  <c r="AO42" i="46"/>
  <c r="AP27" i="47"/>
  <c r="AD55" i="47"/>
  <c r="AQ21" i="47"/>
  <c r="AQ18" i="47"/>
  <c r="AC48" i="46"/>
  <c r="AK50" i="46"/>
  <c r="AW52" i="46"/>
  <c r="AP33" i="47"/>
  <c r="AU36" i="46"/>
  <c r="AJ29" i="47"/>
  <c r="AO33" i="47"/>
  <c r="AH15" i="47"/>
  <c r="AI17" i="47"/>
  <c r="AQ49" i="46"/>
  <c r="AK45" i="47"/>
  <c r="AP63" i="46"/>
  <c r="AQ16" i="47"/>
  <c r="AG47" i="46"/>
  <c r="AH45" i="46"/>
  <c r="AO56" i="46"/>
  <c r="AP64" i="46"/>
  <c r="AQ48" i="46"/>
  <c r="AD26" i="47"/>
  <c r="AG29" i="47"/>
  <c r="AB6" i="47"/>
  <c r="AE3" i="47"/>
  <c r="AE42" i="47"/>
  <c r="AP39" i="47"/>
  <c r="AG34" i="47"/>
  <c r="AP53" i="47"/>
  <c r="AJ43" i="47"/>
  <c r="AE5" i="48"/>
  <c r="AN41" i="46"/>
  <c r="AU48" i="46"/>
  <c r="AK8" i="47"/>
  <c r="AJ42" i="47"/>
  <c r="AC51" i="46"/>
  <c r="AN64" i="46"/>
  <c r="AK34" i="47"/>
  <c r="AD63" i="46"/>
  <c r="AK26" i="47"/>
  <c r="AM46" i="47"/>
  <c r="AJ52" i="47"/>
  <c r="AE58" i="46"/>
  <c r="AB18" i="47"/>
  <c r="AN26" i="47"/>
  <c r="AP48" i="47"/>
  <c r="AF53" i="46"/>
  <c r="AG49" i="47"/>
  <c r="AH7" i="47"/>
  <c r="AK5" i="47"/>
  <c r="AM25" i="47"/>
  <c r="AB30" i="47"/>
  <c r="AF27" i="47"/>
  <c r="AP52" i="47"/>
  <c r="AM7" i="47"/>
  <c r="AV34" i="46"/>
  <c r="AG7" i="47"/>
  <c r="AF25" i="47"/>
  <c r="AD57" i="46"/>
  <c r="AK11" i="47"/>
  <c r="AK63" i="46"/>
  <c r="AQ37" i="46"/>
  <c r="AG44" i="46"/>
  <c r="AJ5" i="48"/>
  <c r="AO25" i="47"/>
  <c r="AC12" i="47"/>
  <c r="AP59" i="46"/>
  <c r="AN46" i="47"/>
  <c r="AQ9" i="47"/>
  <c r="AK20" i="47"/>
  <c r="AI31" i="47"/>
  <c r="AQ58" i="46"/>
  <c r="AL42" i="46"/>
  <c r="AM38" i="46"/>
  <c r="AG53" i="47"/>
  <c r="AW37" i="46"/>
  <c r="AD48" i="46"/>
  <c r="AP32" i="47"/>
  <c r="AS49" i="46"/>
  <c r="AH57" i="46"/>
  <c r="AN28" i="47"/>
  <c r="AF12" i="47"/>
  <c r="AQ43" i="46"/>
  <c r="AI16" i="47"/>
  <c r="AE29" i="47"/>
  <c r="AE54" i="47"/>
  <c r="AQ40" i="47"/>
  <c r="AF3" i="47"/>
  <c r="AD39" i="46"/>
  <c r="AF64" i="46"/>
  <c r="AD59" i="46"/>
  <c r="AD53" i="47"/>
  <c r="AK59" i="46"/>
  <c r="AO34" i="46"/>
  <c r="AE8" i="47"/>
  <c r="AD55" i="46"/>
  <c r="AM57" i="46"/>
  <c r="AH44" i="47"/>
  <c r="AG5" i="47"/>
  <c r="AJ54" i="47"/>
  <c r="AF54" i="47"/>
  <c r="AV49" i="46"/>
  <c r="AG50" i="46"/>
  <c r="AL13" i="47"/>
  <c r="AC13" i="47"/>
  <c r="AC43" i="46"/>
  <c r="AQ12" i="47"/>
  <c r="AB33" i="47"/>
  <c r="AB43" i="46"/>
  <c r="AO15" i="47"/>
  <c r="AM16" i="47"/>
  <c r="AN54" i="46"/>
  <c r="AC4" i="47"/>
  <c r="AH28" i="47"/>
  <c r="AP43" i="46"/>
  <c r="AC47" i="47"/>
  <c r="AI38" i="47"/>
  <c r="AQ44" i="47"/>
  <c r="AN15" i="47"/>
  <c r="AJ39" i="46"/>
  <c r="AK41" i="47"/>
  <c r="AB40" i="46"/>
  <c r="AU45" i="46"/>
  <c r="AL51" i="47"/>
  <c r="AP3" i="48"/>
  <c r="AE35" i="46"/>
  <c r="AG4" i="48"/>
  <c r="AO41" i="47"/>
  <c r="AH18" i="47"/>
  <c r="AL34" i="47"/>
  <c r="AD35" i="46"/>
  <c r="AN39" i="46"/>
  <c r="AH29" i="47"/>
  <c r="AO59" i="46"/>
  <c r="AB5" i="47"/>
  <c r="AN49" i="47"/>
  <c r="AJ25" i="47"/>
  <c r="AD47" i="46"/>
  <c r="AB16" i="47"/>
  <c r="AG39" i="47"/>
  <c r="AM30" i="47"/>
  <c r="AK47" i="47"/>
  <c r="AN3" i="48"/>
  <c r="AM3" i="47"/>
  <c r="AD32" i="47"/>
  <c r="AS3" i="48"/>
  <c r="AK46" i="47"/>
  <c r="AD51" i="46"/>
  <c r="AN18" i="47"/>
  <c r="AP17" i="47"/>
  <c r="AU53" i="46"/>
  <c r="AN44" i="47"/>
  <c r="AF40" i="47"/>
  <c r="AD12" i="47"/>
  <c r="AQ46" i="47"/>
  <c r="AK9" i="47"/>
  <c r="AJ27" i="47"/>
  <c r="AC53" i="47"/>
  <c r="AC64" i="46"/>
  <c r="AP24" i="47"/>
  <c r="AF36" i="47"/>
  <c r="AT57" i="46"/>
  <c r="AH63" i="46"/>
  <c r="AS59" i="46"/>
  <c r="AK44" i="47"/>
  <c r="AC59" i="46"/>
  <c r="AO46" i="46"/>
  <c r="AH35" i="47"/>
  <c r="AV35" i="46"/>
  <c r="AB3" i="48"/>
  <c r="AN4" i="48"/>
  <c r="AK42" i="47"/>
  <c r="AI4" i="47"/>
  <c r="AI5" i="47"/>
  <c r="AH37" i="46"/>
  <c r="AO4" i="48"/>
  <c r="AB49" i="47"/>
  <c r="AP35" i="47"/>
  <c r="AN38" i="47"/>
  <c r="AD54" i="46"/>
  <c r="AU62" i="46"/>
  <c r="AE51" i="46"/>
  <c r="AL23" i="47"/>
  <c r="AH30" i="47"/>
  <c r="AF54" i="46"/>
  <c r="AT40" i="46"/>
  <c r="AE53" i="47"/>
  <c r="AR3" i="48"/>
  <c r="AH22" i="47"/>
  <c r="AL6" i="47"/>
  <c r="AJ40" i="47"/>
  <c r="AM50" i="47"/>
  <c r="AQ30" i="47"/>
  <c r="AQ4" i="48"/>
  <c r="AE4" i="48"/>
  <c r="AM50" i="46"/>
  <c r="AJ45" i="47"/>
  <c r="AK58" i="46"/>
  <c r="AL61" i="46"/>
  <c r="AB27" i="47"/>
  <c r="AC39" i="47"/>
  <c r="AU5" i="48"/>
  <c r="AK22" i="47"/>
  <c r="AB35" i="47"/>
  <c r="AS41" i="46"/>
  <c r="AP38" i="46"/>
  <c r="AN11" i="47"/>
  <c r="AJ24" i="47"/>
  <c r="AD37" i="46"/>
  <c r="AQ4" i="47"/>
  <c r="AF4" i="48"/>
  <c r="AB51" i="46"/>
  <c r="AK50" i="47"/>
  <c r="AG28" i="47"/>
  <c r="AH49" i="47"/>
  <c r="AW54" i="46"/>
  <c r="AG5" i="48"/>
  <c r="AN25" i="47"/>
  <c r="AZ5" i="48"/>
  <c r="AJ36" i="46"/>
  <c r="AD37" i="47"/>
  <c r="AH33" i="47"/>
  <c r="AC57" i="46"/>
  <c r="AK52" i="46"/>
  <c r="AN47" i="47"/>
  <c r="AE55" i="46"/>
  <c r="AU39" i="46"/>
  <c r="AO5" i="48"/>
  <c r="AP21" i="47"/>
  <c r="AC14" i="47"/>
  <c r="AC37" i="47"/>
  <c r="AE43" i="47"/>
  <c r="AD41" i="46"/>
  <c r="AP18" i="47"/>
  <c r="AK57" i="46"/>
  <c r="AW34" i="46"/>
  <c r="AP9" i="47"/>
  <c r="AT45" i="46"/>
  <c r="AQ7" i="47"/>
  <c r="AR54" i="46"/>
  <c r="AI4" i="48"/>
  <c r="AM13" i="47"/>
  <c r="AQ37" i="47"/>
  <c r="AG33" i="47"/>
  <c r="AD19" i="47"/>
  <c r="AP44" i="46"/>
  <c r="AN8" i="47"/>
  <c r="AB55" i="47"/>
  <c r="AT55" i="46"/>
  <c r="AP5" i="48"/>
  <c r="AI55" i="46"/>
  <c r="AE35" i="47"/>
  <c r="AF42" i="47"/>
  <c r="AN22" i="47"/>
  <c r="AP54" i="46"/>
  <c r="AB53" i="47"/>
  <c r="AR46" i="46"/>
  <c r="AQ36" i="47"/>
  <c r="AN41" i="47"/>
  <c r="AL55" i="46"/>
  <c r="AB38" i="47"/>
  <c r="AC44" i="47"/>
  <c r="AH36" i="47"/>
  <c r="AH20" i="47"/>
  <c r="AM20" i="47"/>
  <c r="AJ31" i="47"/>
  <c r="AL52" i="47"/>
  <c r="AM52" i="46"/>
  <c r="AC29" i="47"/>
  <c r="AN34" i="47"/>
  <c r="AO60" i="46"/>
  <c r="AF39" i="46"/>
  <c r="AM43" i="47"/>
  <c r="AJ20" i="47"/>
  <c r="AE12" i="47"/>
  <c r="AP3" i="47"/>
  <c r="AC10" i="47"/>
  <c r="AF11" i="47"/>
  <c r="AB4" i="48"/>
  <c r="AP20" i="47"/>
  <c r="AM34" i="46"/>
  <c r="AM49" i="47"/>
  <c r="AI54" i="47"/>
  <c r="AT46" i="46"/>
  <c r="AD3" i="48"/>
  <c r="AN34" i="46"/>
  <c r="AV6" i="48"/>
  <c r="AQ45" i="47"/>
  <c r="AI55" i="47"/>
  <c r="AQ10" i="47"/>
  <c r="AW35" i="46"/>
  <c r="AF33" i="46"/>
  <c r="AG33" i="46"/>
  <c r="AI33" i="46"/>
  <c r="AR33" i="46"/>
  <c r="AW33" i="46"/>
  <c r="AK33" i="46"/>
  <c r="AT33" i="46"/>
  <c r="AH33" i="46"/>
  <c r="AB33" i="46"/>
  <c r="AE33" i="46"/>
  <c r="AM33" i="46"/>
  <c r="AP33" i="46"/>
  <c r="AD33" i="46"/>
  <c r="AV33" i="46"/>
  <c r="AU33" i="46"/>
  <c r="AO33" i="46"/>
  <c r="AJ33" i="46"/>
  <c r="AQ33" i="46"/>
  <c r="AN33" i="46"/>
  <c r="AC33" i="46"/>
  <c r="AS34" i="46"/>
  <c r="AL33" i="46"/>
  <c r="T251" i="61" l="1"/>
  <c r="N485" i="61"/>
  <c r="O262" i="61"/>
  <c r="H433" i="61"/>
  <c r="E434" i="61"/>
  <c r="L442" i="61"/>
  <c r="R456" i="61"/>
  <c r="L453" i="61"/>
  <c r="B460" i="61"/>
  <c r="R463" i="61"/>
  <c r="K262" i="61"/>
  <c r="B475" i="61"/>
  <c r="R444" i="61"/>
  <c r="H464" i="61"/>
  <c r="E457" i="61"/>
  <c r="O271" i="61"/>
  <c r="B477" i="61"/>
  <c r="R430" i="61"/>
  <c r="J455" i="61"/>
  <c r="K270" i="61"/>
  <c r="O261" i="61"/>
  <c r="T250" i="61"/>
  <c r="E465" i="61"/>
  <c r="Q255" i="61"/>
  <c r="R469" i="61"/>
  <c r="R447" i="61"/>
  <c r="T270" i="61"/>
  <c r="J450" i="61"/>
  <c r="O472" i="61"/>
  <c r="B267" i="61"/>
  <c r="L446" i="61"/>
  <c r="R433" i="61"/>
  <c r="M257" i="61"/>
  <c r="B457" i="61"/>
  <c r="O444" i="61"/>
  <c r="B449" i="61"/>
  <c r="L467" i="61"/>
  <c r="L462" i="61"/>
  <c r="E475" i="61"/>
  <c r="O256" i="61"/>
  <c r="Q278" i="61"/>
  <c r="R460" i="61"/>
  <c r="B471" i="61"/>
  <c r="O464" i="61"/>
  <c r="O466" i="61"/>
  <c r="M275" i="61"/>
  <c r="O273" i="61"/>
  <c r="H458" i="61"/>
  <c r="L449" i="61"/>
  <c r="O431" i="61"/>
  <c r="H462" i="61"/>
  <c r="R466" i="61"/>
  <c r="Q269" i="61"/>
  <c r="R440" i="61"/>
  <c r="O468" i="61"/>
  <c r="O469" i="61"/>
  <c r="J461" i="61"/>
  <c r="B438" i="61"/>
  <c r="L447" i="61"/>
  <c r="R471" i="61"/>
  <c r="Q261" i="61"/>
  <c r="B256" i="61"/>
  <c r="O463" i="61"/>
  <c r="R437" i="61"/>
  <c r="B259" i="61"/>
  <c r="B455" i="61"/>
  <c r="E266" i="61"/>
  <c r="H476" i="61"/>
  <c r="L476" i="61"/>
  <c r="E430" i="61"/>
  <c r="E476" i="61"/>
  <c r="E451" i="61"/>
  <c r="I259" i="61"/>
  <c r="H434" i="61"/>
  <c r="R450" i="61"/>
  <c r="M265" i="61"/>
  <c r="T253" i="61"/>
  <c r="J475" i="61"/>
  <c r="I274" i="61"/>
  <c r="O442" i="61"/>
  <c r="R468" i="61"/>
  <c r="E260" i="61"/>
  <c r="I253" i="61"/>
  <c r="O433" i="61"/>
  <c r="H447" i="61"/>
  <c r="J429" i="61"/>
  <c r="H449" i="61"/>
  <c r="B452" i="61"/>
  <c r="J471" i="61"/>
  <c r="R448" i="61"/>
  <c r="B440" i="61"/>
  <c r="L474" i="61"/>
  <c r="O448" i="61"/>
  <c r="O456" i="61"/>
  <c r="L464" i="61"/>
  <c r="O430" i="61"/>
  <c r="Q264" i="61"/>
  <c r="L465" i="61"/>
  <c r="J456" i="61"/>
  <c r="E464" i="61"/>
  <c r="B428" i="61"/>
  <c r="J451" i="61"/>
  <c r="I264" i="61"/>
  <c r="E263" i="61"/>
  <c r="O467" i="61"/>
  <c r="I265" i="61"/>
  <c r="L451" i="61"/>
  <c r="Q252" i="61"/>
  <c r="T268" i="61"/>
  <c r="L443" i="61"/>
  <c r="R472" i="61"/>
  <c r="B257" i="61"/>
  <c r="Q251" i="61"/>
  <c r="E277" i="61"/>
  <c r="E272" i="61"/>
  <c r="K275" i="61"/>
  <c r="H457" i="61"/>
  <c r="E472" i="61"/>
  <c r="B445" i="61"/>
  <c r="K259" i="61"/>
  <c r="O279" i="61"/>
  <c r="B473" i="61"/>
  <c r="B451" i="61"/>
  <c r="K268" i="61"/>
  <c r="E466" i="61"/>
  <c r="M256" i="61"/>
  <c r="L440" i="61"/>
  <c r="L459" i="61"/>
  <c r="J474" i="61"/>
  <c r="B435" i="61"/>
  <c r="Q262" i="61"/>
  <c r="E262" i="61"/>
  <c r="J447" i="61"/>
  <c r="J459" i="61"/>
  <c r="B254" i="61"/>
  <c r="L436" i="61"/>
  <c r="B263" i="61"/>
  <c r="R432" i="61"/>
  <c r="O255" i="61"/>
  <c r="O429" i="61"/>
  <c r="M263" i="61"/>
  <c r="M260" i="61"/>
  <c r="O250" i="61"/>
  <c r="H454" i="61"/>
  <c r="Q280" i="61"/>
  <c r="K278" i="61"/>
  <c r="O276" i="61"/>
  <c r="E265" i="61"/>
  <c r="I258" i="61"/>
  <c r="L455" i="61"/>
  <c r="R455" i="61"/>
  <c r="B260" i="61"/>
  <c r="E429" i="61"/>
  <c r="Q277" i="61"/>
  <c r="Q268" i="61"/>
  <c r="R452" i="61"/>
  <c r="E474" i="61"/>
  <c r="R428" i="61"/>
  <c r="J454" i="61"/>
  <c r="I267" i="61"/>
  <c r="K277" i="61"/>
  <c r="L437" i="61"/>
  <c r="E267" i="61"/>
  <c r="J440" i="61"/>
  <c r="B459" i="61"/>
  <c r="H475" i="61"/>
  <c r="I269" i="61"/>
  <c r="L445" i="61"/>
  <c r="B433" i="61"/>
  <c r="B251" i="61"/>
  <c r="O251" i="61"/>
  <c r="E463" i="61"/>
  <c r="H463" i="61"/>
  <c r="M266" i="61"/>
  <c r="Q263" i="61"/>
  <c r="B264" i="61"/>
  <c r="E273" i="61"/>
  <c r="O263" i="61"/>
  <c r="H477" i="61"/>
  <c r="M270" i="61"/>
  <c r="B253" i="61"/>
  <c r="K260" i="61"/>
  <c r="O458" i="61"/>
  <c r="E448" i="61"/>
  <c r="J443" i="61"/>
  <c r="R467" i="61"/>
  <c r="B275" i="61"/>
  <c r="E250" i="61"/>
  <c r="L466" i="61"/>
  <c r="E264" i="61"/>
  <c r="O435" i="61"/>
  <c r="K264" i="61"/>
  <c r="E258" i="61"/>
  <c r="J464" i="61"/>
  <c r="O268" i="61"/>
  <c r="O259" i="61"/>
  <c r="J465" i="61"/>
  <c r="M273" i="61"/>
  <c r="B468" i="61"/>
  <c r="T255" i="61"/>
  <c r="O432" i="61"/>
  <c r="K269" i="61"/>
  <c r="L431" i="61"/>
  <c r="H456" i="61"/>
  <c r="I256" i="61"/>
  <c r="O440" i="61"/>
  <c r="E443" i="61"/>
  <c r="H437" i="61"/>
  <c r="H469" i="61"/>
  <c r="E461" i="61"/>
  <c r="T254" i="61"/>
  <c r="Q274" i="61"/>
  <c r="E280" i="61"/>
  <c r="O465" i="61"/>
  <c r="L441" i="61"/>
  <c r="J452" i="61"/>
  <c r="B269" i="61"/>
  <c r="J431" i="61"/>
  <c r="O252" i="61"/>
  <c r="J437" i="61"/>
  <c r="B448" i="61"/>
  <c r="I250" i="61"/>
  <c r="Q270" i="61"/>
  <c r="H432" i="61"/>
  <c r="O266" i="61"/>
  <c r="J477" i="61"/>
  <c r="O434" i="61"/>
  <c r="Q266" i="61"/>
  <c r="B453" i="61"/>
  <c r="J430" i="61"/>
  <c r="I275" i="61"/>
  <c r="Q279" i="61"/>
  <c r="E255" i="61"/>
  <c r="B250" i="61"/>
  <c r="E470" i="61"/>
  <c r="I280" i="61"/>
  <c r="H440" i="61"/>
  <c r="I262" i="61"/>
  <c r="T264" i="61"/>
  <c r="R453" i="61"/>
  <c r="O449" i="61"/>
  <c r="M251" i="61"/>
  <c r="K256" i="61"/>
  <c r="M252" i="61"/>
  <c r="B270" i="61"/>
  <c r="J476" i="61"/>
  <c r="M279" i="61"/>
  <c r="E462" i="61"/>
  <c r="I277" i="61"/>
  <c r="J457" i="61"/>
  <c r="B255" i="61"/>
  <c r="H455" i="61"/>
  <c r="H450" i="61"/>
  <c r="K250" i="61"/>
  <c r="E454" i="61"/>
  <c r="E440" i="61"/>
  <c r="B443" i="61"/>
  <c r="B447" i="61"/>
  <c r="H461" i="61"/>
  <c r="B462" i="61"/>
  <c r="O443" i="61"/>
  <c r="O454" i="61"/>
  <c r="B464" i="61"/>
  <c r="J428" i="61"/>
  <c r="O445" i="61"/>
  <c r="H473" i="61"/>
  <c r="H446" i="61"/>
  <c r="O471" i="61"/>
  <c r="K276" i="61"/>
  <c r="O274" i="61"/>
  <c r="B476" i="61"/>
  <c r="O257" i="61"/>
  <c r="B439" i="61"/>
  <c r="O269" i="61"/>
  <c r="O277" i="61"/>
  <c r="E446" i="61"/>
  <c r="J468" i="61"/>
  <c r="B456" i="61"/>
  <c r="I260" i="61"/>
  <c r="E450" i="61"/>
  <c r="R457" i="61"/>
  <c r="B466" i="61"/>
  <c r="L439" i="61"/>
  <c r="E456" i="61"/>
  <c r="R446" i="61"/>
  <c r="H452" i="61"/>
  <c r="O459" i="61"/>
  <c r="K252" i="61"/>
  <c r="H431" i="61"/>
  <c r="T278" i="61"/>
  <c r="K255" i="61"/>
  <c r="B265" i="61"/>
  <c r="M267" i="61"/>
  <c r="J439" i="61"/>
  <c r="L454" i="61"/>
  <c r="B278" i="61"/>
  <c r="L472" i="61"/>
  <c r="E428" i="61"/>
  <c r="L463" i="61"/>
  <c r="R470" i="61"/>
  <c r="M271" i="61"/>
  <c r="T271" i="61"/>
  <c r="H436" i="61"/>
  <c r="O260" i="61"/>
  <c r="L456" i="61"/>
  <c r="M278" i="61"/>
  <c r="B463" i="61"/>
  <c r="I272" i="61"/>
  <c r="B258" i="61"/>
  <c r="E438" i="61"/>
  <c r="Q273" i="61"/>
  <c r="M254" i="61"/>
  <c r="M277" i="61"/>
  <c r="M261" i="61"/>
  <c r="O450" i="61"/>
  <c r="B441" i="61"/>
  <c r="B262" i="61"/>
  <c r="E256" i="61"/>
  <c r="H459" i="61"/>
  <c r="M269" i="61"/>
  <c r="K273" i="61"/>
  <c r="E271" i="61"/>
  <c r="E251" i="61"/>
  <c r="T276" i="61"/>
  <c r="B277" i="61"/>
  <c r="T277" i="61"/>
  <c r="B276" i="61"/>
  <c r="K254" i="61"/>
  <c r="L452" i="61"/>
  <c r="T252" i="61"/>
  <c r="B280" i="61"/>
  <c r="K258" i="61"/>
  <c r="Q271" i="61"/>
  <c r="E439" i="61"/>
  <c r="O473" i="61"/>
  <c r="E268" i="61"/>
  <c r="H467" i="61"/>
  <c r="B274" i="61"/>
  <c r="M268" i="61"/>
  <c r="L469" i="61"/>
  <c r="J460" i="61"/>
  <c r="T279" i="61"/>
  <c r="J445" i="61"/>
  <c r="I270" i="61"/>
  <c r="Q258" i="61"/>
  <c r="J458" i="61"/>
  <c r="O437" i="61"/>
  <c r="B446" i="61"/>
  <c r="L435" i="61"/>
  <c r="E432" i="61"/>
  <c r="J434" i="61"/>
  <c r="I268" i="61"/>
  <c r="L444" i="61"/>
  <c r="H470" i="61"/>
  <c r="R441" i="61"/>
  <c r="O451" i="61"/>
  <c r="I273" i="61"/>
  <c r="H428" i="61"/>
  <c r="K279" i="61"/>
  <c r="J473" i="61"/>
  <c r="M262" i="61"/>
  <c r="T257" i="61"/>
  <c r="B442" i="61"/>
  <c r="E442" i="61"/>
  <c r="R454" i="61"/>
  <c r="K257" i="61"/>
  <c r="J432" i="61"/>
  <c r="H438" i="61"/>
  <c r="L457" i="61"/>
  <c r="M258" i="61"/>
  <c r="R462" i="61"/>
  <c r="B432" i="61"/>
  <c r="E467" i="61"/>
  <c r="O455" i="61"/>
  <c r="Q265" i="61"/>
  <c r="R476" i="61"/>
  <c r="I278" i="61"/>
  <c r="L450" i="61"/>
  <c r="T274" i="61"/>
  <c r="O462" i="61"/>
  <c r="R451" i="61"/>
  <c r="J469" i="61"/>
  <c r="I276" i="61"/>
  <c r="R439" i="61"/>
  <c r="O428" i="61"/>
  <c r="J448" i="61"/>
  <c r="E458" i="61"/>
  <c r="B431" i="61"/>
  <c r="Q254" i="61"/>
  <c r="B450" i="61"/>
  <c r="E254" i="61"/>
  <c r="H472" i="61"/>
  <c r="O439" i="61"/>
  <c r="E469" i="61"/>
  <c r="J436" i="61"/>
  <c r="I255" i="61"/>
  <c r="O461" i="61"/>
  <c r="O272" i="61"/>
  <c r="L475" i="61"/>
  <c r="O280" i="61"/>
  <c r="O436" i="61"/>
  <c r="E252" i="61"/>
  <c r="K272" i="61"/>
  <c r="T262" i="61"/>
  <c r="J467" i="61"/>
  <c r="E259" i="61"/>
  <c r="Q276" i="61"/>
  <c r="H439" i="61"/>
  <c r="H435" i="61"/>
  <c r="J442" i="61"/>
  <c r="L458" i="61"/>
  <c r="R431" i="61"/>
  <c r="L448" i="61"/>
  <c r="B467" i="61"/>
  <c r="R475" i="61"/>
  <c r="I263" i="61"/>
  <c r="J441" i="61"/>
  <c r="J438" i="61"/>
  <c r="J444" i="61"/>
  <c r="T273" i="61"/>
  <c r="B261" i="61"/>
  <c r="M272" i="61"/>
  <c r="O253" i="61"/>
  <c r="O470" i="61"/>
  <c r="K267" i="61"/>
  <c r="B472" i="61"/>
  <c r="E431" i="61"/>
  <c r="T259" i="61"/>
  <c r="B465" i="61"/>
  <c r="O438" i="61"/>
  <c r="L429" i="61"/>
  <c r="M264" i="61"/>
  <c r="M274" i="61"/>
  <c r="L460" i="61"/>
  <c r="B444" i="61"/>
  <c r="O278" i="61"/>
  <c r="O254" i="61"/>
  <c r="R474" i="61"/>
  <c r="H468" i="61"/>
  <c r="R442" i="61"/>
  <c r="O441" i="61"/>
  <c r="Q272" i="61"/>
  <c r="J446" i="61"/>
  <c r="O275" i="61"/>
  <c r="E270" i="61"/>
  <c r="B279" i="61"/>
  <c r="K251" i="61"/>
  <c r="E253" i="61"/>
  <c r="B469" i="61"/>
  <c r="H465" i="61"/>
  <c r="E435" i="61"/>
  <c r="Q253" i="61"/>
  <c r="O452" i="61"/>
  <c r="E269" i="61"/>
  <c r="E436" i="61"/>
  <c r="J463" i="61"/>
  <c r="H441" i="61"/>
  <c r="T258" i="61"/>
  <c r="B266" i="61"/>
  <c r="H460" i="61"/>
  <c r="J466" i="61"/>
  <c r="E452" i="61"/>
  <c r="L433" i="61"/>
  <c r="I266" i="61"/>
  <c r="H453" i="61"/>
  <c r="M276" i="61"/>
  <c r="I257" i="61"/>
  <c r="R461" i="61"/>
  <c r="H471" i="61"/>
  <c r="T266" i="61"/>
  <c r="E455" i="61"/>
  <c r="E453" i="61"/>
  <c r="M280" i="61"/>
  <c r="E261" i="61"/>
  <c r="L471" i="61"/>
  <c r="Q260" i="61"/>
  <c r="H474" i="61"/>
  <c r="R443" i="61"/>
  <c r="L428" i="61"/>
  <c r="K266" i="61"/>
  <c r="T275" i="61"/>
  <c r="E437" i="61"/>
  <c r="E274" i="61"/>
  <c r="B272" i="61"/>
  <c r="E477" i="61"/>
  <c r="K253" i="61"/>
  <c r="J453" i="61"/>
  <c r="E275" i="61"/>
  <c r="O474" i="61"/>
  <c r="H443" i="61"/>
  <c r="T272" i="61"/>
  <c r="R449" i="61"/>
  <c r="E445" i="61"/>
  <c r="M253" i="61"/>
  <c r="R458" i="61"/>
  <c r="R434" i="61"/>
  <c r="R464" i="61"/>
  <c r="B458" i="61"/>
  <c r="I279" i="61"/>
  <c r="L470" i="61"/>
  <c r="O476" i="61"/>
  <c r="E433" i="61"/>
  <c r="B461" i="61"/>
  <c r="K274" i="61"/>
  <c r="H448" i="61"/>
  <c r="B470" i="61"/>
  <c r="O270" i="61"/>
  <c r="O267" i="61"/>
  <c r="B474" i="61"/>
  <c r="H442" i="61"/>
  <c r="B429" i="61"/>
  <c r="B434" i="61"/>
  <c r="J462" i="61"/>
  <c r="R435" i="61"/>
  <c r="J433" i="61"/>
  <c r="E279" i="61"/>
  <c r="L438" i="61"/>
  <c r="L434" i="61"/>
  <c r="Q256" i="61"/>
  <c r="O457" i="61"/>
  <c r="L432" i="61"/>
  <c r="O460" i="61"/>
  <c r="O258" i="61"/>
  <c r="I251" i="61"/>
  <c r="R436" i="61"/>
  <c r="Q250" i="61"/>
  <c r="O475" i="61"/>
  <c r="B437" i="61"/>
  <c r="B252" i="61"/>
  <c r="E468" i="61"/>
  <c r="K265" i="61"/>
  <c r="Q259" i="61"/>
  <c r="E460" i="61"/>
  <c r="T267" i="61"/>
  <c r="H430" i="61"/>
  <c r="E447" i="61"/>
  <c r="K261" i="61"/>
  <c r="R429" i="61"/>
  <c r="J470" i="61"/>
  <c r="E444" i="61"/>
  <c r="L473" i="61"/>
  <c r="O453" i="61"/>
  <c r="B273" i="61"/>
  <c r="K263" i="61"/>
  <c r="L468" i="61"/>
  <c r="Q257" i="61"/>
  <c r="H451" i="61"/>
  <c r="L461" i="61"/>
  <c r="H429" i="61"/>
  <c r="T263" i="61"/>
  <c r="E257" i="61"/>
  <c r="R459" i="61"/>
  <c r="R473" i="61"/>
  <c r="B436" i="61"/>
  <c r="K280" i="61"/>
  <c r="I271" i="61"/>
  <c r="O446" i="61"/>
  <c r="H466" i="61"/>
  <c r="Q267" i="61"/>
  <c r="E459" i="61"/>
  <c r="M259" i="61"/>
  <c r="T269" i="61"/>
  <c r="O264" i="61"/>
  <c r="B268" i="61"/>
  <c r="B430" i="61"/>
  <c r="J449" i="61"/>
  <c r="J472" i="61"/>
  <c r="J435" i="61"/>
  <c r="I254" i="61"/>
  <c r="H445" i="61"/>
  <c r="M255" i="61"/>
  <c r="I252" i="61"/>
  <c r="K271" i="61"/>
  <c r="B271" i="61"/>
  <c r="E471" i="61"/>
  <c r="R438" i="61"/>
  <c r="B454" i="61"/>
  <c r="E441" i="61"/>
  <c r="E473" i="61"/>
  <c r="T256" i="61"/>
  <c r="E276" i="61"/>
  <c r="O265" i="61"/>
  <c r="T265" i="61"/>
  <c r="T261" i="61"/>
  <c r="Q275" i="61"/>
  <c r="T260" i="61"/>
  <c r="E278" i="61"/>
  <c r="E449" i="61"/>
  <c r="O447" i="61"/>
  <c r="L430" i="61"/>
  <c r="I261" i="61"/>
  <c r="H444" i="61"/>
  <c r="R445" i="61"/>
  <c r="R465" i="61"/>
  <c r="Q249" i="61"/>
  <c r="B249" i="61"/>
  <c r="E249" i="61"/>
  <c r="T249" i="61"/>
  <c r="O249" i="61"/>
  <c r="K249" i="61"/>
  <c r="I249" i="61"/>
  <c r="M250" i="61"/>
  <c r="S33" i="46"/>
  <c r="AC32" i="46"/>
  <c r="AB32" i="46"/>
  <c r="AI32" i="46"/>
  <c r="AW32" i="46"/>
  <c r="AD32" i="46"/>
  <c r="AS33" i="46"/>
  <c r="AJ32" i="46"/>
  <c r="AH32" i="46"/>
  <c r="AM32" i="46"/>
  <c r="AN32" i="46"/>
  <c r="AU32" i="46"/>
  <c r="AV32" i="46"/>
  <c r="AO32" i="46"/>
  <c r="AE32" i="46"/>
  <c r="AK32" i="46"/>
  <c r="AR32" i="46"/>
  <c r="AQ32" i="46"/>
  <c r="AT32" i="46"/>
  <c r="AG32" i="46"/>
  <c r="AF32" i="46"/>
  <c r="AP32" i="46"/>
  <c r="AL32" i="46"/>
  <c r="Q248" i="61" l="1"/>
  <c r="B248" i="61"/>
  <c r="E248" i="61"/>
  <c r="T248" i="61"/>
  <c r="O248" i="61"/>
  <c r="K248" i="61"/>
  <c r="I248" i="61"/>
  <c r="M249" i="61"/>
  <c r="S32" i="46"/>
  <c r="AG31" i="46"/>
  <c r="AP31" i="46"/>
  <c r="AO31" i="46"/>
  <c r="AM31" i="46"/>
  <c r="AC31" i="46"/>
  <c r="AW31" i="46"/>
  <c r="AF31" i="46"/>
  <c r="AI31" i="46"/>
  <c r="AV31" i="46"/>
  <c r="AR31" i="46"/>
  <c r="AU31" i="46"/>
  <c r="AT31" i="46"/>
  <c r="AQ31" i="46"/>
  <c r="AH31" i="46"/>
  <c r="AJ31" i="46"/>
  <c r="AN31" i="46"/>
  <c r="AK31" i="46"/>
  <c r="AB31" i="46"/>
  <c r="AD31" i="46"/>
  <c r="AL31" i="46"/>
  <c r="AE31" i="46"/>
  <c r="AS32" i="46"/>
  <c r="Q247" i="61" l="1"/>
  <c r="B247" i="61"/>
  <c r="E247" i="61"/>
  <c r="T247" i="61"/>
  <c r="O247" i="61"/>
  <c r="I247" i="61"/>
  <c r="M248" i="61"/>
  <c r="K247" i="61"/>
  <c r="S31" i="46"/>
  <c r="AT30" i="46"/>
  <c r="AW30" i="46"/>
  <c r="AN30" i="46"/>
  <c r="AI30" i="46"/>
  <c r="AK30" i="46"/>
  <c r="AR30" i="46"/>
  <c r="AH30" i="46"/>
  <c r="AM30" i="46"/>
  <c r="AV30" i="46"/>
  <c r="AF30" i="46"/>
  <c r="AG30" i="46"/>
  <c r="AU30" i="46"/>
  <c r="AC30" i="46"/>
  <c r="AP30" i="46"/>
  <c r="AJ30" i="46"/>
  <c r="AB30" i="46"/>
  <c r="AL30" i="46"/>
  <c r="AD30" i="46"/>
  <c r="AS31" i="46"/>
  <c r="AO30" i="46"/>
  <c r="AQ30" i="46"/>
  <c r="AE30" i="46"/>
  <c r="Q246" i="61" l="1"/>
  <c r="B246" i="61"/>
  <c r="E246" i="61"/>
  <c r="T246" i="61"/>
  <c r="O246" i="61"/>
  <c r="M247" i="61"/>
  <c r="K246" i="61"/>
  <c r="I246" i="61"/>
  <c r="S30" i="46"/>
  <c r="AN29" i="46"/>
  <c r="AM29" i="46"/>
  <c r="AL29" i="46"/>
  <c r="AV29" i="46"/>
  <c r="AE29" i="46"/>
  <c r="AT29" i="46"/>
  <c r="AH29" i="46"/>
  <c r="AW29" i="46"/>
  <c r="AU29" i="46"/>
  <c r="AO29" i="46"/>
  <c r="AJ29" i="46"/>
  <c r="AS30" i="46"/>
  <c r="AK29" i="46"/>
  <c r="AB29" i="46"/>
  <c r="AP29" i="46"/>
  <c r="AG29" i="46"/>
  <c r="AI29" i="46"/>
  <c r="AC29" i="46"/>
  <c r="AR29" i="46"/>
  <c r="AQ29" i="46"/>
  <c r="AD29" i="46"/>
  <c r="AF29" i="46"/>
  <c r="Q245" i="61" l="1"/>
  <c r="B245" i="61"/>
  <c r="E245" i="61"/>
  <c r="T245" i="61"/>
  <c r="O245" i="61"/>
  <c r="M246" i="61"/>
  <c r="K245" i="61"/>
  <c r="I245" i="61"/>
  <c r="S29" i="46"/>
  <c r="AD28" i="46"/>
  <c r="AV28" i="46"/>
  <c r="AU28" i="46"/>
  <c r="AQ28" i="46"/>
  <c r="AR28" i="46"/>
  <c r="AO28" i="46"/>
  <c r="AF28" i="46"/>
  <c r="AW28" i="46"/>
  <c r="AB28" i="46"/>
  <c r="AK28" i="46"/>
  <c r="AM28" i="46"/>
  <c r="AP28" i="46"/>
  <c r="AC28" i="46"/>
  <c r="AJ28" i="46"/>
  <c r="AG28" i="46"/>
  <c r="AL28" i="46"/>
  <c r="AT28" i="46"/>
  <c r="AS29" i="46"/>
  <c r="AH28" i="46"/>
  <c r="AI28" i="46"/>
  <c r="AE28" i="46"/>
  <c r="AN28" i="46"/>
  <c r="Q244" i="61" l="1"/>
  <c r="B244" i="61"/>
  <c r="E244" i="61"/>
  <c r="T244" i="61"/>
  <c r="O244" i="61"/>
  <c r="I244" i="61"/>
  <c r="K244" i="61"/>
  <c r="M245" i="61"/>
  <c r="S28" i="46"/>
  <c r="AE27" i="46"/>
  <c r="AU27" i="46"/>
  <c r="AL27" i="46"/>
  <c r="AT27" i="46"/>
  <c r="AF27" i="46"/>
  <c r="AI27" i="46"/>
  <c r="AM27" i="46"/>
  <c r="AV27" i="46"/>
  <c r="AB27" i="46"/>
  <c r="AK27" i="46"/>
  <c r="AD27" i="46"/>
  <c r="AN27" i="46"/>
  <c r="AO27" i="46"/>
  <c r="AR27" i="46"/>
  <c r="AG27" i="46"/>
  <c r="AP27" i="46"/>
  <c r="AS28" i="46"/>
  <c r="AQ27" i="46"/>
  <c r="AW27" i="46"/>
  <c r="AJ27" i="46"/>
  <c r="AH27" i="46"/>
  <c r="AC27" i="46"/>
  <c r="Q243" i="61" l="1"/>
  <c r="B243" i="61"/>
  <c r="E243" i="61"/>
  <c r="T243" i="61"/>
  <c r="O243" i="61"/>
  <c r="M244" i="61"/>
  <c r="I243" i="61"/>
  <c r="K243" i="61"/>
  <c r="S27" i="46"/>
  <c r="AH26" i="46"/>
  <c r="AR26" i="46"/>
  <c r="AD26" i="46"/>
  <c r="AF26" i="46"/>
  <c r="AN26" i="46"/>
  <c r="AV26" i="46"/>
  <c r="AO26" i="46"/>
  <c r="AJ26" i="46"/>
  <c r="AK26" i="46"/>
  <c r="AQ26" i="46"/>
  <c r="AE26" i="46"/>
  <c r="AC26" i="46"/>
  <c r="AG26" i="46"/>
  <c r="AI26" i="46"/>
  <c r="AL26" i="46"/>
  <c r="AW26" i="46"/>
  <c r="AU26" i="46"/>
  <c r="AS27" i="46"/>
  <c r="AB26" i="46"/>
  <c r="AT26" i="46"/>
  <c r="AP26" i="46"/>
  <c r="AM26" i="46"/>
  <c r="Q242" i="61" l="1"/>
  <c r="B242" i="61"/>
  <c r="E242" i="61"/>
  <c r="T242" i="61"/>
  <c r="O242" i="61"/>
  <c r="K242" i="61"/>
  <c r="M243" i="61"/>
  <c r="I242" i="61"/>
  <c r="S26" i="46"/>
  <c r="AI25" i="46"/>
  <c r="AU25" i="46"/>
  <c r="AH25" i="46"/>
  <c r="AG25" i="46"/>
  <c r="AM25" i="46"/>
  <c r="AJ25" i="46"/>
  <c r="AO25" i="46"/>
  <c r="AC25" i="46"/>
  <c r="AR25" i="46"/>
  <c r="AS26" i="46"/>
  <c r="AV25" i="46"/>
  <c r="AQ25" i="46"/>
  <c r="AD25" i="46"/>
  <c r="AK25" i="46"/>
  <c r="AN25" i="46"/>
  <c r="AP25" i="46"/>
  <c r="AT25" i="46"/>
  <c r="AE25" i="46"/>
  <c r="AF25" i="46"/>
  <c r="AB25" i="46"/>
  <c r="AW25" i="46"/>
  <c r="AL25" i="46"/>
  <c r="Q241" i="61" l="1"/>
  <c r="B241" i="61"/>
  <c r="E241" i="61"/>
  <c r="T241" i="61"/>
  <c r="O241" i="61"/>
  <c r="K241" i="61"/>
  <c r="M242" i="61"/>
  <c r="I241" i="61"/>
  <c r="S25" i="46"/>
  <c r="AT24" i="46"/>
  <c r="AP24" i="46"/>
  <c r="AV24" i="46"/>
  <c r="AJ24" i="46"/>
  <c r="AL24" i="46"/>
  <c r="AW24" i="46"/>
  <c r="AR24" i="46"/>
  <c r="AI24" i="46"/>
  <c r="AM24" i="46"/>
  <c r="AO24" i="46"/>
  <c r="AQ24" i="46"/>
  <c r="AK24" i="46"/>
  <c r="AN24" i="46"/>
  <c r="AB24" i="46"/>
  <c r="AG24" i="46"/>
  <c r="AD24" i="46"/>
  <c r="AS25" i="46"/>
  <c r="AU24" i="46"/>
  <c r="AC24" i="46"/>
  <c r="AH24" i="46"/>
  <c r="AF24" i="46"/>
  <c r="AE24" i="46"/>
  <c r="Q240" i="61" l="1"/>
  <c r="B240" i="61"/>
  <c r="E240" i="61"/>
  <c r="T240" i="61"/>
  <c r="O240" i="61"/>
  <c r="K240" i="61"/>
  <c r="M241" i="61"/>
  <c r="I240" i="61"/>
  <c r="S24" i="46"/>
  <c r="AH23" i="46"/>
  <c r="AB23" i="46"/>
  <c r="AQ23" i="46"/>
  <c r="AK23" i="46"/>
  <c r="AS24" i="46"/>
  <c r="AC23" i="46"/>
  <c r="AE23" i="46"/>
  <c r="AT23" i="46"/>
  <c r="AD23" i="46"/>
  <c r="AI23" i="46"/>
  <c r="AW23" i="46"/>
  <c r="AP23" i="46"/>
  <c r="AG23" i="46"/>
  <c r="AV23" i="46"/>
  <c r="AO23" i="46"/>
  <c r="AM23" i="46"/>
  <c r="AF23" i="46"/>
  <c r="AN23" i="46"/>
  <c r="AL23" i="46"/>
  <c r="AU23" i="46"/>
  <c r="AJ23" i="46"/>
  <c r="AR23" i="46"/>
  <c r="Q239" i="61" l="1"/>
  <c r="B239" i="61"/>
  <c r="E239" i="61"/>
  <c r="T239" i="61"/>
  <c r="O239" i="61"/>
  <c r="M240" i="61"/>
  <c r="I239" i="61"/>
  <c r="K239" i="61"/>
  <c r="S23" i="46"/>
  <c r="AD22" i="46"/>
  <c r="AV22" i="46"/>
  <c r="AH22" i="46"/>
  <c r="AN22" i="46"/>
  <c r="AG22" i="46"/>
  <c r="AP22" i="46"/>
  <c r="AK22" i="46"/>
  <c r="AC22" i="46"/>
  <c r="AT22" i="46"/>
  <c r="AW22" i="46"/>
  <c r="AI22" i="46"/>
  <c r="AQ22" i="46"/>
  <c r="AR22" i="46"/>
  <c r="AM22" i="46"/>
  <c r="AB22" i="46"/>
  <c r="AO22" i="46"/>
  <c r="AF22" i="46"/>
  <c r="AL22" i="46"/>
  <c r="AS23" i="46"/>
  <c r="AJ22" i="46"/>
  <c r="AU22" i="46"/>
  <c r="AE22" i="46"/>
  <c r="Q238" i="61" l="1"/>
  <c r="B238" i="61"/>
  <c r="E238" i="61"/>
  <c r="T238" i="61"/>
  <c r="O238" i="61"/>
  <c r="M239" i="61"/>
  <c r="K238" i="61"/>
  <c r="I238" i="61"/>
  <c r="S22" i="46"/>
  <c r="AT21" i="46"/>
  <c r="AC21" i="46"/>
  <c r="AI21" i="46"/>
  <c r="AB21" i="46"/>
  <c r="AL21" i="46"/>
  <c r="AF21" i="46"/>
  <c r="AV21" i="46"/>
  <c r="AM21" i="46"/>
  <c r="AW21" i="46"/>
  <c r="AJ21" i="46"/>
  <c r="AQ21" i="46"/>
  <c r="AS22" i="46"/>
  <c r="AP21" i="46"/>
  <c r="AG21" i="46"/>
  <c r="AU21" i="46"/>
  <c r="AO21" i="46"/>
  <c r="AD21" i="46"/>
  <c r="AE21" i="46"/>
  <c r="AK21" i="46"/>
  <c r="AR21" i="46"/>
  <c r="AH21" i="46"/>
  <c r="AN21" i="46"/>
  <c r="Q237" i="61" l="1"/>
  <c r="B237" i="61"/>
  <c r="E237" i="61"/>
  <c r="T237" i="61"/>
  <c r="O237" i="61"/>
  <c r="I237" i="61"/>
  <c r="K237" i="61"/>
  <c r="M238" i="61"/>
  <c r="S21" i="46"/>
  <c r="AN20" i="46"/>
  <c r="AP20" i="46"/>
  <c r="AJ20" i="46"/>
  <c r="AF20" i="46"/>
  <c r="AR20" i="46"/>
  <c r="AH20" i="46"/>
  <c r="AB20" i="46"/>
  <c r="AU20" i="46"/>
  <c r="AM20" i="46"/>
  <c r="AG20" i="46"/>
  <c r="AD20" i="46"/>
  <c r="AC20" i="46"/>
  <c r="AK20" i="46"/>
  <c r="AS21" i="46"/>
  <c r="AQ20" i="46"/>
  <c r="AW20" i="46"/>
  <c r="AO20" i="46"/>
  <c r="AI20" i="46"/>
  <c r="AE20" i="46"/>
  <c r="AL20" i="46"/>
  <c r="AV20" i="46"/>
  <c r="AT20" i="46"/>
  <c r="Q236" i="61" l="1"/>
  <c r="B236" i="61"/>
  <c r="E236" i="61"/>
  <c r="T236" i="61"/>
  <c r="O236" i="61"/>
  <c r="M237" i="61"/>
  <c r="K236" i="61"/>
  <c r="I236" i="61"/>
  <c r="S20" i="46"/>
  <c r="AK19" i="46"/>
  <c r="AI19" i="46"/>
  <c r="AD19" i="46"/>
  <c r="AN19" i="46"/>
  <c r="AU19" i="46"/>
  <c r="AM19" i="46"/>
  <c r="AB19" i="46"/>
  <c r="AV19" i="46"/>
  <c r="AJ19" i="46"/>
  <c r="AR19" i="46"/>
  <c r="AF19" i="46"/>
  <c r="AO19" i="46"/>
  <c r="AT19" i="46"/>
  <c r="AC19" i="46"/>
  <c r="AP19" i="46"/>
  <c r="AE19" i="46"/>
  <c r="AS20" i="46"/>
  <c r="AH19" i="46"/>
  <c r="AW19" i="46"/>
  <c r="AQ19" i="46"/>
  <c r="AG19" i="46"/>
  <c r="AL19" i="46"/>
  <c r="Q235" i="61" l="1"/>
  <c r="B235" i="61"/>
  <c r="E235" i="61"/>
  <c r="T235" i="61"/>
  <c r="O235" i="61"/>
  <c r="M236" i="61"/>
  <c r="I235" i="61"/>
  <c r="K235" i="61"/>
  <c r="S19" i="46"/>
  <c r="AB18" i="46"/>
  <c r="AG18" i="46"/>
  <c r="AI18" i="46"/>
  <c r="AH18" i="46"/>
  <c r="AC18" i="46"/>
  <c r="AR18" i="46"/>
  <c r="AT18" i="46"/>
  <c r="AJ18" i="46"/>
  <c r="AU18" i="46"/>
  <c r="AS19" i="46"/>
  <c r="AO18" i="46"/>
  <c r="AK18" i="46"/>
  <c r="AE18" i="46"/>
  <c r="AN18" i="46"/>
  <c r="AD18" i="46"/>
  <c r="AP18" i="46"/>
  <c r="AM18" i="46"/>
  <c r="AL18" i="46"/>
  <c r="AQ18" i="46"/>
  <c r="AF18" i="46"/>
  <c r="AV18" i="46"/>
  <c r="AW18" i="46"/>
  <c r="Q234" i="61" l="1"/>
  <c r="B234" i="61"/>
  <c r="E234" i="61"/>
  <c r="T234" i="61"/>
  <c r="O234" i="61"/>
  <c r="M235" i="61"/>
  <c r="I234" i="61"/>
  <c r="K234" i="61"/>
  <c r="S18" i="46"/>
  <c r="AF17" i="46"/>
  <c r="AI17" i="46"/>
  <c r="AJ17" i="46"/>
  <c r="AL17" i="46"/>
  <c r="AP17" i="46"/>
  <c r="AW17" i="46"/>
  <c r="AN17" i="46"/>
  <c r="AU17" i="46"/>
  <c r="AV17" i="46"/>
  <c r="AE17" i="46"/>
  <c r="AS18" i="46"/>
  <c r="AK17" i="46"/>
  <c r="AT17" i="46"/>
  <c r="AB17" i="46"/>
  <c r="AC17" i="46"/>
  <c r="AR17" i="46"/>
  <c r="AQ17" i="46"/>
  <c r="AD17" i="46"/>
  <c r="AO17" i="46"/>
  <c r="AM17" i="46"/>
  <c r="AG17" i="46"/>
  <c r="AH17" i="46"/>
  <c r="Q233" i="61" l="1"/>
  <c r="B233" i="61"/>
  <c r="E233" i="61"/>
  <c r="T233" i="61"/>
  <c r="O233" i="61"/>
  <c r="M234" i="61"/>
  <c r="K233" i="61"/>
  <c r="I233" i="61"/>
  <c r="S17" i="46"/>
  <c r="AL16" i="46"/>
  <c r="AB16" i="46"/>
  <c r="AR16" i="46"/>
  <c r="AE16" i="46"/>
  <c r="AS17" i="46"/>
  <c r="AI16" i="46"/>
  <c r="AN16" i="46"/>
  <c r="AG16" i="46"/>
  <c r="AC16" i="46"/>
  <c r="AF16" i="46"/>
  <c r="AU16" i="46"/>
  <c r="AJ16" i="46"/>
  <c r="AD16" i="46"/>
  <c r="AH16" i="46"/>
  <c r="AV16" i="46"/>
  <c r="AW16" i="46"/>
  <c r="AP16" i="46"/>
  <c r="AT16" i="46"/>
  <c r="AO16" i="46"/>
  <c r="AQ16" i="46"/>
  <c r="AM16" i="46"/>
  <c r="AK16" i="46"/>
  <c r="Q232" i="61" l="1"/>
  <c r="B232" i="61"/>
  <c r="E232" i="61"/>
  <c r="T232" i="61"/>
  <c r="M233" i="61"/>
  <c r="I232" i="61"/>
  <c r="K232" i="61"/>
  <c r="O232" i="61"/>
  <c r="S16" i="46"/>
  <c r="AV15" i="46"/>
  <c r="AB15" i="46"/>
  <c r="AM15" i="46"/>
  <c r="AJ15" i="46"/>
  <c r="AG15" i="46"/>
  <c r="AU15" i="46"/>
  <c r="AE15" i="46"/>
  <c r="AW15" i="46"/>
  <c r="AQ15" i="46"/>
  <c r="AI15" i="46"/>
  <c r="AS16" i="46"/>
  <c r="AO15" i="46"/>
  <c r="AH15" i="46"/>
  <c r="AL15" i="46"/>
  <c r="AF15" i="46"/>
  <c r="AR15" i="46"/>
  <c r="AK15" i="46"/>
  <c r="AC15" i="46"/>
  <c r="AP15" i="46"/>
  <c r="AN15" i="46"/>
  <c r="AD15" i="46"/>
  <c r="AT15" i="46"/>
  <c r="Q231" i="61" l="1"/>
  <c r="B231" i="61"/>
  <c r="E231" i="61"/>
  <c r="T231" i="61"/>
  <c r="I231" i="61"/>
  <c r="K231" i="61"/>
  <c r="O231" i="61"/>
  <c r="M232" i="61"/>
  <c r="S15" i="46"/>
  <c r="AG14" i="46"/>
  <c r="AL14" i="46"/>
  <c r="AN14" i="46"/>
  <c r="AJ14" i="46"/>
  <c r="AV14" i="46"/>
  <c r="AR14" i="46"/>
  <c r="AM14" i="46"/>
  <c r="AS15" i="46"/>
  <c r="AI14" i="46"/>
  <c r="AO14" i="46"/>
  <c r="AH14" i="46"/>
  <c r="AW14" i="46"/>
  <c r="AB14" i="46"/>
  <c r="AE14" i="46"/>
  <c r="AT14" i="46"/>
  <c r="AC14" i="46"/>
  <c r="AF14" i="46"/>
  <c r="AD14" i="46"/>
  <c r="AP14" i="46"/>
  <c r="AK14" i="46"/>
  <c r="AQ14" i="46"/>
  <c r="AU14" i="46"/>
  <c r="Q230" i="61" l="1"/>
  <c r="B230" i="61"/>
  <c r="E230" i="61"/>
  <c r="T230" i="61"/>
  <c r="I230" i="61"/>
  <c r="K230" i="61"/>
  <c r="O230" i="61"/>
  <c r="M231" i="61"/>
  <c r="S14" i="46"/>
  <c r="AJ13" i="46"/>
  <c r="AC13" i="46"/>
  <c r="AK13" i="46"/>
  <c r="AM13" i="46"/>
  <c r="AL13" i="46"/>
  <c r="AQ13" i="46"/>
  <c r="AR13" i="46"/>
  <c r="AS14" i="46"/>
  <c r="AU13" i="46"/>
  <c r="AV13" i="46"/>
  <c r="AB13" i="46"/>
  <c r="AP13" i="46"/>
  <c r="AF13" i="46"/>
  <c r="AO13" i="46"/>
  <c r="AT13" i="46"/>
  <c r="AI13" i="46"/>
  <c r="AH13" i="46"/>
  <c r="AG13" i="46"/>
  <c r="AN13" i="46"/>
  <c r="AE13" i="46"/>
  <c r="AW13" i="46"/>
  <c r="AD13" i="46"/>
  <c r="Q229" i="61" l="1"/>
  <c r="B229" i="61"/>
  <c r="E229" i="61"/>
  <c r="T229" i="61"/>
  <c r="I229" i="61"/>
  <c r="K229" i="61"/>
  <c r="O229" i="61"/>
  <c r="M230" i="61"/>
  <c r="S13" i="46"/>
  <c r="AF12" i="46"/>
  <c r="AJ12" i="46"/>
  <c r="AO12" i="46"/>
  <c r="AC12" i="46"/>
  <c r="AU12" i="46"/>
  <c r="AV12" i="46"/>
  <c r="AK12" i="46"/>
  <c r="AR12" i="46"/>
  <c r="AW12" i="46"/>
  <c r="AL12" i="46"/>
  <c r="AP12" i="46"/>
  <c r="AT12" i="46"/>
  <c r="AQ12" i="46"/>
  <c r="AM12" i="46"/>
  <c r="AD12" i="46"/>
  <c r="AG12" i="46"/>
  <c r="AE12" i="46"/>
  <c r="AI12" i="46"/>
  <c r="AN12" i="46"/>
  <c r="AS13" i="46"/>
  <c r="AB12" i="46"/>
  <c r="AH12" i="46"/>
  <c r="Q228" i="61" l="1"/>
  <c r="B228" i="61"/>
  <c r="E228" i="61"/>
  <c r="T228" i="61"/>
  <c r="I228" i="61"/>
  <c r="K228" i="61"/>
  <c r="O228" i="61"/>
  <c r="M229" i="61"/>
  <c r="S12" i="46"/>
  <c r="AI11" i="46"/>
  <c r="AV11" i="46"/>
  <c r="AR11" i="46"/>
  <c r="AS12" i="46"/>
  <c r="AE11" i="46"/>
  <c r="AP11" i="46"/>
  <c r="AK11" i="46"/>
  <c r="AW11" i="46"/>
  <c r="AF11" i="46"/>
  <c r="AL11" i="46"/>
  <c r="AB11" i="46"/>
  <c r="AO11" i="46"/>
  <c r="AH11" i="46"/>
  <c r="AD11" i="46"/>
  <c r="AC11" i="46"/>
  <c r="AU11" i="46"/>
  <c r="AQ11" i="46"/>
  <c r="AG11" i="46"/>
  <c r="AT11" i="46"/>
  <c r="AN11" i="46"/>
  <c r="AJ11" i="46"/>
  <c r="AM11" i="46"/>
  <c r="Q227" i="61" l="1"/>
  <c r="B227" i="61"/>
  <c r="E227" i="61"/>
  <c r="T227" i="61"/>
  <c r="I227" i="61"/>
  <c r="K227" i="61"/>
  <c r="O227" i="61"/>
  <c r="M228" i="61"/>
  <c r="S11" i="46"/>
  <c r="AH10" i="46"/>
  <c r="AW10" i="46"/>
  <c r="AC10" i="46"/>
  <c r="AI10" i="46"/>
  <c r="AG10" i="46"/>
  <c r="AV10" i="46"/>
  <c r="AS11" i="46"/>
  <c r="AK10" i="46"/>
  <c r="AR10" i="46"/>
  <c r="AT10" i="46"/>
  <c r="AO10" i="46"/>
  <c r="AQ10" i="46"/>
  <c r="AJ10" i="46"/>
  <c r="AM10" i="46"/>
  <c r="AN10" i="46"/>
  <c r="AL10" i="46"/>
  <c r="AU10" i="46"/>
  <c r="AP10" i="46"/>
  <c r="AD10" i="46"/>
  <c r="AE10" i="46"/>
  <c r="AF10" i="46"/>
  <c r="AB10" i="46"/>
  <c r="Q226" i="61" l="1"/>
  <c r="B226" i="61"/>
  <c r="E226" i="61"/>
  <c r="T226" i="61"/>
  <c r="I226" i="61"/>
  <c r="K226" i="61"/>
  <c r="O226" i="61"/>
  <c r="M227" i="61"/>
  <c r="S10" i="46"/>
  <c r="AJ9" i="46"/>
  <c r="AI9" i="46"/>
  <c r="AU9" i="46"/>
  <c r="AR9" i="46"/>
  <c r="AN9" i="46"/>
  <c r="AC9" i="46"/>
  <c r="AB9" i="46"/>
  <c r="AS10" i="46"/>
  <c r="AT9" i="46"/>
  <c r="AD9" i="46"/>
  <c r="AL9" i="46"/>
  <c r="AF9" i="46"/>
  <c r="AG9" i="46"/>
  <c r="AQ9" i="46"/>
  <c r="AH9" i="46"/>
  <c r="AW9" i="46"/>
  <c r="AE9" i="46"/>
  <c r="AO9" i="46"/>
  <c r="AP9" i="46"/>
  <c r="AV9" i="46"/>
  <c r="AK9" i="46"/>
  <c r="AM9" i="46"/>
  <c r="Q225" i="61" l="1"/>
  <c r="B225" i="61"/>
  <c r="E225" i="61"/>
  <c r="T225" i="61"/>
  <c r="I225" i="61"/>
  <c r="K225" i="61"/>
  <c r="O225" i="61"/>
  <c r="M226" i="61"/>
  <c r="S9" i="46"/>
  <c r="AB8" i="46"/>
  <c r="AE8" i="46"/>
  <c r="AM8" i="46"/>
  <c r="AF8" i="46"/>
  <c r="AK8" i="46"/>
  <c r="AN8" i="46"/>
  <c r="AJ8" i="46"/>
  <c r="AD8" i="46"/>
  <c r="AW8" i="46"/>
  <c r="AG8" i="46"/>
  <c r="AC8" i="46"/>
  <c r="AS9" i="46"/>
  <c r="AO8" i="46"/>
  <c r="AR8" i="46"/>
  <c r="AU8" i="46"/>
  <c r="AQ8" i="46"/>
  <c r="AT8" i="46"/>
  <c r="AH8" i="46"/>
  <c r="AV8" i="46"/>
  <c r="AP8" i="46"/>
  <c r="AL8" i="46"/>
  <c r="AI8" i="46"/>
  <c r="Q224" i="61" l="1"/>
  <c r="B224" i="61"/>
  <c r="E224" i="61"/>
  <c r="I224" i="61"/>
  <c r="K224" i="61"/>
  <c r="O224" i="61"/>
  <c r="T224" i="61"/>
  <c r="M225" i="61"/>
  <c r="S8" i="46"/>
  <c r="AP7" i="46"/>
  <c r="AK7" i="46"/>
  <c r="AJ7" i="46"/>
  <c r="AG7" i="46"/>
  <c r="AE7" i="46"/>
  <c r="AF7" i="46"/>
  <c r="AB7" i="46"/>
  <c r="AO7" i="46"/>
  <c r="AQ7" i="46"/>
  <c r="AW7" i="46"/>
  <c r="AS8" i="46"/>
  <c r="AM7" i="46"/>
  <c r="AI7" i="46"/>
  <c r="AC7" i="46"/>
  <c r="AT7" i="46"/>
  <c r="AH7" i="46"/>
  <c r="AN7" i="46"/>
  <c r="AR7" i="46"/>
  <c r="AU7" i="46"/>
  <c r="AD7" i="46"/>
  <c r="AV7" i="46"/>
  <c r="AL7" i="46"/>
  <c r="Q223" i="61" l="1"/>
  <c r="B223" i="61"/>
  <c r="E223" i="61"/>
  <c r="I223" i="61"/>
  <c r="K223" i="61"/>
  <c r="O223" i="61"/>
  <c r="T223" i="61"/>
  <c r="M224" i="61"/>
  <c r="S7" i="46"/>
  <c r="AN6" i="46"/>
  <c r="AV6" i="46"/>
  <c r="AH6" i="46"/>
  <c r="AE6" i="46"/>
  <c r="AU6" i="46"/>
  <c r="AI6" i="46"/>
  <c r="AO6" i="46"/>
  <c r="AJ6" i="46"/>
  <c r="AK6" i="46"/>
  <c r="AR6" i="46"/>
  <c r="AL6" i="46"/>
  <c r="AG6" i="46"/>
  <c r="AQ6" i="46"/>
  <c r="AS7" i="46"/>
  <c r="AT6" i="46"/>
  <c r="AM6" i="46"/>
  <c r="AP6" i="46"/>
  <c r="AD6" i="46"/>
  <c r="AW6" i="46"/>
  <c r="AC6" i="46"/>
  <c r="AB6" i="46"/>
  <c r="AF6" i="46"/>
  <c r="Q222" i="61" l="1"/>
  <c r="B222" i="61"/>
  <c r="E222" i="61"/>
  <c r="I222" i="61"/>
  <c r="K222" i="61"/>
  <c r="O222" i="61"/>
  <c r="T222" i="61"/>
  <c r="M223" i="61"/>
  <c r="E3" i="61" l="1"/>
  <c r="E7" i="61" s="1"/>
  <c r="J7" i="61" s="1"/>
  <c r="N744" i="61"/>
  <c r="C76" i="39"/>
  <c r="C75" i="39"/>
  <c r="C74" i="39"/>
  <c r="C73" i="39"/>
  <c r="C72" i="39"/>
  <c r="A6" i="18" l="1"/>
  <c r="E5" i="61" s="1"/>
  <c r="D7" i="63" l="1"/>
  <c r="D7" i="67"/>
  <c r="M16" i="18"/>
  <c r="N16" i="18" s="1"/>
  <c r="M15" i="18"/>
  <c r="N15" i="18" s="1"/>
  <c r="M14" i="18"/>
  <c r="N14" i="18" s="1"/>
  <c r="M13" i="18"/>
  <c r="N13" i="18" s="1"/>
  <c r="M12" i="18"/>
  <c r="N12" i="18" s="1"/>
  <c r="M37" i="18" l="1"/>
  <c r="N37" i="18" s="1"/>
  <c r="M35" i="18"/>
  <c r="N35" i="18" s="1"/>
  <c r="M34" i="18"/>
  <c r="N34" i="18" s="1"/>
  <c r="M33" i="18"/>
  <c r="N33" i="18" s="1"/>
  <c r="M32" i="18"/>
  <c r="N32" i="18" s="1"/>
  <c r="M28" i="18"/>
  <c r="N28" i="18" s="1"/>
  <c r="M27" i="18"/>
  <c r="N27" i="18" s="1"/>
  <c r="B162" i="61" l="1"/>
  <c r="H162" i="61"/>
  <c r="F162" i="61"/>
  <c r="N162" i="61"/>
  <c r="S162" i="61"/>
  <c r="Q162" i="61"/>
  <c r="J162" i="61"/>
  <c r="M179" i="63" l="1"/>
  <c r="M191" i="67" s="1"/>
  <c r="J179" i="63"/>
  <c r="J191" i="67" s="1"/>
  <c r="G179" i="63"/>
  <c r="G191" i="67" s="1"/>
  <c r="F179" i="63"/>
  <c r="E179" i="63"/>
  <c r="A179" i="63"/>
  <c r="A191" i="67" s="1"/>
  <c r="T179" i="63"/>
  <c r="U179" i="63"/>
  <c r="FQ4" i="23"/>
  <c r="AB4" i="44"/>
  <c r="AI13" i="44"/>
  <c r="DI4" i="23"/>
  <c r="DF3" i="23"/>
  <c r="AJ22" i="44"/>
  <c r="AE11" i="44"/>
  <c r="AB40" i="44"/>
  <c r="AD7" i="22"/>
  <c r="GI5" i="23"/>
  <c r="AX55" i="48"/>
  <c r="AC4" i="43"/>
  <c r="AL39" i="44"/>
  <c r="AL11" i="44"/>
  <c r="AD7" i="44"/>
  <c r="FC6" i="23"/>
  <c r="EE3" i="23"/>
  <c r="EK3" i="23"/>
  <c r="AK36" i="44"/>
  <c r="AF51" i="44"/>
  <c r="AL36" i="44"/>
  <c r="EF5" i="23"/>
  <c r="AK54" i="44"/>
  <c r="GR4" i="23"/>
  <c r="DV4" i="23"/>
  <c r="AF35" i="44"/>
  <c r="AC38" i="44"/>
  <c r="AG32" i="44"/>
  <c r="EA3" i="23"/>
  <c r="AC3" i="43"/>
  <c r="AS5" i="22"/>
  <c r="AD11" i="50"/>
  <c r="AI21" i="44"/>
  <c r="AH50" i="44"/>
  <c r="FE4" i="23"/>
  <c r="AE42" i="44"/>
  <c r="FP6" i="23"/>
  <c r="AF46" i="44"/>
  <c r="GO5" i="23"/>
  <c r="AB45" i="44"/>
  <c r="AJ53" i="44"/>
  <c r="AE54" i="44"/>
  <c r="AQ7" i="22"/>
  <c r="AK50" i="44"/>
  <c r="DG3" i="23"/>
  <c r="EO3" i="23"/>
  <c r="AF18" i="44"/>
  <c r="AH16" i="44"/>
  <c r="AI53" i="44"/>
  <c r="AD4" i="46"/>
  <c r="AI29" i="44"/>
  <c r="AE17" i="44"/>
  <c r="FJ6" i="23"/>
  <c r="FX6" i="23"/>
  <c r="GG3" i="23"/>
  <c r="ES4" i="23"/>
  <c r="AS6" i="22"/>
  <c r="AG43" i="44"/>
  <c r="AK17" i="44"/>
  <c r="DG5" i="23"/>
  <c r="AF23" i="44"/>
  <c r="AC51" i="44"/>
  <c r="FZ3" i="23"/>
  <c r="DQ5" i="23"/>
  <c r="AK11" i="44"/>
  <c r="GH3" i="23"/>
  <c r="EY6" i="23"/>
  <c r="FE6" i="23"/>
  <c r="AD39" i="44"/>
  <c r="FO6" i="23"/>
  <c r="ER6" i="23"/>
  <c r="AB22" i="44"/>
  <c r="AC44" i="44"/>
  <c r="GB6" i="23"/>
  <c r="AG18" i="44"/>
  <c r="FW4" i="23"/>
  <c r="FT4" i="23"/>
  <c r="AK33" i="44"/>
  <c r="AH38" i="44"/>
  <c r="AG4" i="44"/>
  <c r="AI15" i="44"/>
  <c r="FS5" i="23"/>
  <c r="GC6" i="23"/>
  <c r="AD15" i="44"/>
  <c r="AL14" i="44"/>
  <c r="AK14" i="44"/>
  <c r="FR5" i="23"/>
  <c r="FK5" i="23"/>
  <c r="FH5" i="23"/>
  <c r="AB28" i="44"/>
  <c r="AG5" i="46"/>
  <c r="AK34" i="44"/>
  <c r="GG4" i="23"/>
  <c r="AG33" i="44"/>
  <c r="GI4" i="23"/>
  <c r="AB53" i="44"/>
  <c r="AB49" i="44"/>
  <c r="GM4" i="23"/>
  <c r="AE51" i="44"/>
  <c r="GQ5" i="23"/>
  <c r="AH4" i="44"/>
  <c r="AI10" i="44"/>
  <c r="AB8" i="44"/>
  <c r="AH5" i="44"/>
  <c r="AJ23" i="44"/>
  <c r="AN5" i="46"/>
  <c r="AK25" i="44"/>
  <c r="AB24" i="44"/>
  <c r="FB3" i="23"/>
  <c r="AL12" i="44"/>
  <c r="GC4" i="23"/>
  <c r="AI27" i="44"/>
  <c r="AE24" i="44"/>
  <c r="GM5" i="23"/>
  <c r="AD4" i="44"/>
  <c r="AJ38" i="44"/>
  <c r="AI5" i="46"/>
  <c r="AE33" i="44"/>
  <c r="AK39" i="44"/>
  <c r="AB12" i="44"/>
  <c r="ES5" i="23"/>
  <c r="AD46" i="44"/>
  <c r="AD5" i="44"/>
  <c r="AY5" i="22"/>
  <c r="ER4" i="23"/>
  <c r="DS5" i="23"/>
  <c r="DP6" i="23"/>
  <c r="AD41" i="44"/>
  <c r="EX4" i="23"/>
  <c r="AG7" i="22"/>
  <c r="FY4" i="23"/>
  <c r="AE48" i="44"/>
  <c r="DH4" i="23"/>
  <c r="FL4" i="23"/>
  <c r="AD50" i="44"/>
  <c r="AJ55" i="47"/>
  <c r="EX3" i="23"/>
  <c r="AC49" i="44"/>
  <c r="EM5" i="23"/>
  <c r="AE47" i="44"/>
  <c r="AF21" i="44"/>
  <c r="AE4" i="46"/>
  <c r="AD5" i="46"/>
  <c r="FD6" i="23"/>
  <c r="FF5" i="23"/>
  <c r="AF47" i="44"/>
  <c r="AD17" i="44"/>
  <c r="AQ4" i="46"/>
  <c r="EZ4" i="23"/>
  <c r="AW5" i="22"/>
  <c r="AG49" i="44"/>
  <c r="AZ5" i="22"/>
  <c r="AE5" i="46"/>
  <c r="GS4" i="23"/>
  <c r="AI39" i="44"/>
  <c r="AD35" i="44"/>
  <c r="DP5" i="23"/>
  <c r="DJ3" i="23"/>
  <c r="FL6" i="23"/>
  <c r="DK4" i="23"/>
  <c r="FK6" i="23"/>
  <c r="AD47" i="44"/>
  <c r="DT5" i="23"/>
  <c r="AI28" i="44"/>
  <c r="AE50" i="44"/>
  <c r="AF14" i="44"/>
  <c r="AB39" i="44"/>
  <c r="AO6" i="22"/>
  <c r="AJ27" i="44"/>
  <c r="AD20" i="44"/>
  <c r="AZ55" i="48"/>
  <c r="GD3" i="23"/>
  <c r="AD40" i="44"/>
  <c r="EM6" i="23"/>
  <c r="GQ3" i="23"/>
  <c r="AE20" i="44"/>
  <c r="AJ41" i="44"/>
  <c r="GM6" i="23"/>
  <c r="DU6" i="23"/>
  <c r="AD6" i="22"/>
  <c r="AV7" i="22"/>
  <c r="EX6" i="23"/>
  <c r="AJ39" i="44"/>
  <c r="AD48" i="44"/>
  <c r="EV4" i="23"/>
  <c r="AE27" i="44"/>
  <c r="AC52" i="44"/>
  <c r="AF52" i="44"/>
  <c r="AB32" i="44"/>
  <c r="AB38" i="44"/>
  <c r="AE52" i="44"/>
  <c r="AT6" i="22"/>
  <c r="AK27" i="44"/>
  <c r="EF6" i="23"/>
  <c r="FA4" i="23"/>
  <c r="AH52" i="44"/>
  <c r="DN6" i="23"/>
  <c r="FO5" i="23"/>
  <c r="AK5" i="44"/>
  <c r="AL27" i="44"/>
  <c r="AD10" i="44"/>
  <c r="EN5" i="23"/>
  <c r="DY6" i="23"/>
  <c r="AE5" i="22"/>
  <c r="AG48" i="44"/>
  <c r="GN5" i="23"/>
  <c r="AC53" i="44"/>
  <c r="DR5" i="23"/>
  <c r="AC24" i="44"/>
  <c r="DL4" i="23"/>
  <c r="AK41" i="44"/>
  <c r="AL52" i="44"/>
  <c r="AM5" i="22"/>
  <c r="GR3" i="23"/>
  <c r="EY5" i="23"/>
  <c r="AR55" i="49"/>
  <c r="AB5" i="46"/>
  <c r="AH51" i="44"/>
  <c r="AU6" i="22"/>
  <c r="AV5" i="22"/>
  <c r="GO4" i="23"/>
  <c r="EL3" i="23"/>
  <c r="AL16" i="44"/>
  <c r="DH3" i="23"/>
  <c r="AD38" i="44"/>
  <c r="AJ48" i="44"/>
  <c r="AH5" i="46"/>
  <c r="GL6" i="23"/>
  <c r="DV3" i="23"/>
  <c r="AL33" i="44"/>
  <c r="FN3" i="23"/>
  <c r="FM6" i="23"/>
  <c r="GU3" i="23"/>
  <c r="AK7" i="22"/>
  <c r="AC4" i="44"/>
  <c r="FA5" i="23"/>
  <c r="AG10" i="44"/>
  <c r="AL4" i="44"/>
  <c r="DF5" i="23"/>
  <c r="AB15" i="44"/>
  <c r="AK42" i="44"/>
  <c r="AI50" i="44"/>
  <c r="AI24" i="44"/>
  <c r="GM3" i="23"/>
  <c r="AI12" i="44"/>
  <c r="FB5" i="23"/>
  <c r="AD52" i="44"/>
  <c r="AC9" i="44"/>
  <c r="AL5" i="46"/>
  <c r="DD4" i="23"/>
  <c r="AG13" i="44"/>
  <c r="EC6" i="23"/>
  <c r="AH7" i="44"/>
  <c r="FY5" i="23"/>
  <c r="AH45" i="44"/>
  <c r="AH27" i="44"/>
  <c r="AL10" i="44"/>
  <c r="AE6" i="44"/>
  <c r="AI22" i="44"/>
  <c r="FV5" i="23"/>
  <c r="FL5" i="23"/>
  <c r="AG44" i="44"/>
  <c r="AL28" i="44"/>
  <c r="AL54" i="44"/>
  <c r="AL35" i="44"/>
  <c r="AL40" i="44"/>
  <c r="AH29" i="44"/>
  <c r="AV6" i="22"/>
  <c r="AN4" i="46"/>
  <c r="GP6" i="23"/>
  <c r="FD5" i="23"/>
  <c r="AF20" i="44"/>
  <c r="AB13" i="51"/>
  <c r="AE12" i="44"/>
  <c r="AR4" i="46"/>
  <c r="EO5" i="23"/>
  <c r="AR6" i="22"/>
  <c r="AO7" i="22"/>
  <c r="AY7" i="22"/>
  <c r="AW5" i="46"/>
  <c r="AG36" i="44"/>
  <c r="AI45" i="44"/>
  <c r="AE15" i="44"/>
  <c r="AH23" i="44"/>
  <c r="GF3" i="23"/>
  <c r="FG5" i="23"/>
  <c r="AH17" i="44"/>
  <c r="AM5" i="46"/>
  <c r="AC12" i="44"/>
  <c r="AL20" i="44"/>
  <c r="AJ30" i="44"/>
  <c r="AC18" i="44"/>
  <c r="DR3" i="23"/>
  <c r="EQ5" i="23"/>
  <c r="AK21" i="44"/>
  <c r="GJ4" i="23"/>
  <c r="EC3" i="23"/>
  <c r="AL6" i="22"/>
  <c r="DN3" i="23"/>
  <c r="AB48" i="44"/>
  <c r="AC34" i="44"/>
  <c r="GD6" i="23"/>
  <c r="AJ28" i="44"/>
  <c r="AG28" i="44"/>
  <c r="AL46" i="44"/>
  <c r="FJ3" i="23"/>
  <c r="AG11" i="44"/>
  <c r="AH6" i="22"/>
  <c r="FP5" i="23"/>
  <c r="EE5" i="23"/>
  <c r="AE28" i="44"/>
  <c r="AZ7" i="22"/>
  <c r="AS5" i="46"/>
  <c r="DC5" i="23"/>
  <c r="AG5" i="22"/>
  <c r="DZ3" i="23"/>
  <c r="AC40" i="44"/>
  <c r="AJ46" i="44"/>
  <c r="AL55" i="47"/>
  <c r="AC17" i="44"/>
  <c r="AV55" i="48"/>
  <c r="DP3" i="23"/>
  <c r="ED4" i="23"/>
  <c r="DT6" i="23"/>
  <c r="AI23" i="44"/>
  <c r="AI49" i="44"/>
  <c r="AD13" i="44"/>
  <c r="AL53" i="44"/>
  <c r="AE53" i="44"/>
  <c r="GT3" i="23"/>
  <c r="FP4" i="23"/>
  <c r="FZ4" i="23"/>
  <c r="EV3" i="23"/>
  <c r="AU4" i="46"/>
  <c r="GJ6" i="23"/>
  <c r="EK5" i="23"/>
  <c r="EN3" i="23"/>
  <c r="AI30" i="44"/>
  <c r="EX5" i="23"/>
  <c r="AD18" i="57"/>
  <c r="DM3" i="23"/>
  <c r="AD42" i="44"/>
  <c r="AF49" i="44"/>
  <c r="AB26" i="44"/>
  <c r="EB4" i="23"/>
  <c r="AC6" i="22"/>
  <c r="AJ26" i="44"/>
  <c r="EW3" i="23"/>
  <c r="GB4" i="23"/>
  <c r="AE9" i="44"/>
  <c r="FM3" i="23"/>
  <c r="AC8" i="44"/>
  <c r="AB52" i="44"/>
  <c r="DB6" i="23"/>
  <c r="DP4" i="23"/>
  <c r="DW6" i="23"/>
  <c r="AB5" i="44"/>
  <c r="AG23" i="44"/>
  <c r="AJ5" i="44"/>
  <c r="GG6" i="23"/>
  <c r="GN4" i="23"/>
  <c r="AD17" i="57"/>
  <c r="AL21" i="44"/>
  <c r="EQ6" i="23"/>
  <c r="FB4" i="23"/>
  <c r="AD8" i="44"/>
  <c r="FU6" i="23"/>
  <c r="AK12" i="44"/>
  <c r="AF5" i="46"/>
  <c r="AF33" i="44"/>
  <c r="GE6" i="23"/>
  <c r="ET4" i="23"/>
  <c r="GN6" i="23"/>
  <c r="AC48" i="44"/>
  <c r="AH32" i="44"/>
  <c r="AD11" i="44"/>
  <c r="GK6" i="23"/>
  <c r="GT6" i="23"/>
  <c r="AF45" i="44"/>
  <c r="AT55" i="49"/>
  <c r="AW4" i="46"/>
  <c r="AJ5" i="22"/>
  <c r="FY3" i="23"/>
  <c r="AP55" i="47"/>
  <c r="AV5" i="46"/>
  <c r="AJ19" i="44"/>
  <c r="AJ4" i="44"/>
  <c r="AL47" i="44"/>
  <c r="AL9" i="44"/>
  <c r="FF6" i="23"/>
  <c r="AE32" i="44"/>
  <c r="FG6" i="23"/>
  <c r="AC14" i="44"/>
  <c r="DO4" i="23"/>
  <c r="AI20" i="44"/>
  <c r="AC28" i="44"/>
  <c r="AE6" i="22"/>
  <c r="GR5" i="23"/>
  <c r="EG5" i="23"/>
  <c r="AG42" i="44"/>
  <c r="GU6" i="23"/>
  <c r="AE36" i="44"/>
  <c r="AJ47" i="44"/>
  <c r="EU5" i="23"/>
  <c r="AL43" i="44"/>
  <c r="ER3" i="23"/>
  <c r="AN7" i="22"/>
  <c r="AD12" i="50"/>
  <c r="AU5" i="46"/>
  <c r="AB5" i="22"/>
  <c r="GA5" i="23"/>
  <c r="FS3" i="23"/>
  <c r="AJ13" i="44"/>
  <c r="DR4" i="23"/>
  <c r="DX6" i="23"/>
  <c r="AH37" i="44"/>
  <c r="AC54" i="44"/>
  <c r="FI6" i="23"/>
  <c r="ED3" i="23"/>
  <c r="AB35" i="44"/>
  <c r="AC33" i="44"/>
  <c r="DI3" i="23"/>
  <c r="AE16" i="44"/>
  <c r="FB6" i="23"/>
  <c r="AL37" i="44"/>
  <c r="AF5" i="44"/>
  <c r="AG41" i="44"/>
  <c r="AJ29" i="44"/>
  <c r="GU5" i="23"/>
  <c r="AL49" i="44"/>
  <c r="AH34" i="44"/>
  <c r="AL30" i="44"/>
  <c r="AC37" i="44"/>
  <c r="AF29" i="44"/>
  <c r="AJ12" i="44"/>
  <c r="FQ6" i="23"/>
  <c r="AB50" i="44"/>
  <c r="AB6" i="22"/>
  <c r="AI46" i="44"/>
  <c r="DJ5" i="23"/>
  <c r="AC26" i="44"/>
  <c r="AJ14" i="44"/>
  <c r="DC3" i="23"/>
  <c r="AG17" i="44"/>
  <c r="FX5" i="23"/>
  <c r="EF4" i="23"/>
  <c r="AJ43" i="44"/>
  <c r="AC7" i="43"/>
  <c r="AH10" i="44"/>
  <c r="AC39" i="44"/>
  <c r="EC4" i="23"/>
  <c r="GS3" i="23"/>
  <c r="FN6" i="23"/>
  <c r="DE5" i="23"/>
  <c r="AC27" i="44"/>
  <c r="DB5" i="23"/>
  <c r="AC21" i="44"/>
  <c r="AI6" i="22"/>
  <c r="EB6" i="23"/>
  <c r="AJ34" i="44"/>
  <c r="FO3" i="23"/>
  <c r="GR6" i="23"/>
  <c r="AB30" i="44"/>
  <c r="AH39" i="44"/>
  <c r="AF32" i="44"/>
  <c r="AG16" i="44"/>
  <c r="AI17" i="44"/>
  <c r="AK23" i="44"/>
  <c r="AJ51" i="44"/>
  <c r="AI7" i="44"/>
  <c r="AK4" i="46"/>
  <c r="AI31" i="44"/>
  <c r="AB16" i="44"/>
  <c r="AK6" i="44"/>
  <c r="AJ4" i="46"/>
  <c r="AD5" i="22"/>
  <c r="GF6" i="23"/>
  <c r="AE44" i="44"/>
  <c r="FS6" i="23"/>
  <c r="DK3" i="23"/>
  <c r="AL15" i="44"/>
  <c r="EI3" i="23"/>
  <c r="GS6" i="23"/>
  <c r="GQ6" i="23"/>
  <c r="DJ6" i="23"/>
  <c r="AT7" i="22"/>
  <c r="DF4" i="23"/>
  <c r="DL5" i="23"/>
  <c r="AH24" i="44"/>
  <c r="AC13" i="51"/>
  <c r="EA5" i="23"/>
  <c r="AC12" i="50"/>
  <c r="AD45" i="44"/>
  <c r="EP5" i="23"/>
  <c r="FY6" i="23"/>
  <c r="AN5" i="22"/>
  <c r="AG39" i="44"/>
  <c r="AD32" i="44"/>
  <c r="DW5" i="23"/>
  <c r="AW55" i="48"/>
  <c r="GL3" i="23"/>
  <c r="AE25" i="44"/>
  <c r="GT5" i="23"/>
  <c r="AG22" i="44"/>
  <c r="GF4" i="23"/>
  <c r="AK4" i="44"/>
  <c r="AL51" i="44"/>
  <c r="AG6" i="44"/>
  <c r="AJ42" i="44"/>
  <c r="AH4" i="46"/>
  <c r="DU3" i="23"/>
  <c r="AL7" i="44"/>
  <c r="AJ25" i="44"/>
  <c r="AC11" i="44"/>
  <c r="FQ3" i="23"/>
  <c r="AB41" i="44"/>
  <c r="FM5" i="23"/>
  <c r="AF37" i="44"/>
  <c r="EQ4" i="23"/>
  <c r="AU55" i="49"/>
  <c r="AJ7" i="44"/>
  <c r="DQ4" i="23"/>
  <c r="AE29" i="44"/>
  <c r="GF5" i="23"/>
  <c r="FX3" i="23"/>
  <c r="AH14" i="44"/>
  <c r="AB6" i="44"/>
  <c r="DD5" i="23"/>
  <c r="AH41" i="44"/>
  <c r="AC36" i="44"/>
  <c r="AX6" i="22"/>
  <c r="GE5" i="23"/>
  <c r="AB18" i="44"/>
  <c r="FR6" i="23"/>
  <c r="AI18" i="44"/>
  <c r="GI3" i="23"/>
  <c r="GJ5" i="23"/>
  <c r="AB20" i="44"/>
  <c r="AE26" i="44"/>
  <c r="EV6" i="23"/>
  <c r="FU4" i="23"/>
  <c r="EB5" i="23"/>
  <c r="FW6" i="23"/>
  <c r="AW64" i="46"/>
  <c r="AT5" i="46"/>
  <c r="AE35" i="44"/>
  <c r="EG6" i="23"/>
  <c r="ET5" i="23"/>
  <c r="AC18" i="57"/>
  <c r="EZ6" i="23"/>
  <c r="AL45" i="44"/>
  <c r="DY4" i="23"/>
  <c r="AF7" i="22"/>
  <c r="AI19" i="44"/>
  <c r="AH49" i="44"/>
  <c r="AC30" i="44"/>
  <c r="AE38" i="44"/>
  <c r="AL17" i="44"/>
  <c r="AT5" i="22"/>
  <c r="AG21" i="44"/>
  <c r="AB14" i="44"/>
  <c r="AC19" i="44"/>
  <c r="AE21" i="44"/>
  <c r="AJ9" i="44"/>
  <c r="GC3" i="23"/>
  <c r="AD53" i="44"/>
  <c r="AH54" i="44"/>
  <c r="AF11" i="44"/>
  <c r="GD5" i="23"/>
  <c r="AK24" i="44"/>
  <c r="AH46" i="44"/>
  <c r="DS4" i="23"/>
  <c r="EE4" i="23"/>
  <c r="GK5" i="23"/>
  <c r="DE3" i="23"/>
  <c r="FV6" i="23"/>
  <c r="EK6" i="23"/>
  <c r="FG3" i="23"/>
  <c r="AB44" i="44"/>
  <c r="AK20" i="44"/>
  <c r="AD12" i="44"/>
  <c r="DE6" i="23"/>
  <c r="AI5" i="22"/>
  <c r="AM4" i="46"/>
  <c r="AE13" i="44"/>
  <c r="FW3" i="23"/>
  <c r="GU4" i="23"/>
  <c r="AG20" i="44"/>
  <c r="AG40" i="44"/>
  <c r="AI14" i="44"/>
  <c r="AW6" i="22"/>
  <c r="AI6" i="44"/>
  <c r="AJ49" i="44"/>
  <c r="AZ6" i="22"/>
  <c r="AH22" i="44"/>
  <c r="AD21" i="44"/>
  <c r="DS3" i="23"/>
  <c r="AC22" i="44"/>
  <c r="AR5" i="22"/>
  <c r="EH6" i="23"/>
  <c r="AJ6" i="44"/>
  <c r="DE4" i="23"/>
  <c r="FD4" i="23"/>
  <c r="AI54" i="44"/>
  <c r="EZ5" i="23"/>
  <c r="FV3" i="23"/>
  <c r="AF24" i="44"/>
  <c r="AV55" i="49"/>
  <c r="AI11" i="44"/>
  <c r="AB9" i="44"/>
  <c r="AX5" i="22"/>
  <c r="AC50" i="44"/>
  <c r="EJ3" i="23"/>
  <c r="AI34" i="44"/>
  <c r="AL29" i="44"/>
  <c r="DV6" i="23"/>
  <c r="AF15" i="44"/>
  <c r="AC5" i="22"/>
  <c r="EA6" i="23"/>
  <c r="DN5" i="23"/>
  <c r="FI3" i="23"/>
  <c r="AM6" i="22"/>
  <c r="AG24" i="44"/>
  <c r="AI25" i="44"/>
  <c r="AG54" i="44"/>
  <c r="AH43" i="44"/>
  <c r="AH12" i="44"/>
  <c r="AI5" i="44"/>
  <c r="AH48" i="44"/>
  <c r="DL6" i="23"/>
  <c r="FA6" i="23"/>
  <c r="DZ5" i="23"/>
  <c r="AL13" i="44"/>
  <c r="AD54" i="44"/>
  <c r="AG14" i="44"/>
  <c r="AC42" i="44"/>
  <c r="AH44" i="44"/>
  <c r="EI6" i="23"/>
  <c r="AE8" i="44"/>
  <c r="AM55" i="47"/>
  <c r="AO55" i="47"/>
  <c r="AD49" i="44"/>
  <c r="FO4" i="23"/>
  <c r="AD23" i="44"/>
  <c r="DL3" i="23"/>
  <c r="AE40" i="44"/>
  <c r="AE18" i="44"/>
  <c r="AK48" i="44"/>
  <c r="GS5" i="23"/>
  <c r="DI6" i="23"/>
  <c r="AH15" i="44"/>
  <c r="AI32" i="44"/>
  <c r="AE49" i="44"/>
  <c r="DG4" i="23"/>
  <c r="AF26" i="44"/>
  <c r="AL24" i="44"/>
  <c r="GO6" i="23"/>
  <c r="EU6" i="23"/>
  <c r="AO5" i="22"/>
  <c r="AK6" i="22"/>
  <c r="DB4" i="23"/>
  <c r="AS55" i="49"/>
  <c r="DO6" i="23"/>
  <c r="AL44" i="44"/>
  <c r="DK5" i="23"/>
  <c r="AS4" i="46"/>
  <c r="EW4" i="23"/>
  <c r="FI4" i="23"/>
  <c r="AJ6" i="22"/>
  <c r="FG4" i="23"/>
  <c r="FV4" i="23"/>
  <c r="GK3" i="23"/>
  <c r="DY5" i="23"/>
  <c r="FH6" i="23"/>
  <c r="AC10" i="44"/>
  <c r="ED5" i="23"/>
  <c r="AH36" i="44"/>
  <c r="AC43" i="44"/>
  <c r="AB54" i="44"/>
  <c r="AG38" i="44"/>
  <c r="EY4" i="23"/>
  <c r="DS6" i="23"/>
  <c r="FI5" i="23"/>
  <c r="AJ10" i="44"/>
  <c r="AG15" i="44"/>
  <c r="AC31" i="44"/>
  <c r="AE39" i="44"/>
  <c r="FT5" i="23"/>
  <c r="AH8" i="44"/>
  <c r="GC5" i="23"/>
  <c r="AE10" i="44"/>
  <c r="AD24" i="44"/>
  <c r="AJ36" i="44"/>
  <c r="GO3" i="23"/>
  <c r="ET3" i="23"/>
  <c r="AW7" i="22"/>
  <c r="AC16" i="44"/>
  <c r="AC15" i="44"/>
  <c r="AG25" i="44"/>
  <c r="DK6" i="23"/>
  <c r="DC6" i="23"/>
  <c r="DO3" i="23"/>
  <c r="AG8" i="44"/>
  <c r="AB17" i="44"/>
  <c r="AP4" i="46"/>
  <c r="AG7" i="44"/>
  <c r="EU3" i="23"/>
  <c r="GQ4" i="23"/>
  <c r="AB7" i="22"/>
  <c r="FM4" i="23"/>
  <c r="EA4" i="23"/>
  <c r="FQ5" i="23"/>
  <c r="FD3" i="23"/>
  <c r="AJ33" i="44"/>
  <c r="AI4" i="44"/>
  <c r="AI44" i="44"/>
  <c r="AK7" i="44"/>
  <c r="EW5" i="23"/>
  <c r="EY3" i="23"/>
  <c r="FR4" i="23"/>
  <c r="AB25" i="44"/>
  <c r="ET6" i="23"/>
  <c r="AG30" i="44"/>
  <c r="AP5" i="22"/>
  <c r="AB42" i="44"/>
  <c r="FU5" i="23"/>
  <c r="AS6" i="46"/>
  <c r="AK13" i="44"/>
  <c r="AG27" i="44"/>
  <c r="AG50" i="44"/>
  <c r="AF48" i="44"/>
  <c r="AE5" i="44"/>
  <c r="AL31" i="44"/>
  <c r="AY6" i="22"/>
  <c r="AL7" i="22"/>
  <c r="AJ45" i="44"/>
  <c r="GL5" i="23"/>
  <c r="FC4" i="23"/>
  <c r="AC5" i="43"/>
  <c r="AB46" i="44"/>
  <c r="AB4" i="46"/>
  <c r="EN4" i="23"/>
  <c r="EW6" i="23"/>
  <c r="DX4" i="23"/>
  <c r="FZ5" i="23"/>
  <c r="EJ5" i="23"/>
  <c r="AJ18" i="44"/>
  <c r="AH20" i="44"/>
  <c r="AH35" i="44"/>
  <c r="FW5" i="23"/>
  <c r="EL4" i="23"/>
  <c r="AP5" i="46"/>
  <c r="AJ44" i="44"/>
  <c r="AL5" i="44"/>
  <c r="EO4" i="23"/>
  <c r="AI7" i="22"/>
  <c r="AB37" i="44"/>
  <c r="AI48" i="44"/>
  <c r="AK28" i="44"/>
  <c r="EE6" i="23"/>
  <c r="EQ3" i="23"/>
  <c r="AH26" i="44"/>
  <c r="AF4" i="44"/>
  <c r="AE19" i="44"/>
  <c r="AJ54" i="44"/>
  <c r="AL18" i="44"/>
  <c r="GN3" i="23"/>
  <c r="AL42" i="44"/>
  <c r="AK32" i="44"/>
  <c r="GB3" i="23"/>
  <c r="GH6" i="23"/>
  <c r="AE46" i="44"/>
  <c r="AK26" i="44"/>
  <c r="AI41" i="44"/>
  <c r="AB11" i="50"/>
  <c r="AH25" i="44"/>
  <c r="AM7" i="22"/>
  <c r="AF6" i="22"/>
  <c r="AK44" i="44"/>
  <c r="AK5" i="22"/>
  <c r="AI4" i="46"/>
  <c r="FE3" i="23"/>
  <c r="DQ3" i="23"/>
  <c r="DW4" i="23"/>
  <c r="AK43" i="44"/>
  <c r="AI35" i="44"/>
  <c r="AF30" i="44"/>
  <c r="AI38" i="44"/>
  <c r="FL3" i="23"/>
  <c r="AD25" i="44"/>
  <c r="FF3" i="23"/>
  <c r="AE41" i="44"/>
  <c r="EH4" i="23"/>
  <c r="EI5" i="23"/>
  <c r="AF53" i="44"/>
  <c r="DB3" i="23"/>
  <c r="AK40" i="44"/>
  <c r="AR7" i="22"/>
  <c r="AE37" i="44"/>
  <c r="AL41" i="44"/>
  <c r="AC13" i="44"/>
  <c r="AY55" i="48"/>
  <c r="EP6" i="23"/>
  <c r="DM4" i="23"/>
  <c r="AD44" i="44"/>
  <c r="AG26" i="44"/>
  <c r="AU7" i="22"/>
  <c r="AG37" i="44"/>
  <c r="AD36" i="44"/>
  <c r="AE22" i="44"/>
  <c r="AJ37" i="44"/>
  <c r="AG6" i="22"/>
  <c r="AF12" i="44"/>
  <c r="EL6" i="23"/>
  <c r="AD33" i="44"/>
  <c r="AD6" i="44"/>
  <c r="AG12" i="44"/>
  <c r="AB33" i="44"/>
  <c r="AE30" i="44"/>
  <c r="FZ6" i="23"/>
  <c r="AQ5" i="22"/>
  <c r="AF44" i="44"/>
  <c r="AJ50" i="44"/>
  <c r="AG35" i="44"/>
  <c r="AF34" i="44"/>
  <c r="AB34" i="44"/>
  <c r="AH30" i="44"/>
  <c r="AG52" i="44"/>
  <c r="AE23" i="44"/>
  <c r="AT4" i="46"/>
  <c r="AL38" i="44"/>
  <c r="DT3" i="23"/>
  <c r="AL8" i="44"/>
  <c r="AH18" i="44"/>
  <c r="DF6" i="23"/>
  <c r="AF5" i="22"/>
  <c r="AD9" i="44"/>
  <c r="DV5" i="23"/>
  <c r="DU5" i="23"/>
  <c r="AB12" i="50"/>
  <c r="DD6" i="23"/>
  <c r="AF27" i="44"/>
  <c r="AK29" i="44"/>
  <c r="FS4" i="23"/>
  <c r="AC19" i="57"/>
  <c r="AF31" i="44"/>
  <c r="AN55" i="47"/>
  <c r="AC47" i="44"/>
  <c r="DD3" i="23"/>
  <c r="AK47" i="44"/>
  <c r="AU5" i="22"/>
  <c r="EH3" i="23"/>
  <c r="DM5" i="23"/>
  <c r="FJ5" i="23"/>
  <c r="EV5" i="23"/>
  <c r="AF8" i="44"/>
  <c r="AJ5" i="46"/>
  <c r="GD4" i="23"/>
  <c r="AL34" i="44"/>
  <c r="GG5" i="23"/>
  <c r="AJ31" i="44"/>
  <c r="AJ7" i="22"/>
  <c r="AI52" i="44"/>
  <c r="GH5" i="23"/>
  <c r="AF42" i="44"/>
  <c r="AG53" i="44"/>
  <c r="AC7" i="22"/>
  <c r="AL26" i="44"/>
  <c r="AH21" i="44"/>
  <c r="AK10" i="44"/>
  <c r="AL22" i="44"/>
  <c r="EO6" i="23"/>
  <c r="FP3" i="23"/>
  <c r="AE45" i="44"/>
  <c r="GE3" i="23"/>
  <c r="GA6" i="23"/>
  <c r="AI43" i="44"/>
  <c r="AD19" i="44"/>
  <c r="DW3" i="23"/>
  <c r="GA4" i="23"/>
  <c r="AI51" i="44"/>
  <c r="AR5" i="46"/>
  <c r="EN6" i="23"/>
  <c r="DU4" i="23"/>
  <c r="AC25" i="44"/>
  <c r="DI5" i="23"/>
  <c r="AH47" i="44"/>
  <c r="DG6" i="23"/>
  <c r="AF6" i="44"/>
  <c r="AC20" i="44"/>
  <c r="AG29" i="44"/>
  <c r="GE4" i="23"/>
  <c r="AD29" i="44"/>
  <c r="EH5" i="23"/>
  <c r="AJ52" i="44"/>
  <c r="DR6" i="23"/>
  <c r="AI47" i="44"/>
  <c r="FA3" i="23"/>
  <c r="GB5" i="23"/>
  <c r="EU4" i="23"/>
  <c r="AH7" i="22"/>
  <c r="AK18" i="44"/>
  <c r="FN5" i="23"/>
  <c r="AC41" i="44"/>
  <c r="AL4" i="46"/>
  <c r="AH9" i="44"/>
  <c r="AF39" i="44"/>
  <c r="AJ15" i="44"/>
  <c r="FX4" i="23"/>
  <c r="AK8" i="44"/>
  <c r="FH4" i="23"/>
  <c r="ES3" i="23"/>
  <c r="AC5" i="46"/>
  <c r="AH19" i="44"/>
  <c r="GT4" i="23"/>
  <c r="DX5" i="23"/>
  <c r="GH4" i="23"/>
  <c r="FT3" i="23"/>
  <c r="AB19" i="44"/>
  <c r="AI16" i="44"/>
  <c r="AK49" i="44"/>
  <c r="GJ3" i="23"/>
  <c r="AW55" i="49"/>
  <c r="EL5" i="23"/>
  <c r="AG9" i="44"/>
  <c r="AD22" i="44"/>
  <c r="FT6" i="23"/>
  <c r="AO5" i="46"/>
  <c r="FK4" i="23"/>
  <c r="AK31" i="44"/>
  <c r="AK52" i="44"/>
  <c r="AG46" i="44"/>
  <c r="AC11" i="50"/>
  <c r="DQ6" i="23"/>
  <c r="GP3" i="23"/>
  <c r="AC5" i="44"/>
  <c r="AH33" i="44"/>
  <c r="AE31" i="44"/>
  <c r="AF25" i="44"/>
  <c r="AJ16" i="44"/>
  <c r="AJ17" i="44"/>
  <c r="AO4" i="46"/>
  <c r="AS7" i="22"/>
  <c r="AK22" i="44"/>
  <c r="EK4" i="23"/>
  <c r="AF54" i="44"/>
  <c r="AG34" i="44"/>
  <c r="ED6" i="23"/>
  <c r="EM3" i="23"/>
  <c r="AE43" i="44"/>
  <c r="GL4" i="23"/>
  <c r="AB10" i="44"/>
  <c r="FJ4" i="23"/>
  <c r="AB21" i="44"/>
  <c r="AF16" i="44"/>
  <c r="AB11" i="44"/>
  <c r="AC29" i="44"/>
  <c r="AG51" i="44"/>
  <c r="DZ6" i="23"/>
  <c r="AC4" i="46"/>
  <c r="ES6" i="23"/>
  <c r="AH13" i="44"/>
  <c r="AI37" i="44"/>
  <c r="AI8" i="44"/>
  <c r="DO5" i="23"/>
  <c r="EP3" i="23"/>
  <c r="AJ8" i="44"/>
  <c r="AF22" i="44"/>
  <c r="AD30" i="44"/>
  <c r="FK3" i="23"/>
  <c r="AD51" i="44"/>
  <c r="AF4" i="46"/>
  <c r="EZ3" i="23"/>
  <c r="FU3" i="23"/>
  <c r="AQ6" i="22"/>
  <c r="DH6" i="23"/>
  <c r="AG4" i="46"/>
  <c r="EJ4" i="23"/>
  <c r="AE7" i="44"/>
  <c r="AB43" i="44"/>
  <c r="AJ24" i="44"/>
  <c r="AD43" i="44"/>
  <c r="AL6" i="44"/>
  <c r="AB13" i="44"/>
  <c r="EG3" i="23"/>
  <c r="AF43" i="44"/>
  <c r="AJ20" i="44"/>
  <c r="AQ55" i="47"/>
  <c r="DX3" i="23"/>
  <c r="AE7" i="22"/>
  <c r="AB31" i="44"/>
  <c r="AK9" i="44"/>
  <c r="ER5" i="23"/>
  <c r="AC6" i="44"/>
  <c r="AK35" i="44"/>
  <c r="AL23" i="44"/>
  <c r="EG4" i="23"/>
  <c r="AH40" i="44"/>
  <c r="AK37" i="44"/>
  <c r="AH28" i="44"/>
  <c r="AC45" i="44"/>
  <c r="AD28" i="44"/>
  <c r="AL32" i="44"/>
  <c r="AG47" i="44"/>
  <c r="AH53" i="44"/>
  <c r="AF13" i="44"/>
  <c r="AJ32" i="44"/>
  <c r="EJ6" i="23"/>
  <c r="AH5" i="22"/>
  <c r="AL48" i="44"/>
  <c r="EI4" i="23"/>
  <c r="AI36" i="44"/>
  <c r="AI26" i="44"/>
  <c r="AE34" i="44"/>
  <c r="AQ5" i="46"/>
  <c r="AI42" i="44"/>
  <c r="AC23" i="44"/>
  <c r="AX7" i="22"/>
  <c r="AH11" i="44"/>
  <c r="AB47" i="44"/>
  <c r="AL25" i="44"/>
  <c r="AC46" i="44"/>
  <c r="AG31" i="44"/>
  <c r="AF38" i="44"/>
  <c r="DT4" i="23"/>
  <c r="AN6" i="22"/>
  <c r="AP6" i="22"/>
  <c r="AJ21" i="44"/>
  <c r="EC5" i="23"/>
  <c r="DH5" i="23"/>
  <c r="AL5" i="22"/>
  <c r="AL50" i="44"/>
  <c r="DJ4" i="23"/>
  <c r="AH31" i="44"/>
  <c r="GK4" i="23"/>
  <c r="AB23" i="44"/>
  <c r="AC32" i="44"/>
  <c r="AD27" i="44"/>
  <c r="AB19" i="57"/>
  <c r="AF17" i="44"/>
  <c r="AF10" i="44"/>
  <c r="AB29" i="44"/>
  <c r="AG19" i="44"/>
  <c r="AC7" i="44"/>
  <c r="EP4" i="23"/>
  <c r="AF7" i="44"/>
  <c r="AL19" i="44"/>
  <c r="AF50" i="44"/>
  <c r="AK30" i="44"/>
  <c r="GP4" i="23"/>
  <c r="AB18" i="57"/>
  <c r="AD19" i="57"/>
  <c r="DZ4" i="23"/>
  <c r="GA3" i="23"/>
  <c r="AP7" i="22"/>
  <c r="AH42" i="44"/>
  <c r="AK53" i="44"/>
  <c r="FC3" i="23"/>
  <c r="AK38" i="44"/>
  <c r="AF28" i="44"/>
  <c r="AE14" i="44"/>
  <c r="AF40" i="44"/>
  <c r="AI9" i="44"/>
  <c r="AK46" i="44"/>
  <c r="AK45" i="44"/>
  <c r="DN4" i="23"/>
  <c r="AD14" i="44"/>
  <c r="FH3" i="23"/>
  <c r="AK15" i="44"/>
  <c r="AG5" i="44"/>
  <c r="EB3" i="23"/>
  <c r="AG45" i="44"/>
  <c r="AK5" i="46"/>
  <c r="AD26" i="44"/>
  <c r="EM4" i="23"/>
  <c r="GP5" i="23"/>
  <c r="AB27" i="44"/>
  <c r="GI6" i="23"/>
  <c r="AJ11" i="44"/>
  <c r="AC35" i="44"/>
  <c r="AK55" i="47"/>
  <c r="FF4" i="23"/>
  <c r="AD37" i="44"/>
  <c r="AE4" i="44"/>
  <c r="AB7" i="44"/>
  <c r="AK16" i="44"/>
  <c r="AC6" i="43"/>
  <c r="FC5" i="23"/>
  <c r="AK51" i="44"/>
  <c r="AJ35" i="44"/>
  <c r="AV4" i="46"/>
  <c r="AJ40" i="44"/>
  <c r="AD16" i="44"/>
  <c r="AD34" i="44"/>
  <c r="AF36" i="44"/>
  <c r="AI40" i="44"/>
  <c r="AB51" i="44"/>
  <c r="FR3" i="23"/>
  <c r="AF9" i="44"/>
  <c r="AK19" i="44"/>
  <c r="AI33" i="44"/>
  <c r="AF19" i="44"/>
  <c r="AD31" i="44"/>
  <c r="FN4" i="23"/>
  <c r="DM6" i="23"/>
  <c r="AF41" i="44"/>
  <c r="EF3" i="23"/>
  <c r="DY3" i="23"/>
  <c r="AB36" i="44"/>
  <c r="FE5" i="23"/>
  <c r="AD18" i="44"/>
  <c r="DC4" i="23"/>
  <c r="AH6" i="44"/>
  <c r="AR179" i="63" l="1"/>
  <c r="E191" i="67"/>
  <c r="F191" i="67"/>
  <c r="J113" i="61"/>
  <c r="G130" i="63" s="1"/>
  <c r="G142" i="67" s="1"/>
  <c r="B143" i="61"/>
  <c r="A160" i="63" s="1"/>
  <c r="A172" i="67" s="1"/>
  <c r="F148" i="61"/>
  <c r="E165" i="63" s="1"/>
  <c r="F126" i="61"/>
  <c r="E143" i="63" s="1"/>
  <c r="N140" i="61"/>
  <c r="J157" i="63" s="1"/>
  <c r="J169" i="67" s="1"/>
  <c r="S126" i="61"/>
  <c r="M143" i="63" s="1"/>
  <c r="M155" i="67" s="1"/>
  <c r="F116" i="61"/>
  <c r="E133" i="63" s="1"/>
  <c r="B158" i="61"/>
  <c r="A175" i="63" s="1"/>
  <c r="A187" i="67" s="1"/>
  <c r="N147" i="61"/>
  <c r="J164" i="63" s="1"/>
  <c r="J176" i="67" s="1"/>
  <c r="F143" i="61"/>
  <c r="E160" i="63" s="1"/>
  <c r="Q147" i="61"/>
  <c r="Q142" i="61"/>
  <c r="S158" i="61"/>
  <c r="M175" i="63" s="1"/>
  <c r="M187" i="67" s="1"/>
  <c r="D103" i="61"/>
  <c r="S123" i="61"/>
  <c r="M140" i="63" s="1"/>
  <c r="M152" i="67" s="1"/>
  <c r="B114" i="61"/>
  <c r="A131" i="63" s="1"/>
  <c r="A143" i="67" s="1"/>
  <c r="O477" i="61"/>
  <c r="Q118" i="61"/>
  <c r="B134" i="61"/>
  <c r="A151" i="63" s="1"/>
  <c r="A163" i="67" s="1"/>
  <c r="H152" i="61"/>
  <c r="F169" i="63" s="1"/>
  <c r="S122" i="61"/>
  <c r="M139" i="63" s="1"/>
  <c r="M151" i="67" s="1"/>
  <c r="S152" i="61"/>
  <c r="M169" i="63" s="1"/>
  <c r="M181" i="67" s="1"/>
  <c r="S153" i="61"/>
  <c r="M170" i="63" s="1"/>
  <c r="M182" i="67" s="1"/>
  <c r="N116" i="61"/>
  <c r="J133" i="63" s="1"/>
  <c r="J145" i="67" s="1"/>
  <c r="F147" i="61"/>
  <c r="E164" i="63" s="1"/>
  <c r="F135" i="61"/>
  <c r="E152" i="63" s="1"/>
  <c r="S145" i="61"/>
  <c r="M162" i="63" s="1"/>
  <c r="M174" i="67" s="1"/>
  <c r="S160" i="61"/>
  <c r="M177" i="63" s="1"/>
  <c r="M189" i="67" s="1"/>
  <c r="J149" i="61"/>
  <c r="G166" i="63" s="1"/>
  <c r="G178" i="67" s="1"/>
  <c r="K42" i="61"/>
  <c r="S137" i="61"/>
  <c r="M154" i="63" s="1"/>
  <c r="M166" i="67" s="1"/>
  <c r="F157" i="61"/>
  <c r="E174" i="63" s="1"/>
  <c r="F114" i="61"/>
  <c r="E131" i="63" s="1"/>
  <c r="H126" i="61"/>
  <c r="F143" i="63" s="1"/>
  <c r="B136" i="61"/>
  <c r="A153" i="63" s="1"/>
  <c r="A165" i="67" s="1"/>
  <c r="F117" i="61"/>
  <c r="E134" i="63" s="1"/>
  <c r="F124" i="61"/>
  <c r="E141" i="63" s="1"/>
  <c r="B130" i="61"/>
  <c r="A147" i="63" s="1"/>
  <c r="A159" i="67" s="1"/>
  <c r="J138" i="61"/>
  <c r="G155" i="63" s="1"/>
  <c r="G167" i="67" s="1"/>
  <c r="Q128" i="61"/>
  <c r="F145" i="61"/>
  <c r="E162" i="63" s="1"/>
  <c r="H138" i="61"/>
  <c r="F155" i="63" s="1"/>
  <c r="B154" i="61"/>
  <c r="A171" i="63" s="1"/>
  <c r="A183" i="67" s="1"/>
  <c r="J118" i="61"/>
  <c r="G135" i="63" s="1"/>
  <c r="G147" i="67" s="1"/>
  <c r="N149" i="61"/>
  <c r="J166" i="63" s="1"/>
  <c r="J178" i="67" s="1"/>
  <c r="N133" i="61"/>
  <c r="J150" i="63" s="1"/>
  <c r="J162" i="67" s="1"/>
  <c r="N143" i="61"/>
  <c r="J160" i="63" s="1"/>
  <c r="J172" i="67" s="1"/>
  <c r="Q139" i="61"/>
  <c r="F120" i="61"/>
  <c r="E137" i="63" s="1"/>
  <c r="J160" i="61"/>
  <c r="G177" i="63" s="1"/>
  <c r="G189" i="67" s="1"/>
  <c r="H154" i="61"/>
  <c r="F171" i="63" s="1"/>
  <c r="J135" i="61"/>
  <c r="G152" i="63" s="1"/>
  <c r="G164" i="67" s="1"/>
  <c r="S144" i="61"/>
  <c r="M161" i="63" s="1"/>
  <c r="M173" i="67" s="1"/>
  <c r="J147" i="61"/>
  <c r="G164" i="63" s="1"/>
  <c r="G176" i="67" s="1"/>
  <c r="S142" i="61"/>
  <c r="M159" i="63" s="1"/>
  <c r="M171" i="67" s="1"/>
  <c r="S116" i="61"/>
  <c r="M133" i="63" s="1"/>
  <c r="M145" i="67" s="1"/>
  <c r="B138" i="61"/>
  <c r="A155" i="63" s="1"/>
  <c r="A167" i="67" s="1"/>
  <c r="I40" i="61"/>
  <c r="Q127" i="61"/>
  <c r="F150" i="61"/>
  <c r="E167" i="63" s="1"/>
  <c r="B120" i="61"/>
  <c r="A137" i="63" s="1"/>
  <c r="A149" i="67" s="1"/>
  <c r="Q131" i="61"/>
  <c r="B150" i="61"/>
  <c r="A167" i="63" s="1"/>
  <c r="A179" i="67" s="1"/>
  <c r="F16" i="61"/>
  <c r="D10" i="63" s="1"/>
  <c r="F129" i="61"/>
  <c r="E146" i="63" s="1"/>
  <c r="Q115" i="61"/>
  <c r="N115" i="61"/>
  <c r="J132" i="63" s="1"/>
  <c r="J144" i="67" s="1"/>
  <c r="N144" i="61"/>
  <c r="J161" i="63" s="1"/>
  <c r="J173" i="67" s="1"/>
  <c r="J120" i="61"/>
  <c r="G137" i="63" s="1"/>
  <c r="G149" i="67" s="1"/>
  <c r="H158" i="61"/>
  <c r="F175" i="63" s="1"/>
  <c r="B118" i="61"/>
  <c r="A135" i="63" s="1"/>
  <c r="A147" i="67" s="1"/>
  <c r="F123" i="61"/>
  <c r="E140" i="63" s="1"/>
  <c r="B128" i="61"/>
  <c r="A145" i="63" s="1"/>
  <c r="A157" i="67" s="1"/>
  <c r="B117" i="61"/>
  <c r="A134" i="63" s="1"/>
  <c r="A146" i="67" s="1"/>
  <c r="H141" i="61"/>
  <c r="F158" i="63" s="1"/>
  <c r="F161" i="61"/>
  <c r="E178" i="63" s="1"/>
  <c r="S129" i="61"/>
  <c r="M146" i="63" s="1"/>
  <c r="M158" i="67" s="1"/>
  <c r="Q124" i="61"/>
  <c r="Q123" i="61"/>
  <c r="F132" i="61"/>
  <c r="E149" i="63" s="1"/>
  <c r="J140" i="61"/>
  <c r="G157" i="63" s="1"/>
  <c r="G169" i="67" s="1"/>
  <c r="U609" i="61"/>
  <c r="H153" i="61"/>
  <c r="F170" i="63" s="1"/>
  <c r="S159" i="61"/>
  <c r="M176" i="63" s="1"/>
  <c r="M188" i="67" s="1"/>
  <c r="S138" i="61"/>
  <c r="M155" i="63" s="1"/>
  <c r="M167" i="67" s="1"/>
  <c r="H116" i="61"/>
  <c r="F133" i="63" s="1"/>
  <c r="T590" i="61"/>
  <c r="S156" i="61"/>
  <c r="M173" i="63" s="1"/>
  <c r="M185" i="67" s="1"/>
  <c r="N123" i="61"/>
  <c r="J140" i="63" s="1"/>
  <c r="J152" i="67" s="1"/>
  <c r="B126" i="61"/>
  <c r="A143" i="63" s="1"/>
  <c r="A155" i="67" s="1"/>
  <c r="J126" i="61"/>
  <c r="G143" i="63" s="1"/>
  <c r="G155" i="67" s="1"/>
  <c r="S115" i="61"/>
  <c r="M132" i="63" s="1"/>
  <c r="M144" i="67" s="1"/>
  <c r="Q122" i="61"/>
  <c r="F146" i="61"/>
  <c r="E163" i="63" s="1"/>
  <c r="J116" i="61"/>
  <c r="G133" i="63" s="1"/>
  <c r="G145" i="67" s="1"/>
  <c r="S125" i="61"/>
  <c r="M142" i="63" s="1"/>
  <c r="M154" i="67" s="1"/>
  <c r="G41" i="61"/>
  <c r="N154" i="61"/>
  <c r="J171" i="63" s="1"/>
  <c r="J183" i="67" s="1"/>
  <c r="Q159" i="61"/>
  <c r="H136" i="61"/>
  <c r="F153" i="63" s="1"/>
  <c r="F113" i="61"/>
  <c r="E130" i="63" s="1"/>
  <c r="J154" i="61"/>
  <c r="G171" i="63" s="1"/>
  <c r="G183" i="67" s="1"/>
  <c r="F29" i="61"/>
  <c r="N158" i="61"/>
  <c r="J175" i="63" s="1"/>
  <c r="J187" i="67" s="1"/>
  <c r="N150" i="61"/>
  <c r="J167" i="63" s="1"/>
  <c r="J179" i="67" s="1"/>
  <c r="F23" i="61"/>
  <c r="F18" i="61"/>
  <c r="D12" i="67" s="1"/>
  <c r="S117" i="61"/>
  <c r="M134" i="63" s="1"/>
  <c r="M146" i="67" s="1"/>
  <c r="J128" i="61"/>
  <c r="G145" i="63" s="1"/>
  <c r="G157" i="67" s="1"/>
  <c r="G40" i="61"/>
  <c r="H160" i="61"/>
  <c r="F177" i="63" s="1"/>
  <c r="F149" i="61"/>
  <c r="E166" i="63" s="1"/>
  <c r="N159" i="61"/>
  <c r="J176" i="63" s="1"/>
  <c r="J188" i="67" s="1"/>
  <c r="I41" i="61"/>
  <c r="Q138" i="61"/>
  <c r="F115" i="61"/>
  <c r="E132" i="63" s="1"/>
  <c r="S154" i="61"/>
  <c r="M171" i="63" s="1"/>
  <c r="M183" i="67" s="1"/>
  <c r="R477" i="61"/>
  <c r="F138" i="61"/>
  <c r="E155" i="63" s="1"/>
  <c r="U737" i="61"/>
  <c r="S136" i="61"/>
  <c r="M153" i="63" s="1"/>
  <c r="M165" i="67" s="1"/>
  <c r="F134" i="61"/>
  <c r="E151" i="63" s="1"/>
  <c r="J125" i="61"/>
  <c r="G142" i="63" s="1"/>
  <c r="G154" i="67" s="1"/>
  <c r="H159" i="61"/>
  <c r="F176" i="63" s="1"/>
  <c r="J137" i="61"/>
  <c r="G154" i="63" s="1"/>
  <c r="G166" i="67" s="1"/>
  <c r="B141" i="61"/>
  <c r="A158" i="63" s="1"/>
  <c r="A170" i="67" s="1"/>
  <c r="F141" i="61"/>
  <c r="E158" i="63" s="1"/>
  <c r="H142" i="61"/>
  <c r="F159" i="63" s="1"/>
  <c r="Q157" i="61"/>
  <c r="F151" i="61"/>
  <c r="E168" i="63" s="1"/>
  <c r="B140" i="61"/>
  <c r="A157" i="63" s="1"/>
  <c r="A169" i="67" s="1"/>
  <c r="H119" i="61"/>
  <c r="F136" i="63" s="1"/>
  <c r="F119" i="61"/>
  <c r="E136" i="63" s="1"/>
  <c r="Q144" i="61"/>
  <c r="H144" i="61"/>
  <c r="F161" i="63" s="1"/>
  <c r="K43" i="61"/>
  <c r="H133" i="61"/>
  <c r="F150" i="63" s="1"/>
  <c r="G43" i="61"/>
  <c r="S147" i="61"/>
  <c r="M164" i="63" s="1"/>
  <c r="M176" i="67" s="1"/>
  <c r="F160" i="61"/>
  <c r="E177" i="63" s="1"/>
  <c r="N145" i="61"/>
  <c r="J162" i="63" s="1"/>
  <c r="J174" i="67" s="1"/>
  <c r="F137" i="61"/>
  <c r="E154" i="63" s="1"/>
  <c r="N142" i="61"/>
  <c r="J159" i="63" s="1"/>
  <c r="J171" i="67" s="1"/>
  <c r="S150" i="61"/>
  <c r="M167" i="63" s="1"/>
  <c r="M179" i="67" s="1"/>
  <c r="S151" i="61"/>
  <c r="M168" i="63" s="1"/>
  <c r="M180" i="67" s="1"/>
  <c r="G42" i="61"/>
  <c r="J132" i="61"/>
  <c r="G149" i="63" s="1"/>
  <c r="G161" i="67" s="1"/>
  <c r="N148" i="61"/>
  <c r="J165" i="63" s="1"/>
  <c r="J177" i="67" s="1"/>
  <c r="S133" i="61"/>
  <c r="M150" i="63" s="1"/>
  <c r="M162" i="67" s="1"/>
  <c r="S139" i="61"/>
  <c r="M156" i="63" s="1"/>
  <c r="M168" i="67" s="1"/>
  <c r="Q161" i="61"/>
  <c r="J133" i="61"/>
  <c r="G150" i="63" s="1"/>
  <c r="G162" i="67" s="1"/>
  <c r="S135" i="61"/>
  <c r="M152" i="63" s="1"/>
  <c r="M164" i="67" s="1"/>
  <c r="N155" i="61"/>
  <c r="J172" i="63" s="1"/>
  <c r="J184" i="67" s="1"/>
  <c r="B144" i="61"/>
  <c r="A161" i="63" s="1"/>
  <c r="A173" i="67" s="1"/>
  <c r="Q151" i="61"/>
  <c r="J142" i="61"/>
  <c r="G159" i="63" s="1"/>
  <c r="G171" i="67" s="1"/>
  <c r="J127" i="61"/>
  <c r="G144" i="63" s="1"/>
  <c r="G156" i="67" s="1"/>
  <c r="Q125" i="61"/>
  <c r="B153" i="61"/>
  <c r="A170" i="63" s="1"/>
  <c r="A182" i="67" s="1"/>
  <c r="D102" i="61"/>
  <c r="D15" i="63" s="1"/>
  <c r="Q152" i="61"/>
  <c r="B42" i="61"/>
  <c r="F155" i="61"/>
  <c r="E172" i="63" s="1"/>
  <c r="H157" i="61"/>
  <c r="F174" i="63" s="1"/>
  <c r="H134" i="61"/>
  <c r="F151" i="63" s="1"/>
  <c r="S120" i="61"/>
  <c r="M137" i="63" s="1"/>
  <c r="M149" i="67" s="1"/>
  <c r="M222" i="61"/>
  <c r="B149" i="61"/>
  <c r="A166" i="63" s="1"/>
  <c r="A178" i="67" s="1"/>
  <c r="H137" i="61"/>
  <c r="F154" i="63" s="1"/>
  <c r="B132" i="61"/>
  <c r="A149" i="63" s="1"/>
  <c r="A161" i="67" s="1"/>
  <c r="S114" i="61"/>
  <c r="M131" i="63" s="1"/>
  <c r="M143" i="67" s="1"/>
  <c r="N151" i="61"/>
  <c r="J168" i="63" s="1"/>
  <c r="J180" i="67" s="1"/>
  <c r="Q140" i="61"/>
  <c r="B40" i="61"/>
  <c r="H114" i="61"/>
  <c r="F131" i="63" s="1"/>
  <c r="B124" i="61"/>
  <c r="A141" i="63" s="1"/>
  <c r="A153" i="67" s="1"/>
  <c r="H115" i="61"/>
  <c r="F132" i="63" s="1"/>
  <c r="F14" i="61"/>
  <c r="H132" i="61"/>
  <c r="F149" i="63" s="1"/>
  <c r="G44" i="61"/>
  <c r="Q143" i="61"/>
  <c r="J115" i="61"/>
  <c r="G132" i="63" s="1"/>
  <c r="G144" i="67" s="1"/>
  <c r="H122" i="61"/>
  <c r="F139" i="63" s="1"/>
  <c r="Q117" i="61"/>
  <c r="H145" i="61"/>
  <c r="F162" i="63" s="1"/>
  <c r="B161" i="61"/>
  <c r="A178" i="63" s="1"/>
  <c r="A190" i="67" s="1"/>
  <c r="J143" i="61"/>
  <c r="G160" i="63" s="1"/>
  <c r="G172" i="67" s="1"/>
  <c r="F26" i="61"/>
  <c r="F30" i="61"/>
  <c r="F133" i="61"/>
  <c r="E150" i="63" s="1"/>
  <c r="N139" i="61"/>
  <c r="J156" i="63" s="1"/>
  <c r="J168" i="67" s="1"/>
  <c r="J122" i="61"/>
  <c r="G139" i="63" s="1"/>
  <c r="G151" i="67" s="1"/>
  <c r="S155" i="61"/>
  <c r="M172" i="63" s="1"/>
  <c r="M184" i="67" s="1"/>
  <c r="J151" i="61"/>
  <c r="G168" i="63" s="1"/>
  <c r="G180" i="67" s="1"/>
  <c r="H121" i="61"/>
  <c r="F138" i="63" s="1"/>
  <c r="F19" i="61"/>
  <c r="J155" i="61"/>
  <c r="G172" i="63" s="1"/>
  <c r="G184" i="67" s="1"/>
  <c r="J119" i="61"/>
  <c r="G136" i="63" s="1"/>
  <c r="G148" i="67" s="1"/>
  <c r="J150" i="61"/>
  <c r="G167" i="63" s="1"/>
  <c r="G179" i="67" s="1"/>
  <c r="H161" i="61"/>
  <c r="F178" i="63" s="1"/>
  <c r="N132" i="61"/>
  <c r="J149" i="63" s="1"/>
  <c r="J161" i="67" s="1"/>
  <c r="H131" i="61"/>
  <c r="F148" i="63" s="1"/>
  <c r="F27" i="61"/>
  <c r="F122" i="61"/>
  <c r="E139" i="63" s="1"/>
  <c r="N141" i="61"/>
  <c r="J158" i="63" s="1"/>
  <c r="J170" i="67" s="1"/>
  <c r="B116" i="61"/>
  <c r="A133" i="63" s="1"/>
  <c r="A145" i="67" s="1"/>
  <c r="N118" i="61"/>
  <c r="J135" i="63" s="1"/>
  <c r="J147" i="67" s="1"/>
  <c r="F131" i="61"/>
  <c r="E148" i="63" s="1"/>
  <c r="N161" i="61"/>
  <c r="J178" i="63" s="1"/>
  <c r="J190" i="67" s="1"/>
  <c r="Q113" i="61"/>
  <c r="J129" i="61"/>
  <c r="G146" i="63" s="1"/>
  <c r="G158" i="67" s="1"/>
  <c r="Q156" i="61"/>
  <c r="N113" i="61"/>
  <c r="J130" i="63" s="1"/>
  <c r="J142" i="67" s="1"/>
  <c r="N121" i="61"/>
  <c r="J138" i="63" s="1"/>
  <c r="J150" i="67" s="1"/>
  <c r="H147" i="61"/>
  <c r="F164" i="63" s="1"/>
  <c r="H127" i="61"/>
  <c r="F144" i="63" s="1"/>
  <c r="F15" i="61"/>
  <c r="D9" i="63" s="1"/>
  <c r="S127" i="61"/>
  <c r="M144" i="63" s="1"/>
  <c r="M156" i="67" s="1"/>
  <c r="B151" i="61"/>
  <c r="A168" i="63" s="1"/>
  <c r="A180" i="67" s="1"/>
  <c r="J153" i="61"/>
  <c r="G170" i="63" s="1"/>
  <c r="G182" i="67" s="1"/>
  <c r="S131" i="61"/>
  <c r="M148" i="63" s="1"/>
  <c r="M160" i="67" s="1"/>
  <c r="F118" i="61"/>
  <c r="E135" i="63" s="1"/>
  <c r="J161" i="61"/>
  <c r="G178" i="63" s="1"/>
  <c r="G190" i="67" s="1"/>
  <c r="Q116" i="61"/>
  <c r="B121" i="61"/>
  <c r="A138" i="63" s="1"/>
  <c r="A150" i="67" s="1"/>
  <c r="H128" i="61"/>
  <c r="F145" i="63" s="1"/>
  <c r="J156" i="61"/>
  <c r="G173" i="63" s="1"/>
  <c r="G185" i="67" s="1"/>
  <c r="N126" i="61"/>
  <c r="J143" i="63" s="1"/>
  <c r="J155" i="67" s="1"/>
  <c r="K40" i="61"/>
  <c r="U735" i="61"/>
  <c r="T280" i="61"/>
  <c r="B127" i="61"/>
  <c r="A144" i="63" s="1"/>
  <c r="A156" i="67" s="1"/>
  <c r="N125" i="61"/>
  <c r="J142" i="63" s="1"/>
  <c r="J154" i="67" s="1"/>
  <c r="B125" i="61"/>
  <c r="A142" i="63" s="1"/>
  <c r="A154" i="67" s="1"/>
  <c r="J148" i="61"/>
  <c r="G165" i="63" s="1"/>
  <c r="G177" i="67" s="1"/>
  <c r="B113" i="61"/>
  <c r="A130" i="63" s="1"/>
  <c r="A142" i="67" s="1"/>
  <c r="J121" i="61"/>
  <c r="G138" i="63" s="1"/>
  <c r="G150" i="67" s="1"/>
  <c r="Q114" i="61"/>
  <c r="Q590" i="61"/>
  <c r="F144" i="61"/>
  <c r="E161" i="63" s="1"/>
  <c r="B148" i="61"/>
  <c r="A165" i="63" s="1"/>
  <c r="A177" i="67" s="1"/>
  <c r="Q132" i="61"/>
  <c r="Q149" i="61"/>
  <c r="H113" i="61"/>
  <c r="F130" i="63" s="1"/>
  <c r="H129" i="61"/>
  <c r="F146" i="63" s="1"/>
  <c r="P534" i="61"/>
  <c r="H146" i="61"/>
  <c r="F163" i="63" s="1"/>
  <c r="U611" i="61"/>
  <c r="J131" i="61"/>
  <c r="G148" i="63" s="1"/>
  <c r="G160" i="67" s="1"/>
  <c r="I43" i="61"/>
  <c r="S113" i="61"/>
  <c r="M130" i="63" s="1"/>
  <c r="M142" i="67" s="1"/>
  <c r="B123" i="61"/>
  <c r="A140" i="63" s="1"/>
  <c r="A152" i="67" s="1"/>
  <c r="N138" i="61"/>
  <c r="J155" i="63" s="1"/>
  <c r="J167" i="67" s="1"/>
  <c r="N114" i="61"/>
  <c r="J131" i="63" s="1"/>
  <c r="J143" i="67" s="1"/>
  <c r="Q158" i="61"/>
  <c r="S130" i="61"/>
  <c r="M147" i="63" s="1"/>
  <c r="M159" i="67" s="1"/>
  <c r="N124" i="61"/>
  <c r="J141" i="63" s="1"/>
  <c r="J153" i="67" s="1"/>
  <c r="H123" i="61"/>
  <c r="F140" i="63" s="1"/>
  <c r="F139" i="61"/>
  <c r="E156" i="63" s="1"/>
  <c r="J146" i="61"/>
  <c r="G163" i="63" s="1"/>
  <c r="G175" i="67" s="1"/>
  <c r="B137" i="61"/>
  <c r="A154" i="63" s="1"/>
  <c r="A166" i="67" s="1"/>
  <c r="Q141" i="61"/>
  <c r="F28" i="61"/>
  <c r="F21" i="61"/>
  <c r="J117" i="61"/>
  <c r="G134" i="63" s="1"/>
  <c r="G146" i="67" s="1"/>
  <c r="D104" i="61"/>
  <c r="Q150" i="61"/>
  <c r="H124" i="61"/>
  <c r="F141" i="63" s="1"/>
  <c r="Q121" i="61"/>
  <c r="N153" i="61"/>
  <c r="J170" i="63" s="1"/>
  <c r="J182" i="67" s="1"/>
  <c r="B157" i="61"/>
  <c r="A174" i="63" s="1"/>
  <c r="A186" i="67" s="1"/>
  <c r="Q119" i="61"/>
  <c r="F136" i="61"/>
  <c r="E153" i="63" s="1"/>
  <c r="J141" i="61"/>
  <c r="G158" i="63" s="1"/>
  <c r="G170" i="67" s="1"/>
  <c r="Q136" i="61"/>
  <c r="H148" i="61"/>
  <c r="F165" i="63" s="1"/>
  <c r="F20" i="61"/>
  <c r="B142" i="61"/>
  <c r="A159" i="63" s="1"/>
  <c r="A171" i="67" s="1"/>
  <c r="J144" i="61"/>
  <c r="G161" i="63" s="1"/>
  <c r="G173" i="67" s="1"/>
  <c r="Q120" i="61"/>
  <c r="E612" i="61"/>
  <c r="Q154" i="61"/>
  <c r="H149" i="61"/>
  <c r="F166" i="63" s="1"/>
  <c r="N127" i="61"/>
  <c r="J144" i="63" s="1"/>
  <c r="J156" i="67" s="1"/>
  <c r="Q126" i="61"/>
  <c r="N590" i="61"/>
  <c r="F152" i="61"/>
  <c r="E169" i="63" s="1"/>
  <c r="J139" i="61"/>
  <c r="G156" i="63" s="1"/>
  <c r="G168" i="67" s="1"/>
  <c r="F25" i="61"/>
  <c r="F140" i="61"/>
  <c r="E157" i="63" s="1"/>
  <c r="S119" i="61"/>
  <c r="M136" i="63" s="1"/>
  <c r="M148" i="67" s="1"/>
  <c r="F734" i="61"/>
  <c r="I132" i="67" s="1"/>
  <c r="H130" i="61"/>
  <c r="F147" i="63" s="1"/>
  <c r="F13" i="61"/>
  <c r="B159" i="61"/>
  <c r="A176" i="63" s="1"/>
  <c r="A188" i="67" s="1"/>
  <c r="Q133" i="61"/>
  <c r="B133" i="61"/>
  <c r="A150" i="63" s="1"/>
  <c r="A162" i="67" s="1"/>
  <c r="F156" i="61"/>
  <c r="E173" i="63" s="1"/>
  <c r="F736" i="61"/>
  <c r="I129" i="67" s="1"/>
  <c r="N137" i="61"/>
  <c r="J154" i="63" s="1"/>
  <c r="J166" i="67" s="1"/>
  <c r="N156" i="61"/>
  <c r="J173" i="63" s="1"/>
  <c r="J185" i="67" s="1"/>
  <c r="N130" i="61"/>
  <c r="J147" i="63" s="1"/>
  <c r="J159" i="67" s="1"/>
  <c r="N534" i="61"/>
  <c r="Q153" i="61"/>
  <c r="K44" i="61"/>
  <c r="H118" i="61"/>
  <c r="F135" i="63" s="1"/>
  <c r="H135" i="61"/>
  <c r="F152" i="63" s="1"/>
  <c r="Q135" i="61"/>
  <c r="B155" i="61"/>
  <c r="A172" i="63" s="1"/>
  <c r="A184" i="67" s="1"/>
  <c r="S128" i="61"/>
  <c r="M145" i="63" s="1"/>
  <c r="M157" i="67" s="1"/>
  <c r="Q137" i="61"/>
  <c r="J124" i="61"/>
  <c r="G141" i="63" s="1"/>
  <c r="G153" i="67" s="1"/>
  <c r="J130" i="61"/>
  <c r="G147" i="63" s="1"/>
  <c r="G159" i="67" s="1"/>
  <c r="N152" i="61"/>
  <c r="J169" i="63" s="1"/>
  <c r="J181" i="67" s="1"/>
  <c r="H143" i="61"/>
  <c r="F160" i="63" s="1"/>
  <c r="I44" i="61"/>
  <c r="I42" i="61"/>
  <c r="F127" i="61"/>
  <c r="E144" i="63" s="1"/>
  <c r="F31" i="61"/>
  <c r="D14" i="63" s="1"/>
  <c r="J136" i="61"/>
  <c r="G153" i="63" s="1"/>
  <c r="G165" i="67" s="1"/>
  <c r="H151" i="61"/>
  <c r="F168" i="63" s="1"/>
  <c r="N129" i="61"/>
  <c r="J146" i="63" s="1"/>
  <c r="J158" i="67" s="1"/>
  <c r="J134" i="61"/>
  <c r="G151" i="63" s="1"/>
  <c r="G163" i="67" s="1"/>
  <c r="J152" i="61"/>
  <c r="G169" i="63" s="1"/>
  <c r="G181" i="67" s="1"/>
  <c r="J114" i="61"/>
  <c r="G131" i="63" s="1"/>
  <c r="G143" i="67" s="1"/>
  <c r="H120" i="61"/>
  <c r="F137" i="63" s="1"/>
  <c r="N119" i="61"/>
  <c r="J136" i="63" s="1"/>
  <c r="J148" i="67" s="1"/>
  <c r="N131" i="61"/>
  <c r="J148" i="63" s="1"/>
  <c r="J160" i="67" s="1"/>
  <c r="N157" i="61"/>
  <c r="J174" i="63" s="1"/>
  <c r="J186" i="67" s="1"/>
  <c r="S149" i="61"/>
  <c r="M166" i="63" s="1"/>
  <c r="M178" i="67" s="1"/>
  <c r="B122" i="61"/>
  <c r="A139" i="63" s="1"/>
  <c r="A151" i="67" s="1"/>
  <c r="H117" i="61"/>
  <c r="F134" i="63" s="1"/>
  <c r="K41" i="61"/>
  <c r="Q155" i="61"/>
  <c r="J158" i="61"/>
  <c r="G175" i="63" s="1"/>
  <c r="G187" i="67" s="1"/>
  <c r="J590" i="61"/>
  <c r="S148" i="61"/>
  <c r="M165" i="63" s="1"/>
  <c r="M177" i="67" s="1"/>
  <c r="H155" i="61"/>
  <c r="F172" i="63" s="1"/>
  <c r="F17" i="61"/>
  <c r="D11" i="67" s="1"/>
  <c r="J159" i="61"/>
  <c r="G176" i="63" s="1"/>
  <c r="G188" i="67" s="1"/>
  <c r="S134" i="61"/>
  <c r="M151" i="63" s="1"/>
  <c r="M163" i="67" s="1"/>
  <c r="B145" i="61"/>
  <c r="A162" i="63" s="1"/>
  <c r="A174" i="67" s="1"/>
  <c r="B139" i="61"/>
  <c r="A156" i="63" s="1"/>
  <c r="A168" i="67" s="1"/>
  <c r="F159" i="61"/>
  <c r="E176" i="63" s="1"/>
  <c r="Q146" i="61"/>
  <c r="B44" i="61"/>
  <c r="Q148" i="61"/>
  <c r="T534" i="61"/>
  <c r="Q134" i="61"/>
  <c r="B146" i="61"/>
  <c r="A163" i="63" s="1"/>
  <c r="A175" i="67" s="1"/>
  <c r="F121" i="61"/>
  <c r="E138" i="63" s="1"/>
  <c r="N135" i="61"/>
  <c r="J152" i="63" s="1"/>
  <c r="J164" i="67" s="1"/>
  <c r="N146" i="61"/>
  <c r="J163" i="63" s="1"/>
  <c r="J175" i="67" s="1"/>
  <c r="H156" i="61"/>
  <c r="F173" i="63" s="1"/>
  <c r="F154" i="61"/>
  <c r="E171" i="63" s="1"/>
  <c r="F128" i="61"/>
  <c r="E145" i="63" s="1"/>
  <c r="L477" i="61"/>
  <c r="B41" i="61"/>
  <c r="B119" i="61"/>
  <c r="A136" i="63" s="1"/>
  <c r="A148" i="67" s="1"/>
  <c r="S146" i="61"/>
  <c r="M163" i="63" s="1"/>
  <c r="M175" i="67" s="1"/>
  <c r="Q145" i="61"/>
  <c r="N134" i="61"/>
  <c r="J151" i="63" s="1"/>
  <c r="J163" i="67" s="1"/>
  <c r="B131" i="61"/>
  <c r="A148" i="63" s="1"/>
  <c r="A160" i="67" s="1"/>
  <c r="S132" i="61"/>
  <c r="M149" i="63" s="1"/>
  <c r="M161" i="67" s="1"/>
  <c r="Q130" i="61"/>
  <c r="B115" i="61"/>
  <c r="A132" i="63" s="1"/>
  <c r="A144" i="67" s="1"/>
  <c r="N117" i="61"/>
  <c r="J134" i="63" s="1"/>
  <c r="J146" i="67" s="1"/>
  <c r="B156" i="61"/>
  <c r="A173" i="63" s="1"/>
  <c r="A185" i="67" s="1"/>
  <c r="B160" i="61"/>
  <c r="A177" i="63" s="1"/>
  <c r="A189" i="67" s="1"/>
  <c r="H140" i="61"/>
  <c r="F157" i="63" s="1"/>
  <c r="S141" i="61"/>
  <c r="M158" i="63" s="1"/>
  <c r="M170" i="67" s="1"/>
  <c r="B135" i="61"/>
  <c r="A152" i="63" s="1"/>
  <c r="A164" i="67" s="1"/>
  <c r="S121" i="61"/>
  <c r="M138" i="63" s="1"/>
  <c r="M150" i="67" s="1"/>
  <c r="N122" i="61"/>
  <c r="J139" i="63" s="1"/>
  <c r="J151" i="67" s="1"/>
  <c r="J145" i="61"/>
  <c r="G162" i="63" s="1"/>
  <c r="G174" i="67" s="1"/>
  <c r="S140" i="61"/>
  <c r="M157" i="63" s="1"/>
  <c r="M169" i="67" s="1"/>
  <c r="H125" i="61"/>
  <c r="F142" i="63" s="1"/>
  <c r="F24" i="61"/>
  <c r="B129" i="61"/>
  <c r="A146" i="63" s="1"/>
  <c r="A158" i="67" s="1"/>
  <c r="F22" i="61"/>
  <c r="D13" i="67" s="1"/>
  <c r="S118" i="61"/>
  <c r="M135" i="63" s="1"/>
  <c r="M147" i="67" s="1"/>
  <c r="F130" i="61"/>
  <c r="E147" i="63" s="1"/>
  <c r="S124" i="61"/>
  <c r="M141" i="63" s="1"/>
  <c r="M153" i="67" s="1"/>
  <c r="H150" i="61"/>
  <c r="F167" i="63" s="1"/>
  <c r="N136" i="61"/>
  <c r="J153" i="63" s="1"/>
  <c r="J165" i="67" s="1"/>
  <c r="N160" i="61"/>
  <c r="J177" i="63" s="1"/>
  <c r="J189" i="67" s="1"/>
  <c r="J123" i="61"/>
  <c r="G140" i="63" s="1"/>
  <c r="G152" i="67" s="1"/>
  <c r="F125" i="61"/>
  <c r="E142" i="63" s="1"/>
  <c r="S157" i="61"/>
  <c r="M174" i="63" s="1"/>
  <c r="M186" i="67" s="1"/>
  <c r="B43" i="61"/>
  <c r="Q160" i="61"/>
  <c r="B152" i="61"/>
  <c r="A169" i="63" s="1"/>
  <c r="A181" i="67" s="1"/>
  <c r="F153" i="61"/>
  <c r="E170" i="63" s="1"/>
  <c r="J157" i="61"/>
  <c r="G174" i="63" s="1"/>
  <c r="G186" i="67" s="1"/>
  <c r="N128" i="61"/>
  <c r="J145" i="63" s="1"/>
  <c r="J157" i="67" s="1"/>
  <c r="E610" i="61"/>
  <c r="H139" i="61"/>
  <c r="F156" i="63" s="1"/>
  <c r="F142" i="61"/>
  <c r="E159" i="63" s="1"/>
  <c r="S161" i="61"/>
  <c r="M178" i="63" s="1"/>
  <c r="M190" i="67" s="1"/>
  <c r="F158" i="61"/>
  <c r="E175" i="63" s="1"/>
  <c r="S143" i="61"/>
  <c r="M160" i="63" s="1"/>
  <c r="M172" i="67" s="1"/>
  <c r="R534" i="61"/>
  <c r="B147" i="61"/>
  <c r="A164" i="63" s="1"/>
  <c r="A176" i="67" s="1"/>
  <c r="Q129" i="61"/>
  <c r="N120" i="61"/>
  <c r="J137" i="63" s="1"/>
  <c r="J149" i="67" s="1"/>
  <c r="T191" i="67"/>
  <c r="U191" i="67"/>
  <c r="U175" i="63"/>
  <c r="U133" i="63"/>
  <c r="T163" i="63"/>
  <c r="T154" i="63"/>
  <c r="U151" i="63"/>
  <c r="U146" i="63"/>
  <c r="U147" i="63"/>
  <c r="U156" i="63"/>
  <c r="T152" i="63"/>
  <c r="U155" i="63"/>
  <c r="U158" i="63"/>
  <c r="U170" i="63"/>
  <c r="U148" i="63"/>
  <c r="T157" i="63"/>
  <c r="U172" i="63"/>
  <c r="U173" i="63"/>
  <c r="T178" i="63"/>
  <c r="U130" i="63"/>
  <c r="U165" i="63"/>
  <c r="U134" i="63"/>
  <c r="T145" i="63"/>
  <c r="T133" i="63"/>
  <c r="U177" i="63"/>
  <c r="T155" i="63"/>
  <c r="T158" i="63"/>
  <c r="U161" i="63"/>
  <c r="T150" i="63"/>
  <c r="T135" i="63"/>
  <c r="T144" i="63"/>
  <c r="U137" i="63"/>
  <c r="T147" i="63"/>
  <c r="T159" i="63"/>
  <c r="T160" i="63"/>
  <c r="U143" i="63"/>
  <c r="U154" i="63"/>
  <c r="U132" i="63"/>
  <c r="U168" i="63"/>
  <c r="T170" i="63"/>
  <c r="T173" i="63"/>
  <c r="T143" i="63"/>
  <c r="T134" i="63"/>
  <c r="U149" i="63"/>
  <c r="U138" i="63"/>
  <c r="T130" i="63"/>
  <c r="U174" i="63"/>
  <c r="U141" i="63"/>
  <c r="T174" i="63"/>
  <c r="T140" i="63"/>
  <c r="T149" i="63"/>
  <c r="T166" i="63"/>
  <c r="U159" i="63"/>
  <c r="U131" i="63"/>
  <c r="U139" i="63"/>
  <c r="U164" i="63"/>
  <c r="U163" i="63"/>
  <c r="T169" i="63"/>
  <c r="T138" i="63"/>
  <c r="T175" i="63"/>
  <c r="T151" i="63"/>
  <c r="T168" i="63"/>
  <c r="T165" i="63"/>
  <c r="U135" i="63"/>
  <c r="U157" i="63"/>
  <c r="U169" i="63"/>
  <c r="U153" i="63"/>
  <c r="T132" i="63"/>
  <c r="U176" i="63"/>
  <c r="T177" i="63"/>
  <c r="T172" i="63"/>
  <c r="T171" i="63"/>
  <c r="T164" i="63"/>
  <c r="T131" i="63"/>
  <c r="T162" i="63"/>
  <c r="T137" i="63"/>
  <c r="T146" i="63"/>
  <c r="U150" i="63"/>
  <c r="U178" i="63"/>
  <c r="T148" i="63"/>
  <c r="U144" i="63"/>
  <c r="T161" i="63"/>
  <c r="T176" i="63"/>
  <c r="U167" i="63"/>
  <c r="U162" i="63"/>
  <c r="T153" i="63"/>
  <c r="U142" i="63"/>
  <c r="U171" i="63"/>
  <c r="U145" i="63"/>
  <c r="U140" i="63"/>
  <c r="T167" i="63"/>
  <c r="U136" i="63"/>
  <c r="T156" i="63"/>
  <c r="U166" i="63"/>
  <c r="U152" i="63"/>
  <c r="U160" i="63"/>
  <c r="T141" i="63"/>
  <c r="T136" i="63"/>
  <c r="T139" i="63"/>
  <c r="T142" i="63"/>
  <c r="D10" i="67" l="1"/>
  <c r="AR191" i="67"/>
  <c r="D15" i="67"/>
  <c r="D14" i="67"/>
  <c r="AR160" i="63"/>
  <c r="AR152" i="63"/>
  <c r="AR166" i="63"/>
  <c r="AR136" i="63"/>
  <c r="AR140" i="63"/>
  <c r="AR145" i="63"/>
  <c r="AR171" i="63"/>
  <c r="AR142" i="63"/>
  <c r="AR162" i="63"/>
  <c r="AR167" i="63"/>
  <c r="AR144" i="63"/>
  <c r="AR178" i="63"/>
  <c r="AR150" i="63"/>
  <c r="AR176" i="63"/>
  <c r="AR153" i="63"/>
  <c r="AR169" i="63"/>
  <c r="AR157" i="63"/>
  <c r="AR135" i="63"/>
  <c r="AR163" i="63"/>
  <c r="AR164" i="63"/>
  <c r="AR139" i="63"/>
  <c r="AR131" i="63"/>
  <c r="AR159" i="63"/>
  <c r="AR141" i="63"/>
  <c r="AR174" i="63"/>
  <c r="AR138" i="63"/>
  <c r="AR149" i="63"/>
  <c r="AR168" i="63"/>
  <c r="AR132" i="63"/>
  <c r="AR154" i="63"/>
  <c r="AR143" i="63"/>
  <c r="AR137" i="63"/>
  <c r="AR161" i="63"/>
  <c r="AR177" i="63"/>
  <c r="AR134" i="63"/>
  <c r="AR165" i="63"/>
  <c r="AR130" i="63"/>
  <c r="AR173" i="63"/>
  <c r="AR172" i="63"/>
  <c r="AR148" i="63"/>
  <c r="AR170" i="63"/>
  <c r="AR158" i="63"/>
  <c r="AR155" i="63"/>
  <c r="AR156" i="63"/>
  <c r="AR147" i="63"/>
  <c r="AR146" i="63"/>
  <c r="AR151" i="63"/>
  <c r="AR133" i="63"/>
  <c r="AR175" i="63"/>
  <c r="D8" i="63"/>
  <c r="D8" i="67"/>
  <c r="D12" i="63"/>
  <c r="D9" i="67"/>
  <c r="D11" i="63"/>
  <c r="E187" i="67"/>
  <c r="E188" i="67"/>
  <c r="E178" i="67"/>
  <c r="E161" i="67"/>
  <c r="E186" i="67"/>
  <c r="D13" i="63"/>
  <c r="E171" i="67"/>
  <c r="E159" i="67"/>
  <c r="F149" i="67"/>
  <c r="E156" i="67"/>
  <c r="E147" i="67"/>
  <c r="E162" i="67"/>
  <c r="F173" i="67"/>
  <c r="E170" i="67"/>
  <c r="E167" i="67"/>
  <c r="F189" i="67"/>
  <c r="E145" i="67"/>
  <c r="E150" i="67"/>
  <c r="F151" i="67"/>
  <c r="F171" i="67"/>
  <c r="E152" i="67"/>
  <c r="F168" i="67"/>
  <c r="F159" i="67"/>
  <c r="F158" i="67"/>
  <c r="F163" i="67"/>
  <c r="E166" i="67"/>
  <c r="E175" i="67"/>
  <c r="F145" i="67"/>
  <c r="F187" i="67"/>
  <c r="F179" i="67"/>
  <c r="F176" i="67"/>
  <c r="E157" i="67"/>
  <c r="E151" i="67"/>
  <c r="F186" i="67"/>
  <c r="E148" i="67"/>
  <c r="E142" i="67"/>
  <c r="E153" i="67"/>
  <c r="F146" i="67"/>
  <c r="F153" i="67"/>
  <c r="F142" i="67"/>
  <c r="E183" i="67"/>
  <c r="F172" i="67"/>
  <c r="F164" i="67"/>
  <c r="F178" i="67"/>
  <c r="E168" i="67"/>
  <c r="F150" i="67"/>
  <c r="F161" i="67"/>
  <c r="E184" i="67"/>
  <c r="E189" i="67"/>
  <c r="F148" i="67"/>
  <c r="F188" i="67"/>
  <c r="E144" i="67"/>
  <c r="F165" i="67"/>
  <c r="E190" i="67"/>
  <c r="E179" i="67"/>
  <c r="E146" i="67"/>
  <c r="F181" i="67"/>
  <c r="E155" i="67"/>
  <c r="E181" i="67"/>
  <c r="I82" i="67"/>
  <c r="I85" i="63"/>
  <c r="F177" i="67"/>
  <c r="F169" i="67"/>
  <c r="F185" i="67"/>
  <c r="F184" i="67"/>
  <c r="F147" i="67"/>
  <c r="E185" i="67"/>
  <c r="E169" i="67"/>
  <c r="F152" i="67"/>
  <c r="F157" i="67"/>
  <c r="F160" i="67"/>
  <c r="F182" i="67"/>
  <c r="F170" i="67"/>
  <c r="F183" i="67"/>
  <c r="E177" i="67"/>
  <c r="F175" i="67"/>
  <c r="F143" i="67"/>
  <c r="E154" i="67"/>
  <c r="E182" i="67"/>
  <c r="F154" i="67"/>
  <c r="F180" i="67"/>
  <c r="I87" i="63"/>
  <c r="I84" i="67"/>
  <c r="E165" i="67"/>
  <c r="F174" i="67"/>
  <c r="F144" i="67"/>
  <c r="F166" i="67"/>
  <c r="E180" i="67"/>
  <c r="E163" i="67"/>
  <c r="F167" i="67"/>
  <c r="F155" i="67"/>
  <c r="E164" i="67"/>
  <c r="E172" i="67"/>
  <c r="E173" i="67"/>
  <c r="F156" i="67"/>
  <c r="E160" i="67"/>
  <c r="F190" i="67"/>
  <c r="F162" i="67"/>
  <c r="E158" i="67"/>
  <c r="E149" i="67"/>
  <c r="E174" i="67"/>
  <c r="E143" i="67"/>
  <c r="E176" i="67"/>
  <c r="T159" i="67"/>
  <c r="U189" i="67"/>
  <c r="U158" i="67"/>
  <c r="T157" i="67"/>
  <c r="U142" i="67"/>
  <c r="T184" i="67"/>
  <c r="T146" i="67"/>
  <c r="U185" i="67"/>
  <c r="U182" i="67"/>
  <c r="U154" i="67"/>
  <c r="T180" i="67"/>
  <c r="T160" i="67"/>
  <c r="U159" i="67"/>
  <c r="U153" i="67"/>
  <c r="U161" i="67"/>
  <c r="U156" i="67"/>
  <c r="T187" i="67"/>
  <c r="U149" i="67"/>
  <c r="T145" i="67"/>
  <c r="U163" i="67"/>
  <c r="T151" i="67"/>
  <c r="T183" i="67"/>
  <c r="T189" i="67"/>
  <c r="U181" i="67"/>
  <c r="U184" i="67"/>
  <c r="U170" i="67"/>
  <c r="U180" i="67"/>
  <c r="T163" i="67"/>
  <c r="U190" i="67"/>
  <c r="U168" i="67"/>
  <c r="U146" i="67"/>
  <c r="U177" i="67"/>
  <c r="U144" i="67"/>
  <c r="T188" i="67"/>
  <c r="T156" i="67"/>
  <c r="T150" i="67"/>
  <c r="T166" i="67"/>
  <c r="U186" i="67"/>
  <c r="U172" i="67"/>
  <c r="U148" i="67"/>
  <c r="T155" i="67"/>
  <c r="U147" i="67"/>
  <c r="U183" i="67"/>
  <c r="U167" i="67"/>
  <c r="U162" i="67"/>
  <c r="T190" i="67"/>
  <c r="T173" i="67"/>
  <c r="T178" i="67"/>
  <c r="T147" i="67"/>
  <c r="U151" i="67"/>
  <c r="T175" i="67"/>
  <c r="T148" i="67"/>
  <c r="U164" i="67"/>
  <c r="U188" i="67"/>
  <c r="T181" i="67"/>
  <c r="T185" i="67"/>
  <c r="T177" i="67"/>
  <c r="U155" i="67"/>
  <c r="T158" i="67"/>
  <c r="T170" i="67"/>
  <c r="U179" i="67"/>
  <c r="U157" i="67"/>
  <c r="T143" i="67"/>
  <c r="T161" i="67"/>
  <c r="T162" i="67"/>
  <c r="U171" i="67"/>
  <c r="U145" i="67"/>
  <c r="T142" i="67"/>
  <c r="U178" i="67"/>
  <c r="T144" i="67"/>
  <c r="T169" i="67"/>
  <c r="U175" i="67"/>
  <c r="T165" i="67"/>
  <c r="T164" i="67"/>
  <c r="T149" i="67"/>
  <c r="U150" i="67"/>
  <c r="T154" i="67"/>
  <c r="T186" i="67"/>
  <c r="U173" i="67"/>
  <c r="T152" i="67"/>
  <c r="U187" i="67"/>
  <c r="T153" i="67"/>
  <c r="T168" i="67"/>
  <c r="U165" i="67"/>
  <c r="U152" i="67"/>
  <c r="U143" i="67"/>
  <c r="U174" i="67"/>
  <c r="T172" i="67"/>
  <c r="T174" i="67"/>
  <c r="T171" i="67"/>
  <c r="T167" i="67"/>
  <c r="U176" i="67"/>
  <c r="T179" i="67"/>
  <c r="U169" i="67"/>
  <c r="U160" i="67"/>
  <c r="T182" i="67"/>
  <c r="U166" i="67"/>
  <c r="T176" i="67"/>
  <c r="AR166" i="67" l="1"/>
  <c r="AR160" i="67"/>
  <c r="AR169" i="67"/>
  <c r="AR176" i="67"/>
  <c r="AR174" i="67"/>
  <c r="AR143" i="67"/>
  <c r="AR152" i="67"/>
  <c r="AR165" i="67"/>
  <c r="AR187" i="67"/>
  <c r="AR173" i="67"/>
  <c r="AR150" i="67"/>
  <c r="AR175" i="67"/>
  <c r="AR178" i="67"/>
  <c r="AR145" i="67"/>
  <c r="AR171" i="67"/>
  <c r="AR157" i="67"/>
  <c r="AR179" i="67"/>
  <c r="AR155" i="67"/>
  <c r="AR188" i="67"/>
  <c r="AR164" i="67"/>
  <c r="AR151" i="67"/>
  <c r="AR162" i="67"/>
  <c r="AR167" i="67"/>
  <c r="AR183" i="67"/>
  <c r="AR147" i="67"/>
  <c r="AR148" i="67"/>
  <c r="AR172" i="67"/>
  <c r="AR186" i="67"/>
  <c r="AR144" i="67"/>
  <c r="AR177" i="67"/>
  <c r="AR146" i="67"/>
  <c r="AR168" i="67"/>
  <c r="AR190" i="67"/>
  <c r="AR180" i="67"/>
  <c r="AR170" i="67"/>
  <c r="AR184" i="67"/>
  <c r="AR181" i="67"/>
  <c r="AR163" i="67"/>
  <c r="AR149" i="67"/>
  <c r="AR156" i="67"/>
  <c r="AR161" i="67"/>
  <c r="AR153" i="67"/>
  <c r="AR159" i="67"/>
  <c r="AR154" i="67"/>
  <c r="AR182" i="67"/>
  <c r="AR185" i="67"/>
  <c r="AR142" i="67"/>
  <c r="AR158" i="67"/>
  <c r="AR189" i="67"/>
  <c r="AN126" i="63"/>
  <c r="AO126" i="63" s="1"/>
  <c r="AN125" i="63"/>
  <c r="AO125" i="63" s="1"/>
  <c r="AN124" i="63"/>
  <c r="AO124" i="63" s="1"/>
  <c r="AN136" i="67" l="1"/>
  <c r="AO136" i="67" s="1"/>
  <c r="AN138" i="67"/>
  <c r="AO138" i="67" s="1"/>
  <c r="AN137" i="67"/>
  <c r="AO137" i="67" s="1"/>
  <c r="AP124" i="63"/>
  <c r="AP125" i="63"/>
  <c r="AP126" i="63"/>
  <c r="AP137" i="67" l="1"/>
  <c r="AQ137" i="67" s="1"/>
  <c r="AP138" i="67"/>
  <c r="AQ138" i="67" s="1"/>
  <c r="AP136" i="67"/>
  <c r="AQ136" i="67" s="1"/>
  <c r="AQ126" i="63"/>
  <c r="AR126" i="63" s="1"/>
  <c r="AS126" i="63" s="1"/>
  <c r="AT126" i="63" s="1"/>
  <c r="AQ125" i="63"/>
  <c r="AR125" i="63" s="1"/>
  <c r="AS125" i="63" s="1"/>
  <c r="AT125" i="63" s="1"/>
  <c r="AQ124" i="63"/>
  <c r="AR124" i="63" s="1"/>
  <c r="AR136" i="67" l="1"/>
  <c r="AS136" i="67" s="1"/>
  <c r="AT136" i="67" s="1"/>
  <c r="AR138" i="67"/>
  <c r="AS138" i="67" s="1"/>
  <c r="AT138" i="67" s="1"/>
  <c r="AR137" i="67"/>
  <c r="AS137" i="67" s="1"/>
  <c r="AT137" i="67" s="1"/>
  <c r="AS124" i="63"/>
  <c r="AT124" i="63" s="1"/>
  <c r="E124" i="63" s="1"/>
  <c r="E126" i="63"/>
  <c r="E125" i="63"/>
  <c r="F138" i="67" l="1"/>
  <c r="F137" i="67"/>
  <c r="F136" i="67"/>
</calcChain>
</file>

<file path=xl/comments1.xml><?xml version="1.0" encoding="utf-8"?>
<comments xmlns="http://schemas.openxmlformats.org/spreadsheetml/2006/main">
  <authors>
    <author>Автор</author>
  </authors>
  <commentList>
    <comment ref="B4" authorId="0" shapeId="0">
      <text>
        <r>
          <rPr>
            <sz val="9"/>
            <color indexed="81"/>
            <rFont val="Tahoma"/>
            <family val="2"/>
            <charset val="204"/>
          </rPr>
          <t>Оберіть тип документу (проставити крапку навпроти обраного варіанту)</t>
        </r>
      </text>
    </comment>
    <comment ref="B9" authorId="0" shapeId="0">
      <text>
        <r>
          <rPr>
            <sz val="9"/>
            <color indexed="81"/>
            <rFont val="Tahoma"/>
            <family val="2"/>
            <charset val="204"/>
          </rPr>
          <t>Якщо після внесення коду за ЄДРПОУ  на вкладці "Для друку" не відображається назва установи, то скопіюйте клітинку з кодом ЄДРПОУ на вкладці “”Коди банків" та вставте  в дане поле</t>
        </r>
      </text>
    </comment>
  </commentList>
</comments>
</file>

<file path=xl/comments2.xml><?xml version="1.0" encoding="utf-8"?>
<comments xmlns="http://schemas.openxmlformats.org/spreadsheetml/2006/main">
  <authors>
    <author>Автор</author>
  </authors>
  <commentList>
    <comment ref="E3" authorId="0" shapeId="0">
      <text>
        <r>
          <rPr>
            <sz val="9"/>
            <color indexed="81"/>
            <rFont val="Tahoma"/>
            <family val="2"/>
            <charset val="204"/>
          </rPr>
          <t>Заповнюється шляхом вибору посади із запропонованого переліку</t>
        </r>
      </text>
    </comment>
    <comment ref="CT3" authorId="0" shapeId="0">
      <text>
        <r>
          <rPr>
            <sz val="9"/>
            <color indexed="81"/>
            <rFont val="Tahoma"/>
            <family val="2"/>
            <charset val="204"/>
          </rPr>
          <t xml:space="preserve">Формат: 
+38 0XX XXX XX XX
</t>
        </r>
      </text>
    </comment>
  </commentList>
</comments>
</file>

<file path=xl/comments3.xml><?xml version="1.0" encoding="utf-8"?>
<comments xmlns="http://schemas.openxmlformats.org/spreadsheetml/2006/main">
  <authors>
    <author>Автор</author>
  </authors>
  <commentList>
    <comment ref="T3" authorId="0" shapeId="0">
      <text>
        <r>
          <rPr>
            <sz val="9"/>
            <color indexed="81"/>
            <rFont val="Tahoma"/>
            <family val="2"/>
            <charset val="204"/>
          </rPr>
          <t>Визначення відповідно до термінології, наведеної в статті 2 ЗУ "Про банки і банківську діяльність"</t>
        </r>
      </text>
    </comment>
  </commentList>
</comments>
</file>

<file path=xl/comments4.xml><?xml version="1.0" encoding="utf-8"?>
<comments xmlns="http://schemas.openxmlformats.org/spreadsheetml/2006/main">
  <authors>
    <author>Автор</author>
  </authors>
  <commentList>
    <comment ref="W3" authorId="0" shapeId="0">
      <text>
        <r>
          <rPr>
            <sz val="9"/>
            <color indexed="81"/>
            <rFont val="Tahoma"/>
            <family val="2"/>
            <charset val="204"/>
          </rPr>
          <t>Визначення відповідно до термінології, наведеної в статті 2 ЗУ "Про банки і банківську діяльність"</t>
        </r>
      </text>
    </comment>
  </commentList>
</comments>
</file>

<file path=xl/comments5.xml><?xml version="1.0" encoding="utf-8"?>
<comments xmlns="http://schemas.openxmlformats.org/spreadsheetml/2006/main">
  <authors>
    <author>Автор</author>
  </authors>
  <commentList>
    <comment ref="E5" authorId="0" shapeId="0">
      <text>
        <r>
          <rPr>
            <b/>
            <u/>
            <sz val="9"/>
            <color indexed="81"/>
            <rFont val="Tahoma"/>
            <family val="2"/>
            <charset val="204"/>
          </rPr>
          <t>УВАГА:</t>
        </r>
        <r>
          <rPr>
            <sz val="9"/>
            <color indexed="81"/>
            <rFont val="Tahoma"/>
            <family val="2"/>
            <charset val="204"/>
          </rPr>
          <t xml:space="preserve">
1. Вкладка "Анкета (зміст)" є обов'язковою до заповнення в частині визначення коду ЄДРПОУ, дати заповнення та всіх реквізитів контактної особи. Для зручності коди ЄДРПОУ банків наведено на вкладці "коди банків".
2. У випадку зміни найменування банку, відповідні зміни необхідно відобразити на вкладці "Назви_ЄДРПОУ_банків".
3. При заповненні таблиць ряд значень (складові частини адреси, роки, назва календарних місяців, основний вид діяльності тощо) обираються з випадаючих списків відповідного поля. У випадку відсутності випадаючих списків, необхідне значення копіювати з вкладки "Інші довідники".
4. Перед друком Анкети в режимі перегляду перевірте, чи правильно відображається текст. Якщо текст відображається не у повному обсязі, необхідно </t>
        </r>
        <r>
          <rPr>
            <b/>
            <u/>
            <sz val="9"/>
            <color indexed="81"/>
            <rFont val="Tahoma"/>
            <family val="2"/>
            <charset val="204"/>
          </rPr>
          <t>збільшити ширину рядка</t>
        </r>
        <r>
          <rPr>
            <u/>
            <sz val="9"/>
            <color indexed="81"/>
            <rFont val="Tahoma"/>
            <family val="2"/>
            <charset val="204"/>
          </rPr>
          <t>. 
Зміна ширини колонок на вкладці "Анкета для друку" заборонена.</t>
        </r>
        <r>
          <rPr>
            <sz val="9"/>
            <color indexed="81"/>
            <rFont val="Tahoma"/>
            <family val="2"/>
            <charset val="204"/>
          </rPr>
          <t xml:space="preserve">
5. Таблицями 2-4, 6, 8-11 передбачено максимально можливу кількість строк до заповнення. Перед роздруковуванням незаповнені строки таблиць можна сховати. 
6. Для формування Витягу заповнюються всі таблиці, в яких оновлюється інформація. Таблиці, в які зміни не вносяться, необхідно сховати.
    Для зручності користувачів допускається надання Витягу, який містить всі заповнені таблиці. П</t>
        </r>
        <r>
          <rPr>
            <b/>
            <sz val="9"/>
            <color indexed="81"/>
            <rFont val="Tahoma"/>
            <family val="2"/>
            <charset val="204"/>
          </rPr>
          <t>ри цьому під найменуванням анкети</t>
        </r>
        <r>
          <rPr>
            <sz val="9"/>
            <color indexed="81"/>
            <rFont val="Tahoma"/>
            <family val="2"/>
            <charset val="204"/>
          </rPr>
          <t xml:space="preserve"> у визначеному полі необхідно з</t>
        </r>
        <r>
          <rPr>
            <b/>
            <sz val="9"/>
            <color indexed="81"/>
            <rFont val="Tahoma"/>
            <family val="2"/>
            <charset val="204"/>
          </rPr>
          <t>азначити номери таблиць</t>
        </r>
        <r>
          <rPr>
            <sz val="9"/>
            <color indexed="81"/>
            <rFont val="Tahoma"/>
            <family val="2"/>
            <charset val="204"/>
          </rPr>
          <t>, в яких внесено актуалізовану інформацію.</t>
        </r>
      </text>
    </comment>
  </commentList>
</comments>
</file>

<file path=xl/sharedStrings.xml><?xml version="1.0" encoding="utf-8"?>
<sst xmlns="http://schemas.openxmlformats.org/spreadsheetml/2006/main" count="4416" uniqueCount="1602">
  <si>
    <t>пряма</t>
  </si>
  <si>
    <t>сукупна</t>
  </si>
  <si>
    <t>Дата народження</t>
  </si>
  <si>
    <t>Прізвище</t>
  </si>
  <si>
    <t>Обл.</t>
  </si>
  <si>
    <t>Тип нас. пункту</t>
  </si>
  <si>
    <t>Тип вулиці</t>
  </si>
  <si>
    <t>м.</t>
  </si>
  <si>
    <t>місто</t>
  </si>
  <si>
    <t>смт</t>
  </si>
  <si>
    <t>селище міського типу</t>
  </si>
  <si>
    <t>с.</t>
  </si>
  <si>
    <t>село</t>
  </si>
  <si>
    <t>хутір</t>
  </si>
  <si>
    <t>вул.</t>
  </si>
  <si>
    <t>вулиця</t>
  </si>
  <si>
    <t>б-р</t>
  </si>
  <si>
    <t>бульвар</t>
  </si>
  <si>
    <t>провулок</t>
  </si>
  <si>
    <t>пров.</t>
  </si>
  <si>
    <t>проспект</t>
  </si>
  <si>
    <t>Наименование</t>
  </si>
  <si>
    <t>Азербайджан</t>
  </si>
  <si>
    <t>Алжир</t>
  </si>
  <si>
    <t>Ангола</t>
  </si>
  <si>
    <t>Андорра</t>
  </si>
  <si>
    <t>Антарктида</t>
  </si>
  <si>
    <t>Аргентина</t>
  </si>
  <si>
    <t>Аруба</t>
  </si>
  <si>
    <t>Бангладеш</t>
  </si>
  <si>
    <t>Барбадос</t>
  </si>
  <si>
    <t>Ботсвана</t>
  </si>
  <si>
    <t>Бутан</t>
  </si>
  <si>
    <t>Вануату</t>
  </si>
  <si>
    <t>Габон</t>
  </si>
  <si>
    <t>Гайана</t>
  </si>
  <si>
    <t>Гана</t>
  </si>
  <si>
    <t>Гваделупа</t>
  </si>
  <si>
    <t>Гватемала</t>
  </si>
  <si>
    <t>Гондурас</t>
  </si>
  <si>
    <t>Гренада</t>
  </si>
  <si>
    <t>Гуам</t>
  </si>
  <si>
    <t>Кабо-Верде</t>
  </si>
  <si>
    <t>Казахстан</t>
  </si>
  <si>
    <t>Камбоджа</t>
  </si>
  <si>
    <t>Камерун</t>
  </si>
  <si>
    <t>Канада</t>
  </si>
  <si>
    <t>Катар</t>
  </si>
  <si>
    <t>Китай</t>
  </si>
  <si>
    <t>Конго</t>
  </si>
  <si>
    <t>Куба</t>
  </si>
  <si>
    <t>Кувейт</t>
  </si>
  <si>
    <t>Лесото</t>
  </si>
  <si>
    <t>Литва</t>
  </si>
  <si>
    <t>Люксембург</t>
  </si>
  <si>
    <t>Мадагаскар</t>
  </si>
  <si>
    <t>Майотта</t>
  </si>
  <si>
    <t>Макао</t>
  </si>
  <si>
    <t>Мальта</t>
  </si>
  <si>
    <t>Марокко</t>
  </si>
  <si>
    <t>Мексика</t>
  </si>
  <si>
    <t>Монако</t>
  </si>
  <si>
    <t>Монтсеррат</t>
  </si>
  <si>
    <t>Науру</t>
  </si>
  <si>
    <t>Непал</t>
  </si>
  <si>
    <t>Оман</t>
  </si>
  <si>
    <t>Пакистан</t>
  </si>
  <si>
    <t>Палау</t>
  </si>
  <si>
    <t>Панама</t>
  </si>
  <si>
    <t>Парагвай</t>
  </si>
  <si>
    <t>Перу</t>
  </si>
  <si>
    <t>Руанда</t>
  </si>
  <si>
    <t>Сенегал</t>
  </si>
  <si>
    <t>Судан</t>
  </si>
  <si>
    <t>Таджикистан</t>
  </si>
  <si>
    <t>Того</t>
  </si>
  <si>
    <t>Токелау</t>
  </si>
  <si>
    <t>Тонга</t>
  </si>
  <si>
    <t>Тувалу</t>
  </si>
  <si>
    <t>Уганда</t>
  </si>
  <si>
    <t>Узбекистан</t>
  </si>
  <si>
    <t>Уругвай</t>
  </si>
  <si>
    <t>Чад</t>
  </si>
  <si>
    <t>Ямайка</t>
  </si>
  <si>
    <t>-</t>
  </si>
  <si>
    <t>площа</t>
  </si>
  <si>
    <t>пл.</t>
  </si>
  <si>
    <t>майдан</t>
  </si>
  <si>
    <t>набережна</t>
  </si>
  <si>
    <t>тупик</t>
  </si>
  <si>
    <t>узвіз</t>
  </si>
  <si>
    <t>просп.</t>
  </si>
  <si>
    <t>сел.</t>
  </si>
  <si>
    <t>селище</t>
  </si>
  <si>
    <t>не визначено</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</si>
  <si>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</si>
  <si>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</si>
  <si>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</si>
  <si>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</si>
  <si>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</si>
  <si>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</si>
  <si>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</si>
  <si>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</si>
  <si>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</si>
  <si>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</si>
  <si>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Автономна Республiка Крим</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</si>
  <si>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</si>
  <si>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</si>
  <si>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</si>
  <si>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</si>
  <si>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</si>
  <si>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</si>
  <si>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</si>
  <si>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</si>
  <si>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</si>
  <si>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</si>
  <si>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</si>
  <si>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</si>
  <si>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Чернігівська</t>
  </si>
  <si>
    <t>Чернівецька</t>
  </si>
  <si>
    <t>Київ</t>
  </si>
  <si>
    <t>Оперу HБУ</t>
  </si>
  <si>
    <t>Центральне сховище HБУ</t>
  </si>
  <si>
    <t>Севастополь</t>
  </si>
  <si>
    <t>0. не визначено</t>
  </si>
  <si>
    <t>Країни світу</t>
  </si>
  <si>
    <t>Код ЄДРПОУ банку:</t>
  </si>
  <si>
    <t>Дата підписання Анкети:</t>
  </si>
  <si>
    <t>№ з/п</t>
  </si>
  <si>
    <t>Повна назва установи</t>
  </si>
  <si>
    <t>Код за ЄДРПОУ</t>
  </si>
  <si>
    <t>35590956</t>
  </si>
  <si>
    <t>21570492</t>
  </si>
  <si>
    <t>14360080</t>
  </si>
  <si>
    <t>ПУБЛІЧНЕ АКЦІОНЕРНЕ ТОВАРИСТВО АКЦІОНЕРНИЙ  КОМЕРЦІЙНИЙ БАНК "ІНДУСТРІАЛБАНК"</t>
  </si>
  <si>
    <t>13857564</t>
  </si>
  <si>
    <t>ПУБЛІЧНЕ АКЦІОНЕРНЕ ТОВАРИСТВО АКЦІОНЕРНИЙ БАНК "ПІВДЕННИЙ"</t>
  </si>
  <si>
    <t>20953647</t>
  </si>
  <si>
    <t>21322127</t>
  </si>
  <si>
    <t>ПУБЛІЧНЕ АКЦІОНЕРНЕ ТОВАРИСТВО АКЦІОНЕРНИЙ БАНК "УКРГАЗБАНК"</t>
  </si>
  <si>
    <t>23697280</t>
  </si>
  <si>
    <t>19361386</t>
  </si>
  <si>
    <t>34514392</t>
  </si>
  <si>
    <t>26519933</t>
  </si>
  <si>
    <t>00039002</t>
  </si>
  <si>
    <t>09801546</t>
  </si>
  <si>
    <t>38377143</t>
  </si>
  <si>
    <t>19358784</t>
  </si>
  <si>
    <t>23494714</t>
  </si>
  <si>
    <t>09809192</t>
  </si>
  <si>
    <t>38690683</t>
  </si>
  <si>
    <t>14360506</t>
  </si>
  <si>
    <t>ПУБЛІЧНЕ АКЦІОНЕРНЕ ТОВАРИСТВО "БАНК ВОСТОК"</t>
  </si>
  <si>
    <t>26237202</t>
  </si>
  <si>
    <t>33695095</t>
  </si>
  <si>
    <t>21665382</t>
  </si>
  <si>
    <t>14352406</t>
  </si>
  <si>
    <t>38870739</t>
  </si>
  <si>
    <t>37716841</t>
  </si>
  <si>
    <t>22868414</t>
  </si>
  <si>
    <t>20042839</t>
  </si>
  <si>
    <t>34186061</t>
  </si>
  <si>
    <t>36002395</t>
  </si>
  <si>
    <t>14359845</t>
  </si>
  <si>
    <t>34575675</t>
  </si>
  <si>
    <t>00032112</t>
  </si>
  <si>
    <t>00032129</t>
  </si>
  <si>
    <t>36520434</t>
  </si>
  <si>
    <t>36061927</t>
  </si>
  <si>
    <t>19390819</t>
  </si>
  <si>
    <t>21684818</t>
  </si>
  <si>
    <t>ПУБЛІЧНЕ АКЦІОНЕРНЕ ТОВАРИСТВО "КОМЕРЦІЙНИЙ БАНК "АКОРДБАНК"</t>
  </si>
  <si>
    <t>35960913</t>
  </si>
  <si>
    <t>35591059</t>
  </si>
  <si>
    <t>20280450</t>
  </si>
  <si>
    <t>14360920</t>
  </si>
  <si>
    <t>14360570</t>
  </si>
  <si>
    <t>19355562</t>
  </si>
  <si>
    <t>21580639</t>
  </si>
  <si>
    <t>34576883</t>
  </si>
  <si>
    <t>14361575</t>
  </si>
  <si>
    <t>09807862</t>
  </si>
  <si>
    <t>39544699</t>
  </si>
  <si>
    <t>21650966</t>
  </si>
  <si>
    <t>09804119</t>
  </si>
  <si>
    <t>20496061</t>
  </si>
  <si>
    <t>35810511</t>
  </si>
  <si>
    <t>20966466</t>
  </si>
  <si>
    <t>35345213</t>
  </si>
  <si>
    <t>09306278</t>
  </si>
  <si>
    <t>21685166</t>
  </si>
  <si>
    <t>26410155</t>
  </si>
  <si>
    <t>14282829</t>
  </si>
  <si>
    <t>20034231</t>
  </si>
  <si>
    <t>19356610</t>
  </si>
  <si>
    <t>09807595</t>
  </si>
  <si>
    <t>21677333</t>
  </si>
  <si>
    <t>14305909</t>
  </si>
  <si>
    <t>39849797</t>
  </si>
  <si>
    <t>ПУБЛІЧНЕ АКЦІОНЕРНЕ ТОВАРИСТВО "РОЗРАХУНКОВИЙ ЦЕНТР З ОБСЛУГОВУВАННЯ ДОГОВОРІВ НА ФІНАНСОВИХ РИНКАХ"</t>
  </si>
  <si>
    <t>35917889</t>
  </si>
  <si>
    <t>25959784</t>
  </si>
  <si>
    <t>37515069</t>
  </si>
  <si>
    <t>21685485</t>
  </si>
  <si>
    <t>09620081</t>
  </si>
  <si>
    <t>14070197</t>
  </si>
  <si>
    <t>09806443</t>
  </si>
  <si>
    <t>26520688</t>
  </si>
  <si>
    <t>26547581</t>
  </si>
  <si>
    <t>09807750</t>
  </si>
  <si>
    <t>21133352</t>
  </si>
  <si>
    <t>20023569</t>
  </si>
  <si>
    <t>(повне найменування банку)</t>
  </si>
  <si>
    <t>Посада</t>
  </si>
  <si>
    <t>2.1.</t>
  </si>
  <si>
    <t>2.2.</t>
  </si>
  <si>
    <t>2.3.</t>
  </si>
  <si>
    <t>Країна, податковим резидентом якої є особа</t>
  </si>
  <si>
    <t>6.1.</t>
  </si>
  <si>
    <t>6.2.</t>
  </si>
  <si>
    <t>Ім’я</t>
  </si>
  <si>
    <t>8.1.</t>
  </si>
  <si>
    <t>8.2.</t>
  </si>
  <si>
    <t>7.1.</t>
  </si>
  <si>
    <t>7.2.</t>
  </si>
  <si>
    <t>1.1.</t>
  </si>
  <si>
    <t>Найменування юридичної особи</t>
  </si>
  <si>
    <t>Розмір участі, %</t>
  </si>
  <si>
    <t>Питання</t>
  </si>
  <si>
    <t>4.1.</t>
  </si>
  <si>
    <t>4.2.</t>
  </si>
  <si>
    <t>7.3.</t>
  </si>
  <si>
    <t>9</t>
  </si>
  <si>
    <t>2.4.</t>
  </si>
  <si>
    <t>Відповідь (так/ні)</t>
  </si>
  <si>
    <t>Мова заповнення</t>
  </si>
  <si>
    <t>Українська мова</t>
  </si>
  <si>
    <t>Іноземна (англійська)</t>
  </si>
  <si>
    <t>3.1.</t>
  </si>
  <si>
    <t>3.2.</t>
  </si>
  <si>
    <t>11</t>
  </si>
  <si>
    <t>Назва</t>
  </si>
  <si>
    <t>Інформація</t>
  </si>
  <si>
    <t>Місце постійного проживання</t>
  </si>
  <si>
    <t>Місце тимчасового проживання (за наявності)</t>
  </si>
  <si>
    <t>Місце реєстрації</t>
  </si>
  <si>
    <t>10.1.</t>
  </si>
  <si>
    <t>10.2.</t>
  </si>
  <si>
    <t>12</t>
  </si>
  <si>
    <t>13</t>
  </si>
  <si>
    <t>Тип документа</t>
  </si>
  <si>
    <t>Дата видачі</t>
  </si>
  <si>
    <t>Орган видачі</t>
  </si>
  <si>
    <t>Серія документа</t>
  </si>
  <si>
    <t>Номер документа</t>
  </si>
  <si>
    <t>Рік закінчення навчання</t>
  </si>
  <si>
    <t>Спеціальність</t>
  </si>
  <si>
    <t>Ступінь (рівень)</t>
  </si>
  <si>
    <t>Країна навчального закладу</t>
  </si>
  <si>
    <t>Навчальний заклад</t>
  </si>
  <si>
    <t>Дата вступу на посаду</t>
  </si>
  <si>
    <t>Основні функціональні обов’язки</t>
  </si>
  <si>
    <t>Участь в комітетах</t>
  </si>
  <si>
    <t>Посада (посади)</t>
  </si>
  <si>
    <t>Сфера відповідальності</t>
  </si>
  <si>
    <t>Строк перебування на посаді</t>
  </si>
  <si>
    <t>Країна реєстрації юридичної особи</t>
  </si>
  <si>
    <t>Адреса веб-сайта юридичної особи</t>
  </si>
  <si>
    <t xml:space="preserve">По батькові  </t>
  </si>
  <si>
    <t>Ступінь родинного зв’язку</t>
  </si>
  <si>
    <t>Рік народження</t>
  </si>
  <si>
    <t>Місце проживання</t>
  </si>
  <si>
    <t>3.3.</t>
  </si>
  <si>
    <t>3.4.</t>
  </si>
  <si>
    <t>3.5.</t>
  </si>
  <si>
    <t>1. Стосовно дотримання закону та публічного порядку:</t>
  </si>
  <si>
    <t>Чи позбавлено Вас права обіймати певні посади або займатися певною діяльністю згідно з вироком або іншим рішенням суду?</t>
  </si>
  <si>
    <t>2. Стосовно виконання фінансових зобов’язань:</t>
  </si>
  <si>
    <t>4. Стосовно обіймання посад або володіння істотною участю в банках або інших кредитних установах:</t>
  </si>
  <si>
    <t>Чи є Ви зараз та чи були протягом попередніх трьох років незалежним аудитором банку та/або афілійованих із ним юридичних осіб?</t>
  </si>
  <si>
    <t>Чи є Ви зараз та чи були протягом попередніх трьох років працівником аудиторської фірми, яка протягом попередніх трьох років надавала аудиторські послуги банку та/або афілійованим із ним юридичним особам?</t>
  </si>
  <si>
    <t>Чи були Ви сукупно більш як 12 років членом наглядової ради банку?</t>
  </si>
  <si>
    <t>По батькові (за наявності)</t>
  </si>
  <si>
    <t>Посада, на яку погоджується особа</t>
  </si>
  <si>
    <t xml:space="preserve">Науковий ступінь, вчене звання (за наявності) </t>
  </si>
  <si>
    <t xml:space="preserve">Електронна адреса </t>
  </si>
  <si>
    <t>3.6.</t>
  </si>
  <si>
    <t>3.7.</t>
  </si>
  <si>
    <t>3.8.</t>
  </si>
  <si>
    <t>Адреса місцезнаходження</t>
  </si>
  <si>
    <t xml:space="preserve">Основний вид діяльності </t>
  </si>
  <si>
    <t>Наявність зв’язку юридичної особи з банком та його опис</t>
  </si>
  <si>
    <t>4.3.</t>
  </si>
  <si>
    <t>4.4.</t>
  </si>
  <si>
    <t>4.5.</t>
  </si>
  <si>
    <t>4.6.</t>
  </si>
  <si>
    <t>4.7.</t>
  </si>
  <si>
    <t>4.8.</t>
  </si>
  <si>
    <t>Основний вид діяльності</t>
  </si>
  <si>
    <t xml:space="preserve">Відповідь </t>
  </si>
  <si>
    <t>Чи виникало або існувало протягом останніх трьох років суттєве порушення податкових зобов’язань, вчинене Вами?</t>
  </si>
  <si>
    <t>3. Стосовно професійної діяльності:</t>
  </si>
  <si>
    <t>1.4.</t>
  </si>
  <si>
    <t>Запевнення щодо інформації, наданої в анкеті</t>
  </si>
  <si>
    <t>(дата підписання анкети)</t>
  </si>
  <si>
    <t>II. Відомості про професійну діяльність</t>
  </si>
  <si>
    <t>IV.  Оцінка наявності реальних або потенційних конфліктів інтересів</t>
  </si>
  <si>
    <t>VI. Ділова репутація</t>
  </si>
  <si>
    <t>VII. Відомості стосовно незалежного директора</t>
  </si>
  <si>
    <t>Країна громадянства</t>
  </si>
  <si>
    <t xml:space="preserve">Інформація про отримання дозволу на набуття (збільшення) участі в банку (для іноземців) </t>
  </si>
  <si>
    <t>Відповідь</t>
  </si>
  <si>
    <t>Порядковий номер</t>
  </si>
  <si>
    <t xml:space="preserve">Роки </t>
  </si>
  <si>
    <t>Код</t>
  </si>
  <si>
    <t>Тип впливу</t>
  </si>
  <si>
    <t xml:space="preserve">Ступінь родинного зв'язку асоційованих осіб із фізичною особою (заявником) </t>
  </si>
  <si>
    <t>Так</t>
  </si>
  <si>
    <t>Січень</t>
  </si>
  <si>
    <t>Ні</t>
  </si>
  <si>
    <t>Лютий</t>
  </si>
  <si>
    <t xml:space="preserve">Березень </t>
  </si>
  <si>
    <t>Квітень</t>
  </si>
  <si>
    <t xml:space="preserve">Травень </t>
  </si>
  <si>
    <t>Червень</t>
  </si>
  <si>
    <t>Американське Самоа</t>
  </si>
  <si>
    <t>Липень</t>
  </si>
  <si>
    <t>Серпень</t>
  </si>
  <si>
    <t>Вересень</t>
  </si>
  <si>
    <t>Жовтень</t>
  </si>
  <si>
    <t>Листопад</t>
  </si>
  <si>
    <t>Антигуа і Барбуда</t>
  </si>
  <si>
    <t>Грудень</t>
  </si>
  <si>
    <t>Багами</t>
  </si>
  <si>
    <t>Бермуди</t>
  </si>
  <si>
    <t xml:space="preserve">Бонайре, Сінт-Естатіус і Саба                   </t>
  </si>
  <si>
    <t>Бруней Даруссалам</t>
  </si>
  <si>
    <t>В'єтнам</t>
  </si>
  <si>
    <t>Вільна економічна зона "Крим"</t>
  </si>
  <si>
    <t>Еквадор</t>
  </si>
  <si>
    <t>Єгипет</t>
  </si>
  <si>
    <t>Ємен</t>
  </si>
  <si>
    <t>Ізраїль</t>
  </si>
  <si>
    <t>Ірак</t>
  </si>
  <si>
    <t>Киргизстан</t>
  </si>
  <si>
    <t xml:space="preserve">Кюрасао                                         </t>
  </si>
  <si>
    <t>М'янма</t>
  </si>
  <si>
    <t>Острови Кайман</t>
  </si>
  <si>
    <t>Острови Кука</t>
  </si>
  <si>
    <t>Острови Свальбард та Ян-Мoєн</t>
  </si>
  <si>
    <t xml:space="preserve">Південний Судан                                 </t>
  </si>
  <si>
    <t>Польща</t>
  </si>
  <si>
    <t>Пуерто-Рико</t>
  </si>
  <si>
    <t>Реюньйон</t>
  </si>
  <si>
    <t>Сальвадор</t>
  </si>
  <si>
    <t>Самоа (Незалежна Держава Самоа)</t>
  </si>
  <si>
    <t xml:space="preserve">Сарк                                            </t>
  </si>
  <si>
    <t>Сейшелли</t>
  </si>
  <si>
    <t xml:space="preserve">Сен-Бартелемі                                   </t>
  </si>
  <si>
    <t xml:space="preserve">Сен-Мартен (французька частина)                 </t>
  </si>
  <si>
    <t xml:space="preserve">Сінт-Мартен (нідерландська частина)             </t>
  </si>
  <si>
    <t>Словаччина</t>
  </si>
  <si>
    <t xml:space="preserve">Судан                                           </t>
  </si>
  <si>
    <t>Сьєрра-Леоне</t>
  </si>
  <si>
    <t>Таїланд</t>
  </si>
  <si>
    <t>Туреччина</t>
  </si>
  <si>
    <t>Угорщина</t>
  </si>
  <si>
    <t>Україна</t>
  </si>
  <si>
    <t>Югославiя (Сербiя, Чорногорiя)</t>
  </si>
  <si>
    <t>Абхазія</t>
  </si>
  <si>
    <t>Південна Осетія</t>
  </si>
  <si>
    <t>10.3.</t>
  </si>
  <si>
    <t>Наявність зв'язку юридичної особи з банком та його опис</t>
  </si>
  <si>
    <t>Блок, напрям діяльності банку, за який відповідає особа</t>
  </si>
  <si>
    <t>1.2.1.</t>
  </si>
  <si>
    <t>Чи застосовані такі санкції станом на дату підписання цієї анкети?</t>
  </si>
  <si>
    <t>1.2.2.</t>
  </si>
  <si>
    <t>Чи перебуваєте Ви в такому переліку станом на дату підписання цієї анкети?</t>
  </si>
  <si>
    <t>Чи існує таке суттєве порушення податкових зобов’язань станом на дату підписання цієї анкети?</t>
  </si>
  <si>
    <t>Чи є Ви акціонером банку та/або представником акціонера – власника контрольного пакета акцій банку в будь-яких цивільних відносинах?</t>
  </si>
  <si>
    <t>Чи є ви близькою особою осіб, зазначених у запитаннях 2 – 9 цього розділу?</t>
  </si>
  <si>
    <t>Чи володієте Ви знаннями у сферах корпоративного управління та банківської діяльності в обсязі, необхідному для ефективного виконання обов’язків у наглядовій раді банку?</t>
  </si>
  <si>
    <t>Наявність впливу на юридичну особу</t>
  </si>
  <si>
    <t>Види діяльності</t>
  </si>
  <si>
    <t>Сільське господарство, лісове господарство та рибальство</t>
  </si>
  <si>
    <t>Добувна промисловість та розроблення кар’єрів</t>
  </si>
  <si>
    <t>Переробна промисловість, виробництво, ремонт</t>
  </si>
  <si>
    <t>Постачання електроенергії, газу, пари та кондиційованого повітря</t>
  </si>
  <si>
    <t xml:space="preserve">Водопостачання, каналізація, поводження з відходами </t>
  </si>
  <si>
    <t>Будівництво</t>
  </si>
  <si>
    <t>Оптова та роздрібна торгівля</t>
  </si>
  <si>
    <t>Перевезення, зберігання, поштова та кур'єрська діяльність</t>
  </si>
  <si>
    <t>Організація проживання та харчування</t>
  </si>
  <si>
    <t>Інформація та телекомунікації</t>
  </si>
  <si>
    <t>Комп'ютерне програмування, консультування та пов'язана з ними діяльність</t>
  </si>
  <si>
    <t>Банк</t>
  </si>
  <si>
    <t>Діяльність центрального банку</t>
  </si>
  <si>
    <t>Траст, фундація та подібні суб'єкти</t>
  </si>
  <si>
    <t>Інвестиційні компанії, фонди</t>
  </si>
  <si>
    <t>Фінансовий лізинг</t>
  </si>
  <si>
    <t>Інші види кредитування (кредити, міжнародне торговельне фінансування, поручительство)</t>
  </si>
  <si>
    <t>Кредитна спілка</t>
  </si>
  <si>
    <t>Ломбард</t>
  </si>
  <si>
    <t>Страхування (крім життя)</t>
  </si>
  <si>
    <t>Страхування життя</t>
  </si>
  <si>
    <t>Перестрахування</t>
  </si>
  <si>
    <t>Недержавне пенсійне забезпечення</t>
  </si>
  <si>
    <t>Факторинг</t>
  </si>
  <si>
    <t>Біржа</t>
  </si>
  <si>
    <t>Посередництво за договорами щодо цінних паперів або товарів</t>
  </si>
  <si>
    <t>Діяльність з обміну валют</t>
  </si>
  <si>
    <t>Переказ коштів, розрахункові, касові операції</t>
  </si>
  <si>
    <t>Діяльність з управління фондами, майном/активами</t>
  </si>
  <si>
    <t>Інші фінансові послуги</t>
  </si>
  <si>
    <t>Операції з нерухомим майном</t>
  </si>
  <si>
    <t>Діяльність у сфері бухгалтерського обліку й аудиту; консультування з оподатковування</t>
  </si>
  <si>
    <t>Здійснення аудиту банків та/або фінансової діяльності</t>
  </si>
  <si>
    <t>Послуги з оцінки майна</t>
  </si>
  <si>
    <t>Юридичні послуги</t>
  </si>
  <si>
    <t>Юридичні послуги у сфері фінансової та банківської діяльності</t>
  </si>
  <si>
    <t>Консультування з питань комерційної діяльності й керування</t>
  </si>
  <si>
    <t>Рекламна діяльність і дослідження кон'юнктури ринку</t>
  </si>
  <si>
    <t>Інша професійна, наукова та технічна діяльність</t>
  </si>
  <si>
    <t>Діяльність у сфері адміністративного та допоміжного обслуговування</t>
  </si>
  <si>
    <t>Державне управління та оборона</t>
  </si>
  <si>
    <t>Обов'язкове соціальне забезпечення</t>
  </si>
  <si>
    <t>Освіта</t>
  </si>
  <si>
    <t>Медицина та фармацевтика</t>
  </si>
  <si>
    <t>Мистецтво, спорт, розваги та відпочинок</t>
  </si>
  <si>
    <t>Інші послуги</t>
  </si>
  <si>
    <t>Діяльність домашніх господарств як роботодавців</t>
  </si>
  <si>
    <t>Діяльність екстериторіальних організацій та установ</t>
  </si>
  <si>
    <t>Я,</t>
  </si>
  <si>
    <t>Номери телефонів</t>
  </si>
  <si>
    <t>дата обрання/ призначення</t>
  </si>
  <si>
    <t>дата припинення повноважень/ звільнення</t>
  </si>
  <si>
    <t>Причина припинення повноважень/ звільнення</t>
  </si>
  <si>
    <t>Ім'я</t>
  </si>
  <si>
    <t>Телефон</t>
  </si>
  <si>
    <t>Адреса електронної пошти контактної особи</t>
  </si>
  <si>
    <t>Статус члена наглядової ради</t>
  </si>
  <si>
    <t>3.1</t>
  </si>
  <si>
    <t>Акціонер</t>
  </si>
  <si>
    <t>Статуси членів наглядової ради</t>
  </si>
  <si>
    <t>3.2</t>
  </si>
  <si>
    <t>Інший вид діяльності</t>
  </si>
  <si>
    <t>Вид діяльності (автоматичний вибір)</t>
  </si>
  <si>
    <t>Місце роботи, посада</t>
  </si>
  <si>
    <t>8.3.</t>
  </si>
  <si>
    <t>8.4.</t>
  </si>
  <si>
    <t>9.1.</t>
  </si>
  <si>
    <t>9.2.</t>
  </si>
  <si>
    <t>3.9.</t>
  </si>
  <si>
    <t>3.10.</t>
  </si>
  <si>
    <t>4.9.</t>
  </si>
  <si>
    <t>4.10.</t>
  </si>
  <si>
    <t>опосеред-кована</t>
  </si>
  <si>
    <t>Якщо так, то яку кількість годин щотижнево Ви будете витрачати на виконання обов’язків на посадах у таких юридичних особах?</t>
  </si>
  <si>
    <t>Якщо так, то зазначте ці посади та надайте опис функціональних обов’язків, що будуть виконуватися Вами на таких посадах.</t>
  </si>
  <si>
    <t>1.2.</t>
  </si>
  <si>
    <t>Ідентифікаційний/ податковий номер</t>
  </si>
  <si>
    <t>IV. Оцінка реальних або потенційних конфліктів інтересів</t>
  </si>
  <si>
    <t xml:space="preserve">Чи маєте Ви судимість, яка не погашена або не знята в установленому законом порядку, за вчинення злочинів проти власності, злочинів у сфері господарської діяльності, злочинів у сфері службової діяльності та професійної діяльності, пов’язаної з наданням публічних послуг, незалежно від ступеня їх тяжкості, а також за вчинення інших умисних злочинів, якщо такі злочини законодавством країни, у якій здійснено засудження за вчинення відповідного злочину, віднесено до злочинів середньої тяжкості, тяжких або особливо тяжких злочинів? </t>
  </si>
  <si>
    <t>Чи діяли щодо Вас протягом останніх трьох років санкції, застосовані Україною, іноземними державами (крім держав, які здійснюють збройну агресію проти України), міждержавними об’єднаннями або міжнародними організаціями?</t>
  </si>
  <si>
    <t>Чи мають інші особи можливість здійснювати на Вас вплив у разі прийняття Вами рішень під час виконання обов’язків незалежного директора?</t>
  </si>
  <si>
    <t>фотокартка</t>
  </si>
  <si>
    <t xml:space="preserve">. </t>
  </si>
  <si>
    <t xml:space="preserve">.,  </t>
  </si>
  <si>
    <t>00.01.1900</t>
  </si>
  <si>
    <t>, №  від</t>
  </si>
  <si>
    <t>По батькові
 (за наявності)</t>
  </si>
  <si>
    <t>індекс</t>
  </si>
  <si>
    <t xml:space="preserve">країна </t>
  </si>
  <si>
    <t xml:space="preserve">область </t>
  </si>
  <si>
    <t>район</t>
  </si>
  <si>
    <t>тип населеного пункту</t>
  </si>
  <si>
    <t>тип вулиця</t>
  </si>
  <si>
    <t>назва вулиці</t>
  </si>
  <si>
    <t xml:space="preserve">будинок </t>
  </si>
  <si>
    <t>квартира</t>
  </si>
  <si>
    <t xml:space="preserve">найменування країни </t>
  </si>
  <si>
    <t>місяць зміни  податкової резидентості</t>
  </si>
  <si>
    <t>рік зміни податкової резидентості</t>
  </si>
  <si>
    <t xml:space="preserve">Уповноважений орган/уповноважена особа, що прийняв/прийняла рішення про обрання/призначення </t>
  </si>
  <si>
    <t>Дата рішення про обрання/призначення особи</t>
  </si>
  <si>
    <t>роботодавець</t>
  </si>
  <si>
    <t>країна реєстрації</t>
  </si>
  <si>
    <t>ідентифікаційний / реєстраційний / податковий  код/номер</t>
  </si>
  <si>
    <t xml:space="preserve">адреса веб-сайта </t>
  </si>
  <si>
    <t xml:space="preserve">найменування </t>
  </si>
  <si>
    <t xml:space="preserve">країна реєстрації </t>
  </si>
  <si>
    <t xml:space="preserve">адреса веб-сайту </t>
  </si>
  <si>
    <t>3.11.</t>
  </si>
  <si>
    <t xml:space="preserve">опосередкована </t>
  </si>
  <si>
    <t>Ідентифікаційний / податковий номер</t>
  </si>
  <si>
    <t>назва населеного пункту</t>
  </si>
  <si>
    <t>найменування роботодавця</t>
  </si>
  <si>
    <t>країна реєстрації роботодавця</t>
  </si>
  <si>
    <t>посада</t>
  </si>
  <si>
    <t>ідентифікаційний/ реєстраційний/ податковий код/номер роботодавця</t>
  </si>
  <si>
    <t>Ідентифікаційний / реєстраційний код / номер юридичної особи</t>
  </si>
  <si>
    <t>4.11.</t>
  </si>
  <si>
    <t>Чи перебували Ви протягом останніх десяти років у переліку осіб, пов’язаних із здійсненням терористичної діяльності або щодо яких застосовано міжнародні санкції?</t>
  </si>
  <si>
    <t>Чи допускали Ви порушення (невиконання або неналежне виконання) зобов’язання фінансового характеру, сума якого перевищувала 300 000 гривень (або еквівалент цієї суми в іноземній валюті), а строк порушення перевищував 30 днів поспіль, перед будь-яким банком або іншою юридичною чи фізичною особою протягом останніх трьох років?
(Якщо так, то надайте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</si>
  <si>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Чи існує таке порушення станом на дату підписання цієї анкети?
(Якщо так, то надайте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</si>
  <si>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Чи входили Ви протягом попередніх п’яти років до складу органів управління банку та/або афілійованих із ним юридичних осіб?
Якщо так, то надайте пояснення</t>
  </si>
  <si>
    <t>Чи одержуєте Ви зараз та чи одержували протягом попередніх трьох років від банку та/або афілійованих із ним юридичних осіб додаткову винагороду в розмірі, що перевищує п’ять відсотків Вашого сукупного річного доходу за кожний із таких років?
Якщо так, то надайте пояснення</t>
  </si>
  <si>
    <t>Чи володієте Ви (прямо або опосередковано) п’ятьма і більше відсотками статутного капіталу юридичної особи, чи Ви є посадовою особою або особою, яка здійснює управлінські функції, в юридичній особі, або чи Ви є фізичною особою-підприємцем, яка протягом минулого року мала істотні ділові відносини з банком та/або афілійованими з ним юридичними особами?</t>
  </si>
  <si>
    <t>Чи є Ви зараз та чи були Ви протягом попередніх трьох років працівником банку та/або афілійованих із ним юридичних осіб?
Якщо так, то надайте пояснення</t>
  </si>
  <si>
    <t>Чи мали місце випадки здійснення Вами повноважень незалежного директора юридичної особи, керуючись інтересами інших, ніж така юридична особа, осіб, та/або за вказівкою органів управління, власників істотної участі такої юридичної особи (окрім вказівок, наданих в рішеннях загальних зборів акціонерів (єдиного акціонера) такої юридичної особи, прийнятих в порядку, визначеному законом)?
Якщо так, то надайте пояснення</t>
  </si>
  <si>
    <t>Чи є Ви та чи були Ви протягом попередніх трьох років власником істотної участі в банку та/або представником власника істотної участі в банку в будь-яких цивільних відносинах?
Якщо так, то надайте пояснення</t>
  </si>
  <si>
    <t>Чи є Ви одним із десяти найбільших остаточних ключових учасників у структурі власності банку та/або представником одного з десяти найбільших остаточних ключових учасників у структурі власності банку в будь-яких цивільних відносинах (якщо розмір сукупної участі особи в банку перевищує один відсоток)?
Якщо так, то надайте пояснення</t>
  </si>
  <si>
    <t>Чи встановлені додаткові критерії незалежності незалежного директора статутом або іншими внутрішніми документами банку?
Якщо так, опишіть такі додаткові критерії та зазначте, чи Ви їм відповідаєте</t>
  </si>
  <si>
    <t>ПУБЛІЧНЕ АКЦІОНЕРНЕ ТОВАРИСТВО "МТБ БАНК"</t>
  </si>
  <si>
    <t>АКЦІОНЕРНЕ ТОВАРИСТВО "АГРОПРОСПЕРІС БАНК"</t>
  </si>
  <si>
    <t>АКЦІОНЕРНЕ ТОВАРИСТВО "АКЦЕНТ - БАНК"</t>
  </si>
  <si>
    <t>АКЦІОНЕРНЕ ТОВАРИСТВО "АКЦІОНЕРНИЙ БАНК "РАДАБАНК"</t>
  </si>
  <si>
    <t>АКЦІОНЕРНЕ ТОВАРИСТВО АКЦІОНЕРНИЙ КОМЕРЦІЙНИЙ БАНК "АРКАДА"</t>
  </si>
  <si>
    <t>АКЦІОНЕРНЕ ТОВАРИСТВО "АКЦІОНЕРНИЙ КОМЕРЦІЙНИЙ БАНК "КОНКОРД"</t>
  </si>
  <si>
    <t>АКЦІОНЕРНЕ ТОВАРИСТВО "АЛЬПАРІ БАНК"</t>
  </si>
  <si>
    <t>АКЦІОНЕРНЕ ТОВАРИСТВО "АЛЬФА-БАНК"</t>
  </si>
  <si>
    <t>АКЦІОНЕРНЕ ТОВАРИСТВО "АСВІО БАНК"</t>
  </si>
  <si>
    <t>АКЦІОНЕРНЕ ТОВАРИСТВО "БАНК АВАНГАРД"</t>
  </si>
  <si>
    <t>АКЦІОНЕРНЕ ТОВАРИСТВО "БАНК АЛЬЯНС"</t>
  </si>
  <si>
    <t>АКЦІОНЕРНЕ ТОВАРИСТВО "БАНК КРЕДИТ ДНІПРО"</t>
  </si>
  <si>
    <t>АКЦІОНЕРНЕ ТОВАРИСТВО "БАНК СІЧ"</t>
  </si>
  <si>
    <t>АКЦІОНЕРНЕ ТОВАРИСТВО "БАНК ТРАСТ-КАПІТАЛ"</t>
  </si>
  <si>
    <t>АКЦІОНЕРНЕ ТОВАРИСТВО "БАНК ФОРВАРД"</t>
  </si>
  <si>
    <t>АКЦІОНЕРНЕ ТОВАРИСТВО "БАНК 3/4"</t>
  </si>
  <si>
    <t>АКЦІОНЕРНЕ ТОВАРИСТВО "БТА БАНК"</t>
  </si>
  <si>
    <t>АКЦІОНЕРНЕ ТОВАРИСТВО "ВЕСТ ФАЙНЕНС ЕНД КРЕДИТ БАНК"</t>
  </si>
  <si>
    <t>АКЦІОНЕРНЕ ТОВАРИСТВО "ЄВРОПЕЙСЬКИЙ ПРОМИСЛОВИЙ БАНК"</t>
  </si>
  <si>
    <t>АКЦІОНЕРНЕ ТОВАРИСТВО "КОМЕРЦІЙНИЙ БАНК "ЗЕМЕЛЬНИЙ КАПІТАЛ"</t>
  </si>
  <si>
    <t>АКЦІОНЕРНЕ ТОВАРИСТВО КОМЕРЦІЙНИЙ БАНК "ПРИВАТБАНК"</t>
  </si>
  <si>
    <t>АКЦІОНЕРНЕ ТОВАРИСТВО "КОМЕРЦІЙНИЙ ІНВЕСТИЦІЙНИЙ БАНК"</t>
  </si>
  <si>
    <t>АКЦІОНЕРНЕ ТОВАРИСТВО "КРЕДИТ ЄВРОПА БАНК"</t>
  </si>
  <si>
    <t>АКЦІОНЕРНЕ ТОВАРИСТВО "КРИСТАЛБАНК"</t>
  </si>
  <si>
    <t>АКЦІОНЕРНЕ ТОВАРИСТВО "МЕГАБАНК"</t>
  </si>
  <si>
    <t>АКЦІОНЕРНЕ ТОВАРИСТВО "МІЖНАРОДНИЙ ІНВЕСТИЦІЙНИЙ БАНК"</t>
  </si>
  <si>
    <t>АКЦІОНЕРНЕ ТОВАРИСТВО "ОТП БАНК"</t>
  </si>
  <si>
    <t>АКЦІОНЕРНЕ ТОВАРИСТВО "ПЕРШИЙ ІНВЕСТИЦІЙНИЙ БАНК"</t>
  </si>
  <si>
    <t>АКЦІОНЕРНЕ ТОВАРИСТВО "ПРОКРЕДИТ БАНК"</t>
  </si>
  <si>
    <t>АКЦІОНЕРНЕ ТОВАРИСТВО "РВС БАНК"</t>
  </si>
  <si>
    <t>АКЦІОНЕРНЕ ТОВАРИСТВО "СБЕРБАНК"</t>
  </si>
  <si>
    <t>АКЦІОНЕРНЕ ТОВАРИСТВО "СЕБ КОРПОРАТИВНИЙ БАНК"</t>
  </si>
  <si>
    <t>АКЦІОНЕРНЕ ТОВАРИСТВО "СІТІБАНК"</t>
  </si>
  <si>
    <t>АКЦІОНЕРНЕ ТОВАРИСТВО "СКАЙ БАНК"</t>
  </si>
  <si>
    <t>АКЦІОНЕРНЕ ТОВАРИСТВО "СХІДНО-УКРАЇНСЬКИЙ БАНК "ГРАНТ"</t>
  </si>
  <si>
    <t>АКЦІОНЕРНЕ ТОВАРИСТВО "ТАСКОМБАНК"</t>
  </si>
  <si>
    <t>АКЦІОНЕРНЕ ТОВАРИСТВО "УКРАЇНСЬКИЙ БУДІВЕЛЬНО - ІНВЕСТИЦІЙНИЙ БАНК"</t>
  </si>
  <si>
    <t>АКЦІОНЕРНЕ ТОВАРИСТВО "УКРСИББАНК"</t>
  </si>
  <si>
    <t>АКЦІОНЕРНЕ ТОВАРИСТВО "ЮНЕКС БАНК"</t>
  </si>
  <si>
    <t>ПРИВАТНЕ АКЦІОНЕРНЕ ТОВАРИСТВО "АЙБОКС БАНК"</t>
  </si>
  <si>
    <t>ПРИВАТНЕ АКЦІОНЕРНЕ ТОВАРИСТВО "БАНК ФАМІЛЬНИЙ"</t>
  </si>
  <si>
    <t>Таблиця 1. Загальна інформація</t>
  </si>
  <si>
    <t>Таблиця 2. Документ, що посвідчує особу</t>
  </si>
  <si>
    <t>Таблиця 3. Інформація про вищу освіту</t>
  </si>
  <si>
    <t>Таблиця 8. Перелік юридичних осіб, у яких особа є власником істотної участі (для незалежних директорів - власником 5 і більше % участі) або контролером</t>
  </si>
  <si>
    <t>Таблиця 15. Інформація щодо відповідності керівника банку вимогам до незалежних директорів</t>
  </si>
  <si>
    <t>VІ. Ділова репутація</t>
  </si>
  <si>
    <t xml:space="preserve">ідентифікаційний/ реєстраційний код/номер </t>
  </si>
  <si>
    <t>Ідентифікаційний/ реєстраційний код/номер юридичної особи</t>
  </si>
  <si>
    <t>Таблиця 1</t>
  </si>
  <si>
    <t>Загальна інформація</t>
  </si>
  <si>
    <t>Ім’я та по батькові (за наявності)</t>
  </si>
  <si>
    <t>Країна громадянства, рік набуття громадянства</t>
  </si>
  <si>
    <t xml:space="preserve">Дата народження </t>
  </si>
  <si>
    <t xml:space="preserve">Країна, податковим резидентом якої є особа </t>
  </si>
  <si>
    <t>Науковий ступінь, вчене звання (за наявності)</t>
  </si>
  <si>
    <t>Таблиця 2</t>
  </si>
  <si>
    <t>Документ, що посвідчує особу</t>
  </si>
  <si>
    <t>Серія та номер</t>
  </si>
  <si>
    <t>Таблиця 3</t>
  </si>
  <si>
    <t>Інформація про вищу освіту</t>
  </si>
  <si>
    <t>Навчальний заклад, країна</t>
  </si>
  <si>
    <t>Таблиця 4</t>
  </si>
  <si>
    <t>Таблиця 5</t>
  </si>
  <si>
    <t>Участь у комітетах</t>
  </si>
  <si>
    <t>Таблиця 6</t>
  </si>
  <si>
    <t>№
з/п</t>
  </si>
  <si>
    <t>Роботодавець, країна реєстрації, ідентифікаційний/ реєстраційний/ податковий код/номер, адреса веб-сайта</t>
  </si>
  <si>
    <t>Основний вид діяльності роботодавця</t>
  </si>
  <si>
    <t>Таблиця 8</t>
  </si>
  <si>
    <t>Перелік юридичних осіб, у яких особа є власником істотної участі (для незалежних директорів – 5 і більше відсотків участі) або контролером</t>
  </si>
  <si>
    <t>Найменування юридичної особи, країна реєстрації, ідентифікаційний/ реєстраційний код/номер, адреса веб-сайту</t>
  </si>
  <si>
    <t>Адреса місцезна-ходження</t>
  </si>
  <si>
    <t xml:space="preserve">Основний вид діяльності  </t>
  </si>
  <si>
    <t>опосередко-вана</t>
  </si>
  <si>
    <t>Таблиця 9</t>
  </si>
  <si>
    <t>Прізвище, ім’я та по батькові</t>
  </si>
  <si>
    <t>Місце проживання (країна, населений пункт)</t>
  </si>
  <si>
    <t>Таблиця 10</t>
  </si>
  <si>
    <t>Найменування юридичної особи, ідентифікаційний/ реєстраційний код/номер, країна реєстрації, адреса веб-сайта</t>
  </si>
  <si>
    <t>з/п</t>
  </si>
  <si>
    <t>опосеред-
кована</t>
  </si>
  <si>
    <t xml:space="preserve">Таблиця 11 </t>
  </si>
  <si>
    <t>Найменування юридичної особи, ідентифікаційний/реєстраційний код/номер, країна реєстрації, адреса веб-сайта</t>
  </si>
  <si>
    <t>Таблиця 12</t>
  </si>
  <si>
    <t>Якщо так, то надайте пояснення:</t>
  </si>
  <si>
    <t>Чи є Ви (Ваші асоційовані/близькі особи) учасниками, працівниками, консультантами тощо юридичної особи, яка перебуває в ділових відносинах із банком?</t>
  </si>
  <si>
    <t>Чи порушуються Вами вимоги статті 26 Закону України “Про запобігання корупції”?</t>
  </si>
  <si>
    <t>Чи порушуються Вами (Вашими родичами першого ступеня споріднення) вимоги статті 65 Закону України “Про Національний банк України”?</t>
  </si>
  <si>
    <t>Таблиця 13</t>
  </si>
  <si>
    <t>Відповідь:</t>
  </si>
  <si>
    <t>Таблиця 14</t>
  </si>
  <si>
    <t>1.1</t>
  </si>
  <si>
    <t>1.2</t>
  </si>
  <si>
    <t>1.3</t>
  </si>
  <si>
    <t>1.4</t>
  </si>
  <si>
    <t>1.5</t>
  </si>
  <si>
    <t>2.1</t>
  </si>
  <si>
    <t xml:space="preserve">Якщо так, то надайте пояснення: </t>
  </si>
  <si>
    <t>2.2</t>
  </si>
  <si>
    <t>Якщо так, то надайте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</si>
  <si>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 xml:space="preserve">Якщо так, то зазначте дату, причину припинення повноважень/звільнення та надайте пояснення:  </t>
  </si>
  <si>
    <t xml:space="preserve">Якщо так, то зазначте дату, причину звільнення та надайте пояснення:  </t>
  </si>
  <si>
    <t>3.3</t>
  </si>
  <si>
    <t xml:space="preserve">Якщо так, то надайте пояснення:  </t>
  </si>
  <si>
    <t>3.4</t>
  </si>
  <si>
    <t>4.1</t>
  </si>
  <si>
    <t>4.2</t>
  </si>
  <si>
    <t>4.3</t>
  </si>
  <si>
    <t>4.4</t>
  </si>
  <si>
    <t>4.5</t>
  </si>
  <si>
    <t>4.6</t>
  </si>
  <si>
    <t>VІІ. Відомості стосовно незалежного директора</t>
  </si>
  <si>
    <t>Таблиця 15</t>
  </si>
  <si>
    <t>Інформація щодо відповідності незалежного директора встановленим чинним законодавством України вимогам</t>
  </si>
  <si>
    <t>Чи входили Ви протягом попередніх п’яти років до складу органів управління банку та/або афілійованих із ним юридичних осіб?</t>
  </si>
  <si>
    <t>Чи одержуєте Ви зараз та чи одержували протягом попередніх трьох років від банку та/або афілійованих із ним юридичних осіб додаткову винагороду в розмірі, що перевищує п’ять відсотків Вашого сукупного річного доходу за кожний із таких років?</t>
  </si>
  <si>
    <t>Чи є Ви зараз та чи були Ви протягом попередніх трьох років працівником банку та/або афілійованих із ним юридичних осіб?</t>
  </si>
  <si>
    <t>Чи мали місце випадки здійснення Вами повноважень незалежного директора юридичної особи, керуючись інтересами інших, ніж така юридична особа, осіб, та/або за вказівкою органів управління, власників істотної участі такої юридичної особи (окрім вказівок, наданих в рішеннях загальних зборів акціонерів (єдиного акціонера) такої юридичної особи, прийнятих в порядку, визначеному законом)?</t>
  </si>
  <si>
    <t>Чи є Ви та чи були Ви протягом попередніх трьох років власником істотної участі в банку та/або представником власника істотної участі в банку в будь-яких цивільних відносинах?</t>
  </si>
  <si>
    <t>Чи є Ви одним із десяти найбільших остаточних ключових учасників у структурі власності банку та/або представником одного з десяти найбільших остаточних ключових учасників у структурі власності банку в будь-яких цивільних відносинах (якщо розмір сукупної участі особи в банку перевищує один відсоток)?</t>
  </si>
  <si>
    <t>Чи встановлені додаткові критерії незалежності незалежного директора статутом або іншими внутрішніми документами банку?</t>
  </si>
  <si>
    <t>Якщо так, опишіть такі додаткові критерії та зазначте, чи Ви їм відповідаєте:</t>
  </si>
  <si>
    <t>Чи є Ви (Ваші асоційовані/близькі особи) учасниками, працівниками, консультантами тощо юридичної особи, яка перебуває в ділових відносинах із банком?
Якщо так, то надайте пояснення</t>
  </si>
  <si>
    <t>Чи порушуються Вами вимоги статті 26 Закону України “Про запобігання корупції”?
Якщо так, то надайте пояснення</t>
  </si>
  <si>
    <t>Чи порушуються Вами (Вашими родичами першого ступеня споріднення) вимоги статті 65 Закону України “Про Національний банк України”?
Якщо так, то надайте пояснення</t>
  </si>
  <si>
    <t>Місяці року</t>
  </si>
  <si>
    <t>5.1</t>
  </si>
  <si>
    <t>5.2</t>
  </si>
  <si>
    <t>5.3</t>
  </si>
  <si>
    <t>Країна громадянства-1</t>
  </si>
  <si>
    <t>Країна громадянства-2</t>
  </si>
  <si>
    <t>Країна громадянства-3</t>
  </si>
  <si>
    <t>Інформація щодо контактної особи банку</t>
  </si>
  <si>
    <t>рік набуття - 3</t>
  </si>
  <si>
    <t>країна - 3</t>
  </si>
  <si>
    <t>рік набуття - 2</t>
  </si>
  <si>
    <t>країна - 2</t>
  </si>
  <si>
    <t>рік набуття - 1</t>
  </si>
  <si>
    <t>країна - 1</t>
  </si>
  <si>
    <t>тип вулиці</t>
  </si>
  <si>
    <t xml:space="preserve"> .  </t>
  </si>
  <si>
    <t>Поля до заповнення</t>
  </si>
  <si>
    <t>ДОВІДНИК 1. СКЛАДОВІ АДРЕСИ</t>
  </si>
  <si>
    <t xml:space="preserve">ДОВІДНИК 3. </t>
  </si>
  <si>
    <t>ДОВІДНИК 2.</t>
  </si>
  <si>
    <t xml:space="preserve">ДОВІДНИК 4. </t>
  </si>
  <si>
    <t xml:space="preserve">ДОВІДНИК 6. </t>
  </si>
  <si>
    <t xml:space="preserve">ДОВІДНИК 7. </t>
  </si>
  <si>
    <t xml:space="preserve">ДОВІДНИК 8. </t>
  </si>
  <si>
    <t>батько</t>
  </si>
  <si>
    <t>вітчим</t>
  </si>
  <si>
    <t>мати</t>
  </si>
  <si>
    <t>мачуха</t>
  </si>
  <si>
    <t>син</t>
  </si>
  <si>
    <t>пасинок</t>
  </si>
  <si>
    <t>дочка</t>
  </si>
  <si>
    <t>падчерка</t>
  </si>
  <si>
    <t>чоловік</t>
  </si>
  <si>
    <t>дружина</t>
  </si>
  <si>
    <t>сестра</t>
  </si>
  <si>
    <t>дід</t>
  </si>
  <si>
    <t>баба</t>
  </si>
  <si>
    <t>прадід</t>
  </si>
  <si>
    <t>прабаба</t>
  </si>
  <si>
    <t>правнук</t>
  </si>
  <si>
    <t>правнучка</t>
  </si>
  <si>
    <t>матір дружини</t>
  </si>
  <si>
    <t>батько чоловіка</t>
  </si>
  <si>
    <t>батько дружини</t>
  </si>
  <si>
    <t>матір чоловіка</t>
  </si>
  <si>
    <t>дружина сина</t>
  </si>
  <si>
    <t>чоловік доньки</t>
  </si>
  <si>
    <t>усиновлений</t>
  </si>
  <si>
    <t>сестра чоловіка</t>
  </si>
  <si>
    <t>брат чоловіка</t>
  </si>
  <si>
    <t>сестра дружини</t>
  </si>
  <si>
    <t>брат дружини</t>
  </si>
  <si>
    <t>усиновлювач</t>
  </si>
  <si>
    <t>чоловік сестри</t>
  </si>
  <si>
    <t>дружина брата</t>
  </si>
  <si>
    <t>особа, що перебуває під опікою</t>
  </si>
  <si>
    <t>особа, що перебуває під піклуванням</t>
  </si>
  <si>
    <t>піклувальник</t>
  </si>
  <si>
    <t>спільне проживання, що має характер сімейних відносин (пов'язаний спільним побутом і має взаємні права та обов'язки)</t>
  </si>
  <si>
    <t>опікун</t>
  </si>
  <si>
    <t>інше</t>
  </si>
  <si>
    <t xml:space="preserve">брат </t>
  </si>
  <si>
    <t>внук</t>
  </si>
  <si>
    <t>внучка</t>
  </si>
  <si>
    <t>баба дружини</t>
  </si>
  <si>
    <t>баба чоловіка</t>
  </si>
  <si>
    <t>дочка дружини</t>
  </si>
  <si>
    <t>дочка чоловіка</t>
  </si>
  <si>
    <t>дід дружини</t>
  </si>
  <si>
    <t>дід чоловіка</t>
  </si>
  <si>
    <t>дружина батька</t>
  </si>
  <si>
    <t>дружина діда</t>
  </si>
  <si>
    <t>дружина онука</t>
  </si>
  <si>
    <t>онук дружини</t>
  </si>
  <si>
    <t>онук чоловіка</t>
  </si>
  <si>
    <t>онука дружини</t>
  </si>
  <si>
    <t>онука чоловіка</t>
  </si>
  <si>
    <t>син дружини</t>
  </si>
  <si>
    <t>син чоловіка</t>
  </si>
  <si>
    <t>чоловік матері</t>
  </si>
  <si>
    <t>чоловік баби</t>
  </si>
  <si>
    <t>чоловік онуки</t>
  </si>
  <si>
    <t>Адреса місця реєстрації (2)</t>
  </si>
  <si>
    <t>Адреса місця постійного проживання (1)</t>
  </si>
  <si>
    <t>Адреса місця постійного проживання (2)</t>
  </si>
  <si>
    <t>Адреса місця тимчасового проживання (1)</t>
  </si>
  <si>
    <t>Адреса місця тимчасового проживання (2)</t>
  </si>
  <si>
    <t>місяць зміни  місця реєстрації</t>
  </si>
  <si>
    <t>рік зміни  місця реєстрації</t>
  </si>
  <si>
    <t>6.2</t>
  </si>
  <si>
    <t>6.3</t>
  </si>
  <si>
    <t>6.4</t>
  </si>
  <si>
    <t>6.5</t>
  </si>
  <si>
    <t>6.6</t>
  </si>
  <si>
    <t>6.7</t>
  </si>
  <si>
    <t>6.8</t>
  </si>
  <si>
    <t>6.9</t>
  </si>
  <si>
    <t>6.10</t>
  </si>
  <si>
    <t>6.11</t>
  </si>
  <si>
    <t>6.12</t>
  </si>
  <si>
    <t>6.13</t>
  </si>
  <si>
    <t>6.1</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</si>
  <si>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</si>
  <si>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</si>
  <si>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</si>
  <si>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</si>
  <si>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</si>
  <si>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</si>
  <si>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</si>
  <si>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</si>
  <si>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</si>
  <si>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</si>
  <si>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</si>
  <si>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</si>
  <si>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</si>
  <si>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</si>
  <si>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</si>
  <si>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</si>
  <si>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</si>
  <si>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</si>
  <si>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</si>
  <si>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</si>
  <si>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</si>
  <si>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</si>
  <si>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</si>
  <si>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</si>
  <si>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</si>
  <si>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</si>
  <si>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</si>
  <si>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</si>
  <si>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</si>
  <si>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</si>
  <si>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</si>
  <si>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</si>
  <si>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</si>
  <si>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</si>
  <si>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</si>
  <si>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</si>
  <si>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</si>
  <si>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</si>
  <si>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</si>
  <si>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</si>
  <si>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</si>
  <si>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</si>
  <si>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</si>
  <si>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</si>
  <si>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</si>
  <si>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</si>
  <si>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</si>
  <si>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</si>
  <si>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</si>
  <si>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</si>
  <si>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</si>
  <si>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</si>
  <si>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Документ, що посвідчує особу (1)</t>
  </si>
  <si>
    <t>Документ, що посвідчує особу (2)</t>
  </si>
  <si>
    <t>Документ, що посвідчує особу (3)</t>
  </si>
  <si>
    <t>Документ, що посвідчує особу (4)</t>
  </si>
  <si>
    <t>Документ, що посвідчує особу (5)</t>
  </si>
  <si>
    <t>Незалежний</t>
  </si>
  <si>
    <t xml:space="preserve">Представник </t>
  </si>
  <si>
    <t>особа, представником якої є член наглядової ради</t>
  </si>
  <si>
    <t>статус</t>
  </si>
  <si>
    <t>Відповідь ("Так"/"Ні")</t>
  </si>
  <si>
    <t xml:space="preserve">ДОВІДНИК 5. </t>
  </si>
  <si>
    <t>Інформація щодо роботодавця</t>
  </si>
  <si>
    <t>Пояснення щодо загальних вимог до заповнення та подання анкети</t>
  </si>
  <si>
    <t>6.14</t>
  </si>
  <si>
    <t>6.15</t>
  </si>
  <si>
    <t>6.16</t>
  </si>
  <si>
    <t>6.17</t>
  </si>
  <si>
    <t>6.18</t>
  </si>
  <si>
    <t>6.19</t>
  </si>
  <si>
    <t>6.20</t>
  </si>
  <si>
    <t>6.21</t>
  </si>
  <si>
    <t>6.22</t>
  </si>
  <si>
    <t>6.23</t>
  </si>
  <si>
    <t>6.24</t>
  </si>
  <si>
    <t>6.25</t>
  </si>
  <si>
    <t>6.26</t>
  </si>
  <si>
    <t>Інформація щодо юридичної особи</t>
  </si>
  <si>
    <t>країна</t>
  </si>
  <si>
    <t>вид діяльності
(автоматичний вибір)</t>
  </si>
  <si>
    <t>Опис (зазначається у випадку відповіді "так")</t>
  </si>
  <si>
    <t>Пояснення (зазначається у випадку відповіді "так")</t>
  </si>
  <si>
    <t>АКЦІОНЕРНЕ ТОВАРИСТВО "БАНК "ПОРТАЛ"</t>
  </si>
  <si>
    <t>АКЦІОНЕРНЕ ТОВАРИСТВО "КОМЕРЦІЙНИЙ БАНК "ГЛОБУС"</t>
  </si>
  <si>
    <t>АКЦІОНЕРНЕ ТОВАРИСТВО "КРЕДІ АГРІКОЛЬ БАНК"</t>
  </si>
  <si>
    <t>АКЦІОНЕРНЕ ТОВАРИСТВО "ПЕРШИЙ УКРАЇНСЬКИЙ МІЖНАРОДНИЙ БАНК"</t>
  </si>
  <si>
    <t>АКЦІОНЕРНЕ ТОВАРИСТВО "ПІРЕУС БАНК МКБ"</t>
  </si>
  <si>
    <t>АКЦІОНЕРНЕ ТОВАРИСТВО "УНІВЕРСАЛ БАНК"</t>
  </si>
  <si>
    <t>Примітки до адреси</t>
  </si>
  <si>
    <t>примітки до адреси</t>
  </si>
  <si>
    <t>2. Зміст паперової та електронної версій Анкети має бути ідентичним.</t>
  </si>
  <si>
    <t>8. Прізвище, ім’я та по батькові (за наявності) зазначаються повністю.</t>
  </si>
  <si>
    <t>9. Дати в Анкеті заповнюються у форматі ДД.ММ.РРРР.</t>
  </si>
  <si>
    <t>11.  Якщо немає інформації за окремими пунктами Анкети, то у відповідних колонках таблиць проставляється прочерк.</t>
  </si>
  <si>
    <t>Адреса місця реєстрації (1)</t>
  </si>
  <si>
    <t>місяць зміни місця проживання</t>
  </si>
  <si>
    <t>рік зміни місця проживання</t>
  </si>
  <si>
    <t>алея</t>
  </si>
  <si>
    <t>дорога</t>
  </si>
  <si>
    <t>лінія</t>
  </si>
  <si>
    <t>проїзд</t>
  </si>
  <si>
    <t>шосе</t>
  </si>
  <si>
    <t>квартира/офіс</t>
  </si>
  <si>
    <t>АКЦІОНЕРНЕ ТОВАРИСТВО "БАНК ІНВЕСТИЦІЙ ТА ЗАОЩАДЖЕНЬ"</t>
  </si>
  <si>
    <t>АКЦІОНЕРНЕ ТОВАРИСТВО АКЦІОНЕРНО-КОМЕРЦІЙНИЙ БАНК "ЛЬВІВ"</t>
  </si>
  <si>
    <t>АКЦІОНЕРНЕ ТОВАРИСТВО "АЛЬТБАНК"</t>
  </si>
  <si>
    <t>АКЦІОНЕРНЕ ТОВАРИСТВО "БАНК "УКРАЇНСЬКИЙ КАПІТАЛ"</t>
  </si>
  <si>
    <t>АКЦІОНЕРНЕ ТОВАРИСТВО "ДЕРЖАВНИЙ ЕКСПОРТНО-ІМПОРТНИЙ БАНК УКРАЇНИ"</t>
  </si>
  <si>
    <t>АКЦІОНЕРНЕ ТОВАРИСТВО "ДЕРЖАВНИЙ ОЩАДНИЙ БАНК УКРАЇНИ"</t>
  </si>
  <si>
    <t>АКЦІОНЕРНЕ ТОВАРИСТВО "ДОЙЧЕ БАНК ДБУ"</t>
  </si>
  <si>
    <t>АКЦІОНЕРНЕ ТОВАРИСТВО "ІДЕЯ БАНК"</t>
  </si>
  <si>
    <t>АКЦІОНЕРНЕ ТОВАРИСТВО "ІНГ БАНК УКРАЇНА"</t>
  </si>
  <si>
    <t>АКЦІОНЕРНЕ ТОВАРИСТВО "КОМЕРЦІЙНИЙ ІНДУСТРІАЛЬНИЙ БАНК"</t>
  </si>
  <si>
    <t>АКЦІОНЕРНЕ ТОВАРИСТВО "КРЕДОБАНК"</t>
  </si>
  <si>
    <t>АКЦІОНЕРНЕ ТОВАРИСТВО "МЕТАБАНК"</t>
  </si>
  <si>
    <t>АКЦІОНЕРНЕ ТОВАРИСТВО "МОТОР-БАНК"</t>
  </si>
  <si>
    <t>АКЦІОНЕРНЕ ТОВАРИСТВО "ОКСІ БАНК"</t>
  </si>
  <si>
    <t>АКЦІОНЕРНЕ ТОВАРИСТВО "ПОЛІКОМБАНК"</t>
  </si>
  <si>
    <t>АКЦІОНЕРНЕ ТОВАРИСТВО "ПОЛТАВА-БАНК"</t>
  </si>
  <si>
    <t>АКЦІОНЕРНЕ ТОВАРИСТВО "ПРАВЕКС БАНК"</t>
  </si>
  <si>
    <t>АКЦІОНЕРНЕ ТОВАРИСТВО "РАЙФФАЙЗЕН БАНК АВАЛЬ"</t>
  </si>
  <si>
    <t>АКЦІОНЕРНЕ ТОВАРИСТВО "УКРАЇНСЬКИЙ БАНК РЕКОНСТРУКЦІЇ ТА РОЗВИТКУ"</t>
  </si>
  <si>
    <t>ПУБЛІЧНЕ АКЦІОНЕРНЕ ТОВАРИСТВО "АКЦІОНЕРНИЙ КОМЕРЦІЙНИЙ ПРОМИСЛОВО-ІНВЕСТИЦІЙНИЙ БАНК"</t>
  </si>
  <si>
    <t>ПУБЛІЧНЕ АКЦІОНЕРНЕ ТОВАРИСТВО "БАНК "КЛІРИНГОВИЙ ДІМ"</t>
  </si>
  <si>
    <t>ПУБЛІЧНЕ АКЦІОНЕРНЕ ТОВАРИСТВО "МІСТО БАНК"</t>
  </si>
  <si>
    <t>#</t>
  </si>
  <si>
    <t>028</t>
  </si>
  <si>
    <t>004</t>
  </si>
  <si>
    <t>008</t>
  </si>
  <si>
    <t>010</t>
  </si>
  <si>
    <t/>
  </si>
  <si>
    <t>значний вплив &lt;50%</t>
  </si>
  <si>
    <t>034</t>
  </si>
  <si>
    <t>036</t>
  </si>
  <si>
    <t>вирішальний  вплив &gt;50%</t>
  </si>
  <si>
    <t>035</t>
  </si>
  <si>
    <t>Австрія</t>
  </si>
  <si>
    <t>040</t>
  </si>
  <si>
    <t>Австралія</t>
  </si>
  <si>
    <t>012</t>
  </si>
  <si>
    <t>037</t>
  </si>
  <si>
    <t>031</t>
  </si>
  <si>
    <t>032</t>
  </si>
  <si>
    <t>038</t>
  </si>
  <si>
    <t>Аландські острови</t>
  </si>
  <si>
    <t>039</t>
  </si>
  <si>
    <t>Албанія</t>
  </si>
  <si>
    <t>044</t>
  </si>
  <si>
    <t>041</t>
  </si>
  <si>
    <t>016</t>
  </si>
  <si>
    <t>042</t>
  </si>
  <si>
    <t>Ангілья</t>
  </si>
  <si>
    <t>052</t>
  </si>
  <si>
    <t>043</t>
  </si>
  <si>
    <t>024</t>
  </si>
  <si>
    <t>020</t>
  </si>
  <si>
    <t>048</t>
  </si>
  <si>
    <t>045</t>
  </si>
  <si>
    <t>084</t>
  </si>
  <si>
    <t>046</t>
  </si>
  <si>
    <t>060</t>
  </si>
  <si>
    <t>047</t>
  </si>
  <si>
    <t>049</t>
  </si>
  <si>
    <t>Афганістан (Перехідна ісламська Держава Афганіст</t>
  </si>
  <si>
    <t>050</t>
  </si>
  <si>
    <t>Білорусь</t>
  </si>
  <si>
    <t>068</t>
  </si>
  <si>
    <t>051</t>
  </si>
  <si>
    <t>096</t>
  </si>
  <si>
    <t>053</t>
  </si>
  <si>
    <t>054</t>
  </si>
  <si>
    <t>Бахрейн (Королівство Бахрейн)</t>
  </si>
  <si>
    <t>055</t>
  </si>
  <si>
    <t>Беліз</t>
  </si>
  <si>
    <t>056</t>
  </si>
  <si>
    <t>Бельгія</t>
  </si>
  <si>
    <t>057</t>
  </si>
  <si>
    <t>Бенін</t>
  </si>
  <si>
    <t>058</t>
  </si>
  <si>
    <t>059</t>
  </si>
  <si>
    <t>Болівія</t>
  </si>
  <si>
    <t>Болгарія</t>
  </si>
  <si>
    <t>061</t>
  </si>
  <si>
    <t>062</t>
  </si>
  <si>
    <t>Боснія і Герцеговина</t>
  </si>
  <si>
    <t>070</t>
  </si>
  <si>
    <t>063</t>
  </si>
  <si>
    <t>072</t>
  </si>
  <si>
    <t>064</t>
  </si>
  <si>
    <t>Бразілія</t>
  </si>
  <si>
    <t>076</t>
  </si>
  <si>
    <t>065</t>
  </si>
  <si>
    <t>Британія</t>
  </si>
  <si>
    <t>066</t>
  </si>
  <si>
    <t>Британська територія в індійському океані</t>
  </si>
  <si>
    <t>086</t>
  </si>
  <si>
    <t>067</t>
  </si>
  <si>
    <t>Буркіна-Фасо</t>
  </si>
  <si>
    <t>069</t>
  </si>
  <si>
    <t>Бурунді</t>
  </si>
  <si>
    <t>071</t>
  </si>
  <si>
    <t>Віргінські острови (Британські)</t>
  </si>
  <si>
    <t>092</t>
  </si>
  <si>
    <t>090</t>
  </si>
  <si>
    <t>Віргінські острови (США)</t>
  </si>
  <si>
    <t>073</t>
  </si>
  <si>
    <t>Вірменія</t>
  </si>
  <si>
    <t>074</t>
  </si>
  <si>
    <t>075</t>
  </si>
  <si>
    <t>Венесуела (Боліварська республіка Венесуела)</t>
  </si>
  <si>
    <t>077</t>
  </si>
  <si>
    <t>078</t>
  </si>
  <si>
    <t>Гібралтар</t>
  </si>
  <si>
    <t>079</t>
  </si>
  <si>
    <t>080</t>
  </si>
  <si>
    <t>Гаїті</t>
  </si>
  <si>
    <t>081</t>
  </si>
  <si>
    <t>082</t>
  </si>
  <si>
    <t>Гамбія</t>
  </si>
  <si>
    <t>083</t>
  </si>
  <si>
    <t>Гвінея</t>
  </si>
  <si>
    <t>085</t>
  </si>
  <si>
    <t>Гвінея-Бісау</t>
  </si>
  <si>
    <t>087</t>
  </si>
  <si>
    <t>088</t>
  </si>
  <si>
    <t>Гернсі</t>
  </si>
  <si>
    <t>089</t>
  </si>
  <si>
    <t>Гонконг (Гонконг Особливий Адміністрат.район Кит</t>
  </si>
  <si>
    <t>200</t>
  </si>
  <si>
    <t>Гренландія</t>
  </si>
  <si>
    <t>Греція</t>
  </si>
  <si>
    <t>Грузія</t>
  </si>
  <si>
    <t>Данія</t>
  </si>
  <si>
    <t>Демократична Республіка Конго</t>
  </si>
  <si>
    <t>Джерсі</t>
  </si>
  <si>
    <t>Джибуті</t>
  </si>
  <si>
    <t>Домініка</t>
  </si>
  <si>
    <t>Домініканська Республіка</t>
  </si>
  <si>
    <t>Екваторіальна Гвінея</t>
  </si>
  <si>
    <t>Ерітрея</t>
  </si>
  <si>
    <t>Естонія</t>
  </si>
  <si>
    <t>Ефіопія</t>
  </si>
  <si>
    <t>Зімбабве</t>
  </si>
  <si>
    <t>Замбія</t>
  </si>
  <si>
    <t>Західна Сахара</t>
  </si>
  <si>
    <t>Індія</t>
  </si>
  <si>
    <t>Індонезія</t>
  </si>
  <si>
    <t>Іорданія</t>
  </si>
  <si>
    <t>Іран (Ісламська Республіка)</t>
  </si>
  <si>
    <t>Ірландія</t>
  </si>
  <si>
    <t>Ісландія</t>
  </si>
  <si>
    <t>Іспанія</t>
  </si>
  <si>
    <t>Італія</t>
  </si>
  <si>
    <t>Кіпр</t>
  </si>
  <si>
    <t>Кірібаті (Республіка Кірібаті)</t>
  </si>
  <si>
    <t>Кенія</t>
  </si>
  <si>
    <t>Кокосові (Кілінг) острови</t>
  </si>
  <si>
    <t>Колумбія</t>
  </si>
  <si>
    <t>Комори (Союз Коморських Островів)</t>
  </si>
  <si>
    <t>Корейська Народно-демократична Республіка</t>
  </si>
  <si>
    <t>Корея, Республіка</t>
  </si>
  <si>
    <t>Коста-Ріка</t>
  </si>
  <si>
    <t>Кот-д'івуар</t>
  </si>
  <si>
    <t>Ліберія</t>
  </si>
  <si>
    <t>Лівійська Арабська Джамахірія</t>
  </si>
  <si>
    <t>Ліван</t>
  </si>
  <si>
    <t>Ліхтенштейн</t>
  </si>
  <si>
    <t>Лаоська Народно-демократична Республіка</t>
  </si>
  <si>
    <t>Латвія</t>
  </si>
  <si>
    <t>Мікронезія (Федеративні Штати)</t>
  </si>
  <si>
    <t>Маврикій</t>
  </si>
  <si>
    <t>Мавританія</t>
  </si>
  <si>
    <t>Македонія</t>
  </si>
  <si>
    <t>Малі</t>
  </si>
  <si>
    <t>Малі Віддалені острови Сполучених Штатів</t>
  </si>
  <si>
    <t>Малаві</t>
  </si>
  <si>
    <t>Малайзія</t>
  </si>
  <si>
    <t>Мальдіви</t>
  </si>
  <si>
    <t>Мартініка</t>
  </si>
  <si>
    <t>Маршаллові острови</t>
  </si>
  <si>
    <t>Мозамбік</t>
  </si>
  <si>
    <t>Молдова, Республіка</t>
  </si>
  <si>
    <t>Монголія</t>
  </si>
  <si>
    <t>Нігер</t>
  </si>
  <si>
    <t>Нігерія</t>
  </si>
  <si>
    <t>Нідерланди</t>
  </si>
  <si>
    <t>Нідерландські Антильські острови</t>
  </si>
  <si>
    <t>Нікарагуа</t>
  </si>
  <si>
    <t>Німеччина</t>
  </si>
  <si>
    <t>Ніуе (Республіка Ніуе)</t>
  </si>
  <si>
    <t>Намібія</t>
  </si>
  <si>
    <t>Нова Зеландія</t>
  </si>
  <si>
    <t>Нова Каледонія</t>
  </si>
  <si>
    <t>Норвегія</t>
  </si>
  <si>
    <t>Об'єднані Арабські Емірати</t>
  </si>
  <si>
    <t>Об'єднана Республіка Танзанія</t>
  </si>
  <si>
    <t>Острів Буве</t>
  </si>
  <si>
    <t>Острів Мен</t>
  </si>
  <si>
    <t>Острів Норфолк</t>
  </si>
  <si>
    <t>Острів Різдва</t>
  </si>
  <si>
    <t>Острів Святої Єлени</t>
  </si>
  <si>
    <t>Острів Херд і острови МакДональд</t>
  </si>
  <si>
    <t>Південна Африка</t>
  </si>
  <si>
    <t>Південна Джорджія і Південні Сандвічеві острови</t>
  </si>
  <si>
    <t>Північні Маріанські Острови</t>
  </si>
  <si>
    <t>Піткерн</t>
  </si>
  <si>
    <t>Палестинська територія</t>
  </si>
  <si>
    <t>Папський Престол (Держава-місто Ватикан)</t>
  </si>
  <si>
    <t>Папуа Нова Гвінея</t>
  </si>
  <si>
    <t>Португалія</t>
  </si>
  <si>
    <t>Російська Федерація</t>
  </si>
  <si>
    <t>Румунія</t>
  </si>
  <si>
    <t>Сінгапур</t>
  </si>
  <si>
    <t>Сан-Маріно</t>
  </si>
  <si>
    <t>Сан-Томе і Прінсіпі</t>
  </si>
  <si>
    <t>Саудівська Аравія</t>
  </si>
  <si>
    <t>Свазіленд</t>
  </si>
  <si>
    <t>Сен-Пьєр і Мікелон</t>
  </si>
  <si>
    <t>Сент-Вінсент і Гренадини</t>
  </si>
  <si>
    <t>Сент-Кітс і Невіс</t>
  </si>
  <si>
    <t>Сент-Люсія</t>
  </si>
  <si>
    <t>Сербія</t>
  </si>
  <si>
    <t>Сирійська Арабська Республіка</t>
  </si>
  <si>
    <t>Словенія</t>
  </si>
  <si>
    <t>Соломонові Острови</t>
  </si>
  <si>
    <t>Сомалі (Республіка Сомалі)</t>
  </si>
  <si>
    <t>Сполучені Штати Америки</t>
  </si>
  <si>
    <t>Сурінам</t>
  </si>
  <si>
    <t>Тімор-Лешті</t>
  </si>
  <si>
    <t>Тайвань, Провінція Китаю</t>
  </si>
  <si>
    <t>Теркс і Кайкос, острови</t>
  </si>
  <si>
    <t>Трінідад і Тобаго</t>
  </si>
  <si>
    <t>Туніс</t>
  </si>
  <si>
    <t>Туркменістан</t>
  </si>
  <si>
    <t>Уолліс і Футуна</t>
  </si>
  <si>
    <t>Фіджі (Республіка островів Фіджі)</t>
  </si>
  <si>
    <t>Філіппіни</t>
  </si>
  <si>
    <t>Фінляндія</t>
  </si>
  <si>
    <t>Фарерські острови</t>
  </si>
  <si>
    <t>Фолклендські острови (Мальвінські)</t>
  </si>
  <si>
    <t>Франція</t>
  </si>
  <si>
    <t>Франція, Метрополія</t>
  </si>
  <si>
    <t>Французькі Південні Території</t>
  </si>
  <si>
    <t>Французька Гвіана</t>
  </si>
  <si>
    <t>Французька Полінезія</t>
  </si>
  <si>
    <t>Хорватія</t>
  </si>
  <si>
    <t>Центрально-африканська Республіка</t>
  </si>
  <si>
    <t>Чілі</t>
  </si>
  <si>
    <t>Чеська Республіка</t>
  </si>
  <si>
    <t>Чорногорія</t>
  </si>
  <si>
    <t>Швейцарія</t>
  </si>
  <si>
    <t>Швеція</t>
  </si>
  <si>
    <t>Шрі-Ланка</t>
  </si>
  <si>
    <t>Югославія (Сербія, Чорногорія)</t>
  </si>
  <si>
    <t>Японія</t>
  </si>
  <si>
    <t>Примітка до Таблиці 1</t>
  </si>
  <si>
    <t>Примітка до Таблиці 2</t>
  </si>
  <si>
    <t>Примітка до Таблиці 3</t>
  </si>
  <si>
    <t>Примітка до Таблиці 5</t>
  </si>
  <si>
    <t>Примітка до Таблиці 6</t>
  </si>
  <si>
    <t>Примітка до Таблиці 8</t>
  </si>
  <si>
    <t>Примітка до Таблиці 9</t>
  </si>
  <si>
    <t>Примітка до Таблиці 10</t>
  </si>
  <si>
    <t>Примітка до Таблиці 11</t>
  </si>
  <si>
    <t>Примітка до Таблиці 12</t>
  </si>
  <si>
    <t>Примітка до Таблиці 13</t>
  </si>
  <si>
    <t xml:space="preserve">Інформація щодо відповідності особи вимогам щодо професійної придатності </t>
  </si>
  <si>
    <t>Примітка до Таблиці 14</t>
  </si>
  <si>
    <t>Примітка до Таблиці 15</t>
  </si>
  <si>
    <t>Вид діяльності 
(заповнюється якщо у стопчику 8.1 зазначено  "Інший вид діяльності")</t>
  </si>
  <si>
    <r>
      <t xml:space="preserve">Вид діяльності 
</t>
    </r>
    <r>
      <rPr>
        <b/>
        <sz val="10"/>
        <rFont val="Times New Roman"/>
        <family val="1"/>
        <charset val="204"/>
      </rPr>
      <t>(заповнюється якщо у стопчику 8.1 зазначено  "Інший вид діяльності")</t>
    </r>
  </si>
  <si>
    <t>7. Анкета в електронному вигляді у форматі Excel (іншому форматі, визначеному Національним банком України), заповнена українською мовою так, як зазначено в пункті 4 цього розділу, разом з фотокарткою у файлі з розширенням jpg або jpeg надсилаються засобами електронної пошти Національного банку України.</t>
  </si>
  <si>
    <t>10. Якщо немає можливості надати інформацію за окремими пунктами Анкети, або наявні коментарі до даних, то на вкладці "Для друку" причина щодо неможливості її подання або інший коментар зазначається під відповідною таблицею у рядку   "Примітка до Таблиці___".</t>
  </si>
  <si>
    <r>
      <t xml:space="preserve">3. Для подання Анкети в паперовому вигляді роздруковується заповнена форма Анкети у форматі Excel (вкладка “Для </t>
    </r>
    <r>
      <rPr>
        <sz val="10"/>
        <color theme="1"/>
        <rFont val="Times New Roman"/>
        <family val="1"/>
        <charset val="204"/>
      </rPr>
      <t xml:space="preserve">друку”*), </t>
    </r>
    <r>
      <rPr>
        <sz val="10"/>
        <color rgb="FF000000"/>
        <rFont val="Times New Roman"/>
        <family val="1"/>
        <charset val="204"/>
      </rPr>
      <t xml:space="preserve">завантажена зі сторінки офіційного Інтернет-представництва Національного банку. 
</t>
    </r>
    <r>
      <rPr>
        <i/>
        <sz val="10"/>
        <color rgb="FF000000"/>
        <rFont val="Times New Roman"/>
        <family val="1"/>
        <charset val="204"/>
      </rPr>
      <t>* Вкладка “Для друку” формується автоматично після внесення інформації до вкладок “Анкета(зміст)” та вкладок Т.1. - Т.15.</t>
    </r>
  </si>
  <si>
    <t>5. Анкета особи, яка постійно проживає в іноземній країні та/або не володіє українською мовою, може бути заповнена іноземною мовою та подана до Національного банку України з перекладом на українську мову. 
    У цьому випадку перекладений на українську мову текст Анкети підлягає внесенню у завантажену зі сторінки офіційного Інтернет-представництва Національного банку форму Анкети у форматі Excel. 
    Після роздрукування заповненої Анкети українською мовою вона підшивається як переклад до Анкети, заповненої іноземною мовою, та засвідчується підписом перекладача, який виконав переклад (справжність підпису перекладача засвідчується нотаріально).</t>
  </si>
  <si>
    <t>6. Анкета в паперовому вигляді подається на аркушах А4, орієнтація сторінки ‒ альбомна, шрифт ‒ Times New Roman, розмір шрифту ‒ 10 друкарських пунктів, має бути прошита та на звороті останньої сторінки зазначена загальна кількість аркушів.
Вкладка "Для друку" сформована із врахуванням зазначених вимог.</t>
  </si>
  <si>
    <r>
      <t>V</t>
    </r>
    <r>
      <rPr>
        <b/>
        <vertAlign val="superscript"/>
        <sz val="10"/>
        <rFont val="Times New Roman"/>
        <family val="1"/>
        <charset val="204"/>
      </rPr>
      <t>1</t>
    </r>
    <r>
      <rPr>
        <b/>
        <sz val="10"/>
        <rFont val="Times New Roman"/>
        <family val="1"/>
        <charset val="204"/>
      </rPr>
      <t xml:space="preserve"> Інформація щодо відповідності особи вимогам щодо професійної придатності </t>
    </r>
  </si>
  <si>
    <r>
      <t>Таблиця 13</t>
    </r>
    <r>
      <rPr>
        <vertAlign val="superscript"/>
        <sz val="10"/>
        <rFont val="Times New Roman"/>
        <family val="1"/>
        <charset val="204"/>
      </rPr>
      <t>1</t>
    </r>
  </si>
  <si>
    <r>
      <t>Примітка до Таблиці 13</t>
    </r>
    <r>
      <rPr>
        <vertAlign val="superscript"/>
        <sz val="10"/>
        <rFont val="Times New Roman"/>
        <family val="1"/>
        <charset val="204"/>
      </rPr>
      <t>1</t>
    </r>
  </si>
  <si>
    <t>Бразилія</t>
  </si>
  <si>
    <t>387</t>
  </si>
  <si>
    <t>286</t>
  </si>
  <si>
    <t>191</t>
  </si>
  <si>
    <t>326</t>
  </si>
  <si>
    <t>091</t>
  </si>
  <si>
    <t>512</t>
  </si>
  <si>
    <t>272</t>
  </si>
  <si>
    <t>133</t>
  </si>
  <si>
    <t>553</t>
  </si>
  <si>
    <t>029</t>
  </si>
  <si>
    <t>320</t>
  </si>
  <si>
    <t>270</t>
  </si>
  <si>
    <t>634</t>
  </si>
  <si>
    <t>460</t>
  </si>
  <si>
    <t>311</t>
  </si>
  <si>
    <t>146</t>
  </si>
  <si>
    <t>325</t>
  </si>
  <si>
    <t>394</t>
  </si>
  <si>
    <t>129</t>
  </si>
  <si>
    <t>331</t>
  </si>
  <si>
    <t>002</t>
  </si>
  <si>
    <t>006</t>
  </si>
  <si>
    <t>407</t>
  </si>
  <si>
    <t>395</t>
  </si>
  <si>
    <t>142</t>
  </si>
  <si>
    <t>295</t>
  </si>
  <si>
    <t>386</t>
  </si>
  <si>
    <t>243</t>
  </si>
  <si>
    <t>143</t>
  </si>
  <si>
    <t>240</t>
  </si>
  <si>
    <t>329</t>
  </si>
  <si>
    <t>171</t>
  </si>
  <si>
    <t>694</t>
  </si>
  <si>
    <t>126</t>
  </si>
  <si>
    <t>205</t>
  </si>
  <si>
    <t>389</t>
  </si>
  <si>
    <t>381</t>
  </si>
  <si>
    <t>095</t>
  </si>
  <si>
    <t>296</t>
  </si>
  <si>
    <t>290</t>
  </si>
  <si>
    <t>115</t>
  </si>
  <si>
    <t>251</t>
  </si>
  <si>
    <t>113</t>
  </si>
  <si>
    <t>153</t>
  </si>
  <si>
    <t>298</t>
  </si>
  <si>
    <t>774</t>
  </si>
  <si>
    <t>299</t>
  </si>
  <si>
    <t>455</t>
  </si>
  <si>
    <t>297</t>
  </si>
  <si>
    <t>128</t>
  </si>
  <si>
    <t>123</t>
  </si>
  <si>
    <t>313</t>
  </si>
  <si>
    <t>377</t>
  </si>
  <si>
    <t>136</t>
  </si>
  <si>
    <t>242</t>
  </si>
  <si>
    <t>231</t>
  </si>
  <si>
    <t>241</t>
  </si>
  <si>
    <t>101</t>
  </si>
  <si>
    <t>106</t>
  </si>
  <si>
    <t>274</t>
  </si>
  <si>
    <t>003</t>
  </si>
  <si>
    <t>305</t>
  </si>
  <si>
    <t>288</t>
  </si>
  <si>
    <t>392</t>
  </si>
  <si>
    <t>206</t>
  </si>
  <si>
    <t>105</t>
  </si>
  <si>
    <t>593</t>
  </si>
  <si>
    <t>Назва документа, що підтверджує отримання додаткової освіти/знань/управлінського досвіду/навичок</t>
  </si>
  <si>
    <t>Строк дії</t>
  </si>
  <si>
    <t xml:space="preserve">Серія та номер документа </t>
  </si>
  <si>
    <t>Серія та номер документа про вищу освіту</t>
  </si>
  <si>
    <t xml:space="preserve">Строк повноважень </t>
  </si>
  <si>
    <r>
      <t>Таблиця 3</t>
    </r>
    <r>
      <rPr>
        <vertAlign val="superscript"/>
        <sz val="10"/>
        <rFont val="Times New Roman"/>
        <family val="1"/>
        <charset val="204"/>
      </rPr>
      <t>1</t>
    </r>
  </si>
  <si>
    <t>Інформація про отримання додаткової освіти, знань, управлінського досвіду та навичок</t>
  </si>
  <si>
    <r>
      <t>Примітка до Таблиці 3</t>
    </r>
    <r>
      <rPr>
        <vertAlign val="superscript"/>
        <sz val="10"/>
        <rFont val="Times New Roman"/>
        <family val="1"/>
        <charset val="204"/>
      </rPr>
      <t>1</t>
    </r>
  </si>
  <si>
    <t>1.5(1)</t>
  </si>
  <si>
    <t>1.5(2)</t>
  </si>
  <si>
    <r>
      <t>1.5</t>
    </r>
    <r>
      <rPr>
        <vertAlign val="superscript"/>
        <sz val="10"/>
        <color theme="1"/>
        <rFont val="Times New Roman"/>
        <family val="1"/>
        <charset val="204"/>
      </rPr>
      <t xml:space="preserve"> 1</t>
    </r>
  </si>
  <si>
    <r>
      <t>1.5</t>
    </r>
    <r>
      <rPr>
        <vertAlign val="superscript"/>
        <sz val="10"/>
        <color theme="1"/>
        <rFont val="Times New Roman"/>
        <family val="1"/>
        <charset val="204"/>
      </rPr>
      <t xml:space="preserve"> 2</t>
    </r>
    <r>
      <rPr>
        <sz val="11"/>
        <color theme="1"/>
        <rFont val="Calibri"/>
        <family val="2"/>
        <charset val="204"/>
        <scheme val="minor"/>
      </rPr>
      <t/>
    </r>
  </si>
  <si>
    <t>Чи існують досудові розслідування/тривають судові провадження, де ви виступаєте підозрюваним/обвинуваченим у вчинені злочину?
Якщо так, то вкажіть злочин у вчиненні якого Ви підозрюєтесь/обвинувачуєтесь</t>
  </si>
  <si>
    <r>
      <t>1.5</t>
    </r>
    <r>
      <rPr>
        <vertAlign val="superscript"/>
        <sz val="10"/>
        <color theme="1"/>
        <rFont val="Times New Roman"/>
        <family val="1"/>
        <charset val="204"/>
      </rPr>
      <t xml:space="preserve"> 3</t>
    </r>
    <r>
      <rPr>
        <sz val="11"/>
        <color theme="1"/>
        <rFont val="Calibri"/>
        <family val="2"/>
        <charset val="204"/>
        <scheme val="minor"/>
      </rPr>
      <t/>
    </r>
  </si>
  <si>
    <t xml:space="preserve">Чи притягувались Ви до відповідальності або чи застосовувались до Вас заходи впливу за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Якщо так, то вкажіть порушення законодавства, за яке Вас було притягнуто до відповідальності/були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
</t>
  </si>
  <si>
    <r>
      <t>1.5</t>
    </r>
    <r>
      <rPr>
        <vertAlign val="superscript"/>
        <sz val="10"/>
        <color theme="1"/>
        <rFont val="Times New Roman"/>
        <family val="1"/>
        <charset val="204"/>
      </rPr>
      <t xml:space="preserve"> 4</t>
    </r>
    <r>
      <rPr>
        <sz val="11"/>
        <color theme="1"/>
        <rFont val="Calibri"/>
        <family val="2"/>
        <charset val="204"/>
        <scheme val="minor"/>
      </rPr>
      <t/>
    </r>
  </si>
  <si>
    <t xml:space="preserve">Чи триває розгляд справи про притягнення Вас до відповідальності/застосування заходів впливу за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Якщо так, то вкажіть порушення законодавства, щодо якого триває розгляд справи про притягнення Вас до відповідальності/застосування заходів впливу та стадію розгляду справи
</t>
  </si>
  <si>
    <r>
      <t xml:space="preserve">2.1 </t>
    </r>
    <r>
      <rPr>
        <vertAlign val="superscript"/>
        <sz val="10"/>
        <color theme="1"/>
        <rFont val="Times New Roman"/>
        <family val="1"/>
        <charset val="204"/>
      </rPr>
      <t>1</t>
    </r>
  </si>
  <si>
    <t>Чи є Ви платником податку на нерухоме майно/земельного податку/транспортного податку? 
Якщо так, то зазначте інформацію про стан сплати Вами податкових зобов'язань</t>
  </si>
  <si>
    <t>2.2.(1)</t>
  </si>
  <si>
    <t>2.2.(2)</t>
  </si>
  <si>
    <r>
      <t xml:space="preserve">2.1 </t>
    </r>
    <r>
      <rPr>
        <vertAlign val="superscript"/>
        <sz val="8"/>
        <rFont val="Times New Roman"/>
        <family val="1"/>
        <charset val="204"/>
      </rPr>
      <t>1</t>
    </r>
  </si>
  <si>
    <t>Якщо так, то зазначте інформацію про стан сплати Вами податкових зобов'язань</t>
  </si>
  <si>
    <r>
      <t>2.2</t>
    </r>
    <r>
      <rPr>
        <vertAlign val="superscript"/>
        <sz val="10"/>
        <color theme="1"/>
        <rFont val="Times New Roman"/>
        <family val="1"/>
        <charset val="204"/>
      </rPr>
      <t xml:space="preserve"> 1</t>
    </r>
  </si>
  <si>
    <t xml:space="preserve">Чи є у Вас зобов'язання фінансового характеру перед будь-яким банком або іншою юридичною чи фізичною особою, сума яких перевищує 300 000 гривень станом на дату підписання цієї анкети?
Якщо так, то надайте опис [обов’язково вкажіть повне найменування або прізвище, ім’я та по батькові контрагента, вид правочину, на підставі якого таке зобов’язання виникло, його реквізити, суму та валюту, строк виконання]
</t>
  </si>
  <si>
    <r>
      <t xml:space="preserve">2.2 </t>
    </r>
    <r>
      <rPr>
        <vertAlign val="superscript"/>
        <sz val="10"/>
        <color theme="1"/>
        <rFont val="Times New Roman"/>
        <family val="1"/>
        <charset val="204"/>
      </rPr>
      <t>2</t>
    </r>
  </si>
  <si>
    <t xml:space="preserve">Чи Ви були протягом останніх трьох років/є відповідачем у судовому провадженні, у зв'язку з яким до Вас виникли/можуть виникнути майнові вимоги?
Якщо так, то зазначте суму та валюту майнових вимог, інформацію про прийняте рішення, хід його виконання (за наявності) та надайте пояснення
</t>
  </si>
  <si>
    <r>
      <t xml:space="preserve">2.2 </t>
    </r>
    <r>
      <rPr>
        <vertAlign val="superscript"/>
        <sz val="10"/>
        <color theme="1"/>
        <rFont val="Times New Roman"/>
        <family val="1"/>
        <charset val="204"/>
      </rPr>
      <t>3</t>
    </r>
  </si>
  <si>
    <t xml:space="preserve">Чи відкривалась щодо Вас протягом останніх трьох років справа про неплатоспроможність фізичної особи?
Якщо так, то зазначте підстави відкриття провадження, застосовані процедури та надайте пояснення
</t>
  </si>
  <si>
    <r>
      <t xml:space="preserve">3.2 </t>
    </r>
    <r>
      <rPr>
        <vertAlign val="superscript"/>
        <sz val="10"/>
        <color theme="1"/>
        <rFont val="Times New Roman"/>
        <family val="1"/>
        <charset val="204"/>
      </rPr>
      <t>1</t>
    </r>
  </si>
  <si>
    <t>Чи були Ви протягом останніх п’яти років звільнені не за власним бажанням?
Якщо так, то зазначте дату та підстави звільнення (для громадян України зазначте підставу відповідно до Кодексу законів про працю України)</t>
  </si>
  <si>
    <r>
      <t xml:space="preserve">3.4 </t>
    </r>
    <r>
      <rPr>
        <vertAlign val="superscript"/>
        <sz val="10"/>
        <color theme="1"/>
        <rFont val="Times New Roman"/>
        <family val="1"/>
        <charset val="204"/>
      </rPr>
      <t>1</t>
    </r>
  </si>
  <si>
    <t xml:space="preserve">Чи розглядалося раніше питання щодо невідповідності Вашої діяльності стандартам ділової практики та/або професійної етики?
Якщо так, то зазначте ким розглядалося таке питання, дату та причину розгляду, прийняте рішення та надайте пояснення:  
</t>
  </si>
  <si>
    <r>
      <t xml:space="preserve">3.4 </t>
    </r>
    <r>
      <rPr>
        <vertAlign val="superscript"/>
        <sz val="10"/>
        <color theme="1"/>
        <rFont val="Times New Roman"/>
        <family val="1"/>
        <charset val="204"/>
      </rPr>
      <t>2</t>
    </r>
    <r>
      <rPr>
        <sz val="11"/>
        <color theme="1"/>
        <rFont val="Calibri"/>
        <family val="2"/>
        <charset val="204"/>
        <scheme val="minor"/>
      </rPr>
      <t/>
    </r>
  </si>
  <si>
    <t xml:space="preserve">Чи отримували Ви протягом останніх трьох років відмову в отриманні/наданні будь-яких дозволів/ліцензій/погоджень від регуляторних органів?
Якщо так, то зазначте в отриманні/наданні якого дозволу/ліцензії/погодження Вам було відмовлено, яким органом було прийнято рішення про відмову, дату такого рішення, причини/підстави відмови та надайте пояснення:  
</t>
  </si>
  <si>
    <t>1.3 (1)</t>
  </si>
  <si>
    <t>1.3 (2)</t>
  </si>
  <si>
    <r>
      <t xml:space="preserve">3.2 </t>
    </r>
    <r>
      <rPr>
        <vertAlign val="superscript"/>
        <sz val="8"/>
        <rFont val="Times New Roman"/>
        <family val="1"/>
        <charset val="204"/>
      </rPr>
      <t>1</t>
    </r>
  </si>
  <si>
    <t>Якщо так, то зазначте дату та підстави звільнення (для громадян України зазначте підставу відповідно до Кодексу законів про працю України):</t>
  </si>
  <si>
    <r>
      <t xml:space="preserve">3.4 </t>
    </r>
    <r>
      <rPr>
        <vertAlign val="superscript"/>
        <sz val="8"/>
        <rFont val="Times New Roman"/>
        <family val="1"/>
        <charset val="204"/>
      </rPr>
      <t>1</t>
    </r>
  </si>
  <si>
    <t xml:space="preserve">Якщо так, то зазначте ким розглядалося таке питання, дату та причину розгляду, прийняте рішення та надайте пояснення:  </t>
  </si>
  <si>
    <t>Якщо так, то зазначте в отриманні/наданні якого дозволу/ліцензії/погодження Вам було відмовлено, яким органом було прийнято рішення про відмову, дату такого рішення, причини/підстави відмови та надайте пояснення:</t>
  </si>
  <si>
    <r>
      <t xml:space="preserve">2.2 </t>
    </r>
    <r>
      <rPr>
        <vertAlign val="superscript"/>
        <sz val="8"/>
        <rFont val="Times New Roman"/>
        <family val="1"/>
        <charset val="204"/>
      </rPr>
      <t>1</t>
    </r>
  </si>
  <si>
    <t>Якщо так, то надайте опис [обов’язково вкажіть повне найменування або прізвище, ім’я та по батькові контрагента, вид правочину, на підставі якого таке зобов’язання виникло, його реквізити, суму та валюту, строк виконання]</t>
  </si>
  <si>
    <r>
      <t xml:space="preserve">2.2 </t>
    </r>
    <r>
      <rPr>
        <vertAlign val="superscript"/>
        <sz val="8"/>
        <rFont val="Times New Roman"/>
        <family val="1"/>
        <charset val="204"/>
      </rPr>
      <t>2</t>
    </r>
  </si>
  <si>
    <t>Якщо так, то зазначте суму та валюту майнових вимог, інформацію про прийняте рішення, хід його виконання (за наявності) та надайте пояснення</t>
  </si>
  <si>
    <r>
      <t xml:space="preserve">2.2 </t>
    </r>
    <r>
      <rPr>
        <vertAlign val="superscript"/>
        <sz val="8"/>
        <rFont val="Times New Roman"/>
        <family val="1"/>
        <charset val="204"/>
      </rPr>
      <t>3</t>
    </r>
  </si>
  <si>
    <t>Якщо так, то зазначте підстави відкриття провадження, застосовані процедури та надайте пояснення</t>
  </si>
  <si>
    <r>
      <t>3.4</t>
    </r>
    <r>
      <rPr>
        <vertAlign val="superscript"/>
        <sz val="8"/>
        <rFont val="Times New Roman"/>
        <family val="1"/>
        <charset val="204"/>
      </rPr>
      <t xml:space="preserve"> 2</t>
    </r>
  </si>
  <si>
    <t>Запевнення щодо інформації, наданої в анкеті (заповнюється банком)</t>
  </si>
  <si>
    <t>(прізвище, ім’я, по батькові керівника банку)</t>
  </si>
  <si>
    <t>(підпис керівника банку)</t>
  </si>
  <si>
    <t>(ініціали, прізвище)</t>
  </si>
  <si>
    <r>
      <t>1.5</t>
    </r>
    <r>
      <rPr>
        <vertAlign val="superscript"/>
        <sz val="8"/>
        <rFont val="Times New Roman"/>
        <family val="1"/>
        <charset val="204"/>
      </rPr>
      <t>1</t>
    </r>
  </si>
  <si>
    <r>
      <t>1.5</t>
    </r>
    <r>
      <rPr>
        <vertAlign val="superscript"/>
        <sz val="8"/>
        <rFont val="Times New Roman"/>
        <family val="1"/>
        <charset val="204"/>
      </rPr>
      <t>2</t>
    </r>
  </si>
  <si>
    <r>
      <t>1.5</t>
    </r>
    <r>
      <rPr>
        <vertAlign val="superscript"/>
        <sz val="8"/>
        <rFont val="Times New Roman"/>
        <family val="1"/>
        <charset val="204"/>
      </rPr>
      <t>3</t>
    </r>
  </si>
  <si>
    <r>
      <t>1.5</t>
    </r>
    <r>
      <rPr>
        <vertAlign val="superscript"/>
        <sz val="8"/>
        <rFont val="Times New Roman"/>
        <family val="1"/>
        <charset val="204"/>
      </rPr>
      <t>4</t>
    </r>
  </si>
  <si>
    <t>Якщо так, то вкажіть злочин, за який Вас притягнуто до відповідальності, дату прийняття рішення та застосовані санкції:</t>
  </si>
  <si>
    <t>Якщо так, то вкажіть злочин, у вчиненні якого Ви підозрюєтесь/обвинувачуєтесь:</t>
  </si>
  <si>
    <t>Якщо так, то вкажіть порушення законодавства, за яке Вас притягнуто до відповідальності/були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t>
  </si>
  <si>
    <t>Просимо навести обґрунтування щодо Вашої відповідності вимогам з професійної придатності з урахуванням основних напрямів діяльності, стратегії та бізнес-плану банку, а також функціонального навантаження та сфери відповідальності [має містити детальне обґрунтування Вашої відповідності таким вимогам, з урахуванням особливостей діяльності банку та Вашого попереднього професійного досвіду]</t>
  </si>
  <si>
    <t>(прізвище, ініціали, телефон, адреса електронної пошти контактної особи банку)</t>
  </si>
  <si>
    <t>стверджую, що інформація, надана в анкеті, є правдивою і повною, розумію наслідки подання недостовірної інформації Національному банку України та надаю дозвіл на перевірку Національним банком України достовірності поданих документів і персональних даних, що в них містяться, у тому числі, але не виключно, шляхом надання цієї інформації іншим державним органам України. 
Я стверджую, що повідомлю банк про зміни щодо інформації, наданої в анкеті.
Я стверджую, що належним чином виконую вимоги законодавства України, законодавства країни свого громадянства та країни постійного місця проживання з питань запобігання та протидії легалізації (відмиванню) доходів, одержаних злочинним шляхом, та фінансування тероризму.
Відповідно до Закону України “Про захист персональних даних” підписанням цієї анкети я надаю Національному банку України згоду на збирання, зберігання, обробку та поширення моїх персональних даних для здійснення Національним банком України повноважень, визначених законом.</t>
  </si>
  <si>
    <t>Якщо так, то вкажіть порушення законодавства, щодо якого триває розгляд справи про притягнення Вас до відповідальності/застосування заходів впливу, та стадію розгляду справи:</t>
  </si>
  <si>
    <r>
      <t>Таблиця 13.</t>
    </r>
    <r>
      <rPr>
        <u/>
        <vertAlign val="superscript"/>
        <sz val="11"/>
        <color theme="8" tint="-0.499984740745262"/>
        <rFont val="Times New Roman"/>
        <family val="1"/>
        <charset val="204"/>
      </rPr>
      <t>1</t>
    </r>
    <r>
      <rPr>
        <u/>
        <sz val="11"/>
        <color theme="8" tint="-0.499984740745262"/>
        <rFont val="Times New Roman"/>
        <family val="1"/>
        <charset val="204"/>
      </rPr>
      <t>. Інформація щодо відповідності особи вимогам щодо професійної придатності</t>
    </r>
  </si>
  <si>
    <t>офіс/квартира</t>
  </si>
  <si>
    <t>Додаток 1</t>
  </si>
  <si>
    <t>Порядок розгляду пакета</t>
  </si>
  <si>
    <t>ПІБ виконавця</t>
  </si>
  <si>
    <t>Дата рішення про обрання/призначення</t>
  </si>
  <si>
    <t>примітки</t>
  </si>
  <si>
    <t>Дати подання пакету документів</t>
  </si>
  <si>
    <t>Дати подання додаткових документів</t>
  </si>
  <si>
    <t>Призупинка/продовження строку розгляду  (період продовження)</t>
  </si>
  <si>
    <t>кількість днів призупинення / продовження</t>
  </si>
  <si>
    <t>Якщо в листі зауваження+некомплект ( 2 в 1) - після отримання усіх документів (комплект) - видаляємо примітку "некомплект" і в полі "початкова дата" проставляємо кінцеву  дату подання визначених 149 документів. В полі "кінцева дата" проставляється дата усунення зауважень/подання додаткових документів.</t>
  </si>
  <si>
    <t xml:space="preserve">Продовження строку розгляду пакета документів на підставі обґрунтованого клопотання банку </t>
  </si>
  <si>
    <t>Призупинка строку розгляду у зв'язку з неприбуттям / непроходженням тестування та співбесіди</t>
  </si>
  <si>
    <t>Призупинка строку розгляду пакета документів за рішенням НБУ</t>
  </si>
  <si>
    <t>Запити</t>
  </si>
  <si>
    <t>Дата запиту</t>
  </si>
  <si>
    <t>Дата отримання відповіді</t>
  </si>
  <si>
    <t>Примітки (короткий зміст відповіді)</t>
  </si>
  <si>
    <t>Департамент фінансового моніторингу</t>
  </si>
  <si>
    <t>Відомості щодо проведеної перевірки професійної придатності</t>
  </si>
  <si>
    <t>критерії</t>
  </si>
  <si>
    <t>Наявність вищої освіти</t>
  </si>
  <si>
    <t xml:space="preserve">Наявність сукупності знань, професійного та управлінського досвіду в необхідному обсязі </t>
  </si>
  <si>
    <t>Відсутність реальних або потенційних конфліктів інтересів, що можуть зашкодити належному виконанню обов’язків</t>
  </si>
  <si>
    <t xml:space="preserve">Дотримання обмежень, визначених статтею 26 Закону України “Про запобігання корупції” </t>
  </si>
  <si>
    <t>Дотримання обмежень, визначених  статтею 65 Закону України “Про Національний банк України”</t>
  </si>
  <si>
    <t>голова правління &gt;5; член правління &gt;3; не менше половини членів ради +</t>
  </si>
  <si>
    <t>голова правління &gt;3</t>
  </si>
  <si>
    <t>гол.бух. &gt;5 Б/Ф; заст.гол.бух. &gt;2 Б/Ф; аудитор &gt;5 А +3 АБ; фінмон &gt;3 заг. ФМ/&gt;1 ФМ+Б+кер; ризики &gt;5 Риз+Б; комплаєнс &gt;3 Б+компл/ризики/ауд/юрид</t>
  </si>
  <si>
    <t xml:space="preserve"> Відомості щодо проведеної перевірки ділової репутації</t>
  </si>
  <si>
    <t>Ознаки небездоганної ділової репутації, пов’язані з дотриманням закону та публічного порядку</t>
  </si>
  <si>
    <t>ознаки</t>
  </si>
  <si>
    <t>наявність</t>
  </si>
  <si>
    <t>Наявність в особи судимості</t>
  </si>
  <si>
    <t>Застосування санкцій до особи</t>
  </si>
  <si>
    <t xml:space="preserve">Включення особи до переліку осіб, пов’язаних із здійсненням терористичної діяльності або стосовно яких застосовано міжнародні санкції </t>
  </si>
  <si>
    <t xml:space="preserve">Позбавлення особи права обіймати певні посади або займатися певною діяльністю згідно з вироком або іншим рішенням суду </t>
  </si>
  <si>
    <t>Суттєве порушення особою податкових зобов’язань (&gt; = 100 розмірів мінімальної місячної заробітної плати)</t>
  </si>
  <si>
    <t>Ознаки небездоганної ділової репутації, пов’язані з виконанням фінансових зобов’язань</t>
  </si>
  <si>
    <t xml:space="preserve">Неналежне виконання особою податкових зобов'язань, яке не є суттєвим порушенням податкових зобов’язань </t>
  </si>
  <si>
    <t>Порушення  особою зобов’язання фінансового характеру 
(&gt; 300 тис.  грн , &gt; 30 днів)</t>
  </si>
  <si>
    <t>Ознаки небездоганної ділової репутації, пов’язані з  професійною діяльністю</t>
  </si>
  <si>
    <t>Припинення повноважень (звільнення) особи на вимогу державного органу протягом останніх трьох років</t>
  </si>
  <si>
    <t>3вільнення особи протягом останніх 5 років за порушення особою своїх посадових обов’язків, порушення законодавства про протидію корупції або іншого правопорушення</t>
  </si>
  <si>
    <t xml:space="preserve">Ознаки небездоганної ділової репутації, пов’язані з обійманням посад або володінням істотною участю </t>
  </si>
  <si>
    <t>!!!
При аналізі цієї ознаки звертати увагу на те, чи не було прийнято судом рішення, які є чинними, про скасування неплатоспроможності/ліквідації</t>
  </si>
  <si>
    <t>Невиконання особою протягом останніх трьох років узятих на себе особистих зобов’язань і/або гарантійних листів, наданих НБУ</t>
  </si>
  <si>
    <t>Інші підстави для визнання ділової репутації фізичних осіб небездоганною</t>
  </si>
  <si>
    <t>Істотні та/або систематичні порушення особою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t>
  </si>
  <si>
    <t>Невиконання особою фінансових зобов’язань, невідповідність діяльності особи стандартам ділової практики та/або професійної етики</t>
  </si>
  <si>
    <t>Відомості щодо перевірки пакету документів на комплектність</t>
  </si>
  <si>
    <t>документ</t>
  </si>
  <si>
    <t>Електронні копії документів, Анкета в форматі Excel</t>
  </si>
  <si>
    <t>Клопотання банку про погодження кандидата на посаду</t>
  </si>
  <si>
    <t>Документи для ідентифікації  громадянина України, який постійно проживає в Україні</t>
  </si>
  <si>
    <t>Копія паспорта громадянина України</t>
  </si>
  <si>
    <t>Копія документа з інформацією про реєстрацію місця проживання фізичної особи (паспорт оформлено у вигляді картки)</t>
  </si>
  <si>
    <t>Копія паспорта громадянина України для виїзду за кордон</t>
  </si>
  <si>
    <t>Копія документа з інформацією про реєстраційний номер облікової картки платника податків (за наявності)</t>
  </si>
  <si>
    <t>Документи для ідентифікації іноземного громадянина, який постійно проживає в іноземній країні</t>
  </si>
  <si>
    <t>Копія паспорта іноземного громадянина</t>
  </si>
  <si>
    <t>Копія документа з інформацією, що підтверджує місце постійного проживання фізичної особи (якщо такої інформації в паспорті немає)</t>
  </si>
  <si>
    <t>Документи для ідентифікації  іноземного громадянина, який постійно/тимчасово проживає в Україні</t>
  </si>
  <si>
    <t>Копія посвідки на постійне/тимчасове проживання фізичної особи в Україні</t>
  </si>
  <si>
    <t>Копія документа з інформацією про реєстраційний номер облікової картки платника податків в Україні (за наявності)</t>
  </si>
  <si>
    <r>
      <t xml:space="preserve">Документи для оцінки відповідності особи вимогам щодо </t>
    </r>
    <r>
      <rPr>
        <b/>
        <u/>
        <sz val="11"/>
        <rFont val="Times New Roman"/>
        <family val="1"/>
        <charset val="204"/>
      </rPr>
      <t>бездоганної ділової репутації</t>
    </r>
  </si>
  <si>
    <t>Інформація органу банківського нагляду іноземної країни/іноземного банку/материнського банку про відсутність фактів порушень нею банківського законодавства (якщо особа обіймала посаду в іноземному банку)</t>
  </si>
  <si>
    <r>
      <t>Документи щодо незастосування до особи виявленої ознаки</t>
    </r>
    <r>
      <rPr>
        <b/>
        <u/>
        <sz val="10"/>
        <rFont val="Times New Roman"/>
        <family val="1"/>
        <charset val="204"/>
      </rPr>
      <t xml:space="preserve"> </t>
    </r>
    <r>
      <rPr>
        <b/>
        <u/>
        <sz val="11"/>
        <rFont val="Times New Roman"/>
        <family val="1"/>
        <charset val="204"/>
      </rPr>
      <t>небездоганної ділової репутації</t>
    </r>
    <r>
      <rPr>
        <b/>
        <sz val="11"/>
        <rFont val="Times New Roman"/>
        <family val="1"/>
        <charset val="204"/>
      </rPr>
      <t xml:space="preserve">  </t>
    </r>
    <r>
      <rPr>
        <b/>
        <sz val="10"/>
        <rFont val="Times New Roman"/>
        <family val="1"/>
        <charset val="204"/>
      </rPr>
      <t>(у разі розгляду цього питання за умов та у порядку визначеному положенням)</t>
    </r>
  </si>
  <si>
    <t>Клопотання особи про незастосування до неї виявленої ознаки</t>
  </si>
  <si>
    <t>Копії документів, які підтверджують викладені особою аргументи</t>
  </si>
  <si>
    <t>Запевнення кредитора про відсутність претензій за фінансовим зобов’язанням, або документ, що підтверджує виконання зобов'язань (у разі виявлення порушення особою зобов’язання фінансового характеру)</t>
  </si>
  <si>
    <r>
      <t xml:space="preserve">Документи для оцінки відповідності особи вимогам щодо </t>
    </r>
    <r>
      <rPr>
        <b/>
        <u/>
        <sz val="11"/>
        <rFont val="Times New Roman"/>
        <family val="1"/>
        <charset val="204"/>
      </rPr>
      <t>професійної придатності</t>
    </r>
  </si>
  <si>
    <t>Інформація про посадові обов’язки та повноваження особи, її функціональне навантаження та сфери відповідальності в банку, участь члена ради банку в комітетах ради та документи, що підтверджують цю інформацію</t>
  </si>
  <si>
    <t>підпис</t>
  </si>
  <si>
    <t>дата</t>
  </si>
  <si>
    <t>Відомості щодо проведеної перевірки незалежного директора вимогам щодо незалежності</t>
  </si>
  <si>
    <t>ознаки відсутності незалежності</t>
  </si>
  <si>
    <t xml:space="preserve">наявність </t>
  </si>
  <si>
    <t>Наявність будь-якого впливу з боку інших осіб у процесі прийняття рішень під час виконання обов’язків незалежного директора</t>
  </si>
  <si>
    <t>Особа входила протягом попередніх п’яти років до складу органів управління цього банку та/або афілійованих з ним юридичних осіб</t>
  </si>
  <si>
    <t>Особа є та/або була протягом попередніх трьох років працівником аудиторської фірми, яка протягом попередніх трьох років надавала аудиторські послуги цьому банку та/або афілійованим з ним юридичним особам</t>
  </si>
  <si>
    <t>Особа є та/або була протягом попередніх трьох років працівником цього банку та/або афілійованих з ним юридичних осіб</t>
  </si>
  <si>
    <t>Особа є акціонером - власником контрольного пакета акцій та/або є представником акціонера - власника контрольного пакета акцій цього банку в будь-яких цивільних відносинах</t>
  </si>
  <si>
    <t>Особа була сукупно більш як 12 років членом наглядової ради цього банку</t>
  </si>
  <si>
    <t>Особа не відповідає додатковим критеріям, встановленим статутом або іншими внутрішніми документами товариства (у разі наявності таких критеріїв).</t>
  </si>
  <si>
    <t>Особа є акціонером банку</t>
  </si>
  <si>
    <t>Особа є та/бо була протягом трьох попередніх років власником істотної участі в банку та/або представником власника істотної участі в банку в будь-яких цивільних відносинах</t>
  </si>
  <si>
    <t>Особа є одним із 10 найбільших остаточних ключових учасників у структурі власності банку та/або представником одного з 10 найбільших остаточних ключових учасників у структурі власності банку в будь-яких цивільних відносинах (вимога застосовується, якщо розмір сукупної участі особи в банку перевищує один відсоток)</t>
  </si>
  <si>
    <t>Наявна інформація про здійснення особою повноважень незалежного члена наглядової ради юридичної особи в інтересах інших, ніж ця юридична особа, осіб і/або за вказівкою органів управління цієї юридичної особи, власників істотної участі в ній (окрім вказівок, наданих рішеннями загальних зборів акціонерів (єдиного акціонера) такої юридичної особи, прийнятими в порядку, визначеному законом)</t>
  </si>
  <si>
    <t>Відомості про професійну діяльність</t>
  </si>
  <si>
    <t>дни</t>
  </si>
  <si>
    <t>г</t>
  </si>
  <si>
    <t>м</t>
  </si>
  <si>
    <t>д</t>
  </si>
  <si>
    <t>Досвід роботи в банківському та/або фінансовому секторі</t>
  </si>
  <si>
    <t>в т.ч. керівний</t>
  </si>
  <si>
    <t>в т.ч. за відповідним фахом</t>
  </si>
  <si>
    <r>
      <t xml:space="preserve">Місце роботи  </t>
    </r>
    <r>
      <rPr>
        <sz val="8"/>
        <rFont val="Times New Roman"/>
        <family val="1"/>
        <charset val="204"/>
      </rPr>
      <t>(дата неплатоспроможності / ліквідації)</t>
    </r>
  </si>
  <si>
    <t>Період перебування на посаді</t>
  </si>
  <si>
    <t>вид діяльності</t>
  </si>
  <si>
    <t>Банк / фінансова установа</t>
  </si>
  <si>
    <t>Керівна посада (так/ні)</t>
  </si>
  <si>
    <t>Робота за фахом (так/ні)</t>
  </si>
  <si>
    <t>дата призначення</t>
  </si>
  <si>
    <t>дата звільнення</t>
  </si>
  <si>
    <t>загальний</t>
  </si>
  <si>
    <t>Перевірку здійснив</t>
  </si>
  <si>
    <t>Загальна інформація про розгляд пакета документів</t>
  </si>
  <si>
    <t>відповідність</t>
  </si>
  <si>
    <t xml:space="preserve">кінцева (фактична) дата </t>
  </si>
  <si>
    <t xml:space="preserve">установлена дата  </t>
  </si>
  <si>
    <t>початкова 
дата</t>
  </si>
  <si>
    <t>&lt;- Заповнюється інформація щодо особи, якої цей блок стосується. Інші блоки щодо ідентифікації - видалити/приховати</t>
  </si>
  <si>
    <t>&lt;- У разі неподання документів щодо ділової репутації за умов та у порядку визначеному положенням видалити/приховати рядки цього блоку</t>
  </si>
  <si>
    <t>&lt;- У разі відсутності відповідних підстав видалити/приховати рядки цього блоку.</t>
  </si>
  <si>
    <t>&lt;- У разі відсутності відповідних підстав видалити/приховати рядок.</t>
  </si>
  <si>
    <t>&lt;- короткий зміст - "відсутня негативна інформація"/"позитивний висновок"/"окремі зауваження, які не є ознаками"/та ін)</t>
  </si>
  <si>
    <t>&lt;- документи, які не продовжують строк розгляду документів</t>
  </si>
  <si>
    <t>&lt;- проставити відмітку щодо некомплектності у разі неподання всіх документів</t>
  </si>
  <si>
    <t>&lt;- Вимоги не поширюються на випадки обіймання посади незалежного директора товариства та відносини, пов’язані з цим.</t>
  </si>
  <si>
    <t>&lt;-  Кількість днів з дати обрання до дати вступу на посаду</t>
  </si>
  <si>
    <t>&lt;-- не більше 30</t>
  </si>
  <si>
    <t>&lt;- не більше 30</t>
  </si>
  <si>
    <r>
      <rPr>
        <sz val="10"/>
        <color rgb="FF0070C0"/>
        <rFont val="Wingdings"/>
        <charset val="2"/>
      </rPr>
      <t>ò</t>
    </r>
    <r>
      <rPr>
        <sz val="10"/>
        <color rgb="FF0070C0"/>
        <rFont val="Times New Roman"/>
        <family val="1"/>
        <charset val="204"/>
      </rPr>
      <t xml:space="preserve">  </t>
    </r>
    <r>
      <rPr>
        <sz val="11"/>
        <color rgb="FF0070C0"/>
        <rFont val="Times New Roman"/>
        <family val="1"/>
        <charset val="204"/>
      </rPr>
      <t>заповнюється виконавцем</t>
    </r>
  </si>
  <si>
    <t>Анкета керівника, головного ризик-менеджера, 
головного комплаєнс-менеджера, керівника підрозділу внутрішнього аудиту</t>
  </si>
  <si>
    <t>Таблиця 4. Рішення уповноваженого органу/уповноваженої особи банку щодо обрання/призначення керівника, головного ризик-менеджера, головного комплаєнс-менеджера,  керівника підрозділу внутрішнього аудиту</t>
  </si>
  <si>
    <t>Рішення уповноваженого органу/уповноваженої особи банку щодо обрання/призначення керівника, головного ризик-менеджера, головного комплаєнс-менеджера,  керівника підрозділу внутрішнього аудиту</t>
  </si>
  <si>
    <r>
      <t>Таблиця 3.</t>
    </r>
    <r>
      <rPr>
        <u/>
        <vertAlign val="superscript"/>
        <sz val="11"/>
        <color theme="8" tint="-0.499984740745262"/>
        <rFont val="Times New Roman"/>
        <family val="1"/>
        <charset val="204"/>
      </rPr>
      <t>1</t>
    </r>
    <r>
      <rPr>
        <u/>
        <sz val="11"/>
        <color theme="8" tint="-0.499984740745262"/>
        <rFont val="Times New Roman"/>
        <family val="1"/>
        <charset val="204"/>
      </rPr>
      <t>. Інформація про отримання додаткової освіти, знань, управлінського досвіду та навичок</t>
    </r>
  </si>
  <si>
    <t>Відомості щодо сфери відповідальності керівника, головного ризик-менеджера, головного комплаєнс-менеджера,  керівника підрозділу внутрішнього аудиту в банку</t>
  </si>
  <si>
    <t>Таблиця 5. Відомості щодо сфери відповідальності керівника, головного ризик-менеджера, головного комплаєнс-менеджера,  керівника підрозділу внутрішнього аудиту в банку</t>
  </si>
  <si>
    <t>Таблиця 6 .Інформація про професійну діяльність керівника, головного ризик-менеджера, головного комплаєнс-менеджера,  керівника підрозділу внутрішнього аудиту банку</t>
  </si>
  <si>
    <t>Інформація про професійну діяльність керівника, головного ризик-менеджера, головного комплаєнс-менеджера,  керівника підрозділу внутрішнього аудиту банку</t>
  </si>
  <si>
    <t>III. Відносини керівника, головного ризик-менеджера, головного комплаєнс-менеджера,  керівника підрозділу внутрішнього аудиту банку з іншими особами</t>
  </si>
  <si>
    <t>Асоційовані/близькі особи керівника, головного ризик-менеджера, головного комплаєнс-менеджера, керівника підрозділу внутрішнього аудиту банку</t>
  </si>
  <si>
    <t>Таблиця 9.Асоційовані/близькі особи керівника, головного ризик-менеджера, головного комплаєнс-менеджера, керівника підрозділу внутрішнього аудиту банку</t>
  </si>
  <si>
    <t>Таблиця 10. Перелік юридичних осіб, у яких асоційовані/близькі особи керівника, головного ризик-менеджера, головного комплаєнс-менеджера,   керівника підрозділу внутрішнього аудиту банку є власниками істотної участі (для незалежних директорів – власниками 5 і більше відсотків участі) або контролерами</t>
  </si>
  <si>
    <t>Перелік юридичних осіб, у яких асоційовані/близькі особи керівника, головного ризик-менеджера, головного комплаєнс-менеджера,   керівника підрозділу внутрішнього аудиту банку є власниками істотної участі (для незалежних директорів – власниками 5 і більше відсотків участі) або контролерами</t>
  </si>
  <si>
    <t>Таблиця 11. Перелік юридичних осіб, у яких асоційовані/близькі особи керівника, головного ризик-менеджера, головного комплаєнс-менеджера, керівника підрозділу внутрішнього аудиту банку є керівниками/входять до складу органів управління</t>
  </si>
  <si>
    <t>Перелік юридичних осіб, у яких асоційовані/близькі особи керівника, головного ризик-менеджера, головного комплаєнс-менеджера, керівника підрозділу внутрішнього аудиту банку є керівниками/входять до складу органів управління</t>
  </si>
  <si>
    <t>Інформація щодо наявності/відсутності у керівника, головного ризик-менеджера, головного комплаєнс-менеджера, керівника підрозділу внутрішнього аудиту банку конфліктів інтересів</t>
  </si>
  <si>
    <t>Таблиця 12. Інформація щодо наявності/відсутності у керівника, головного ризик-менеджера, головного комплаєнс-менеджера, керівника підрозділу внутрішнього аудиту банку конфліктів інтересів</t>
  </si>
  <si>
    <t>Чи маєте Ви (Ваші асоційовані/близькі особи) або юридичні особи, з якими Ви (Ваші асоційовані/близькі особи) перебуваєте в трудових відносинах, або в яких Ви (Ваші асоційовані/близькі особи) є керівником, головним ризик-менеджером, головним комплаєнс-менеджером, керівником підрозділу внутрішнього аудиту або власником істотної участі/контролером, зобов’язання майнового характеру перед банком, до якого Вас обрано керівником, головним ризик-менеджером, головним комплаєнс-менеджером, керівником підрозділу внутрішнього аудиту, його материнською та/або дочірніми компаніями?
Якщо так, то надайте пояснення</t>
  </si>
  <si>
    <t>Чи володієте Ви (Ваші асоційовані/близькі особи) прямо або опосередковано акціями банку, до якого Вас обрано керівником, головним ризик-менеджером, головним комплаєнс-менеджером, керівником підрозділу внутрішнього аудиту, його материнської та/або дочірніх компаній?
Якщо так, то надайте пояснення</t>
  </si>
  <si>
    <t>Чи берете Ви (Ваші асоційовані/близькі особи) участь у будь-якій іншій діяльності, що конкурує в будь-якій формі з інтересами банку, до якого Вас обрано керівником, головним ризик-менеджером, головним комплаєнс-менеджером, керівником підрозділу внутрішнього аудиту?
Якщо так, то надайте пояснення</t>
  </si>
  <si>
    <t>Чи маєте Ви (Ваші асоційовані/близькі особи) інші майнові або немайнові інтереси, які можуть призвести до конфлікту інтересів під час обіймання Вами посади керівника, головного ризик-менеджера, головного комплаєнс-менеджера, керівника підрозділу внутрішнього аудиту банку, на яку Вас було обрано (призначено)?
Якщо так, то надайте пояснення</t>
  </si>
  <si>
    <t>V. Оцінка достатності часу для виконання обов’язків керівника, головного ризик-менеджера, головного комплаєнс-менеджера, керівника підрозділу внутрішнього аудиту банку</t>
  </si>
  <si>
    <t>Таблиця 13.Інформація щодо наявності/відсутності достатнього часу для виконання керівником, головним ризик-менеджером, головним комплаєнс-менеджером, керівником підрозділу внутрішнього аудиту банку своїх обов’язків</t>
  </si>
  <si>
    <t>Чи буде посада керівника, головного ризик-менеджера, головного комплаєнс-менеджера, керівника підрозділу внутрішнього аудиту суміщена з іншими посадами в інших юридичних особах? 
Якщо так, то яку кількість годин щотижнево Ви будете витрачати на виконання обов’язків на посадах у таких юридичних особах?</t>
  </si>
  <si>
    <t>Чи буде посада керівника, головного ризик-менеджера, головного комплаєнс-менеджера, керівника підрозділу внутрішнього аудиту суміщена з іншими посадами в банку? 
Якщо так, то зазначте ці посади та надайте опис функціональних обов’язків, що будуть виконуватися Вами на таких посадах.</t>
  </si>
  <si>
    <t>Яку кількість годин щотижнево Ви готові присвячувати виконанню обов’язків керівника, головного ризик-менеджера, головного комплаєнс-менеджера, керівника підрозділу внутрішнього аудиту банку?</t>
  </si>
  <si>
    <t>Таблиця 14. Інформація щодо відповідності керівника, головного ризик-менеджера, головного комплаєнс-менеджера, керівника підрозділу внутрішнього аудиту банку вимогам щодо наявності бездоганної ділової репутації</t>
  </si>
  <si>
    <t>(прізвище, ім’я, по батькові керівника, головного ризик-менеджера, головного комплаєнс-менеджера, керівника підрозділу внутрішнього аудиту банку)</t>
  </si>
  <si>
    <t>(підпис керівника, головного ризик-менеджера, головного комплаєнс-менеджера,  керівника підрозділу внутрішнього аудиту банку)</t>
  </si>
  <si>
    <t xml:space="preserve">стверджую, що на підставі аналізу документів та інформації, наданої керівником, головним ризик-менеджером, головним комплаєнс-менеджером, керівником підрозділу внутрішнього аудиту, та за результатами проведеної перевірки інформація, надана в анкеті, є правдивою і повною, та розумію наслідки надання недостовірної інформації Національному банку України. 
Я стверджую, що банк повідомить Національний банк України про зміни щодо інформації, наданої в анкеті.
Я стверджую, що банк провів перевірку відповідності керівника, головного ризик-менеджера, головного комплаєнс-менеджера, керівника підрозділу внутрішнього аудиту банку вимогам щодо професійної придатності та наявності бездоганної ділової репутації та зробив висновок, що керівник, головний ризик-менеджер, головний комплаєнс-менеджер, керівник підрозділу внутрішнього аудиту банку має бездоганну ділову репутацію та відповідає вимогам щодо професійної придатності. 
Я стверджую, що банк провів перевірку відповідності незалежного директора вимогам законодавства України щодо незалежності та зробив висновок, що незалежний директор відповідає вимогам незалежності, установленим законодавством України (запевнення надається в разі погодження на посаду незалежного директора).
</t>
  </si>
  <si>
    <t>Затверджена Національним банком України форма Анкети керівника, головного ризик-менеджера, головного комплаєнс-менеджера, керівника підрозділу внутрішнього аудиту банку (далі ‒ Анкета) із поясненнями щодо порядку подання та параметрів заповнення анкети розміщена на сторінці офіційного Інтернет-представництва Національного банку України –  pdf-файл “Затверджена форма”</t>
  </si>
  <si>
    <t>1. Анкета керівника, головного ризик-менеджера, головного комплаєнс-менеджера, керівника підрозділу внутрішнього аудиту банку (далі ‒ Анкета) подається в паперовому та в електронному вигляді.</t>
  </si>
  <si>
    <t>4. Заповнена Анкета після роздрукування підписується керівником, головним ризик-менеджером, головним комплаєнс-менеджером, керівником підрозділу внутрішнього аудиту банку (кандидатом на відповідну посаду) та подається разом з кольоровою фотокарткою особи, яка наклеюється на Анкету у визначеному місці.</t>
  </si>
  <si>
    <t>Інформація щодо відповідності керівника, головного ризик-менеджера, головного комплаєнс-менеджера, керівника підрозділу внутрішнього аудиту банку вимогам щодо наявності бездоганної ділової репутації</t>
  </si>
  <si>
    <t> Інформація щодо наявності/відсутності достатнього часу для виконання керівником, головним ризик-менеджером, головним комплаєнс-менеджером, керівником підрозділу внутрішнього аудиту банку своїх обов’язків</t>
  </si>
  <si>
    <t>Витяг з Анкети керівника, головного ризик-менеджера, 
головного комплаєнс-менеджера, керівника підрозділу внутрішнього аудиту</t>
  </si>
  <si>
    <t>1.6</t>
  </si>
  <si>
    <t>1.7</t>
  </si>
  <si>
    <t>1.8</t>
  </si>
  <si>
    <t>1.9</t>
  </si>
  <si>
    <t>Чи траплялися протягом останніх трьох років (у тому числі на дату підписання цієї анкети) випадки подання Вами недостовірної інформації Національному банку України? 
Якщо так, то зазначте, яка саме недостовірна інформація подавалася Національному банку України, дату її подання та надайте пояснення:</t>
  </si>
  <si>
    <t>Чи мали місце протягом останніх трьох років (у тому числі на дату підписання цієї анкети) випадки невиконання Вами узятих на себе особистих зобов’язань і/або гарантійних листів, наданих Національному банку України?</t>
  </si>
  <si>
    <t xml:space="preserve">Чи є Ви громадянином чи податковим резидентом або чи є місцем Вашого постійного проживання держава, що здійснює/здійснювала збройну агресію проти України у значенні, наведеному в статті 1 Закону України “Про оборону України”?
Якщо так, то надайте опис:
</t>
  </si>
  <si>
    <t>Чи мало місце протягом останніх трьох років набрання законної сили рішенням суду щодо Вас про притягнення до відповідальності за порушення вимог антикорупційного законодавства, законодавства з питань фінансового моніторингу, законодавства про фінансові послуги?</t>
  </si>
  <si>
    <t>Чи існує на дату підписання цієї анкети щодо Вас рішення суду про притягнення до відповідальності, яке набрало законної сили, за порушення вимог антикорупційного законодавства, законодавства з питань фінансового моніторингу, законодавства про фінансові послуги?
Якщо так, то надайте пояснення:</t>
  </si>
  <si>
    <t>Чи траплялися протягом останніх трьох років випадки припинення Ваших повноважень (Вашого звільнення) на вимогу державного органу [крім припинення повноважень/звільнення/не вступу на посаду у зв'язку з прийняттям Національним банком України рішення про відмову в погодженні Вас на посаду керівника, головного бухгалтера, керівника підрозділу внутрішнього аудиту, головного ризик-менеджера, головного комплаєнс-менеджера фінансової установи]?
Якщо так, то зазначте дату, причину припинення повноважень/звільнення та надайте пояснення:</t>
  </si>
  <si>
    <t>Чи перебували Ви на посаді керівника, головного бухгалтера, керівника підрозділу внутрішнього аудиту, головного ризик-менеджера, головного комплаєнс-менеджера фінансової установи (або виконували обов’язки за посадою) сукупно протягом більше шести місяців без погодження Національним банком України на цю посаду Вас, якщо таке погодження було обов’язковим відповідно до законодавства?
Якщо так, то надайте пояснення</t>
  </si>
  <si>
    <t>Чи застосовувалось до Вас протягом останніх трьох років дисциплінарне стягнення у вигляді позбавлення права на зайняття адвокатською діяльністю, анулювання виданого Вам свідоцтва про право на зайняття нотаріальною діяльністю чи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зазначте опис (яке саме дисциплінарне стягнення застосовувалось, дата його застосування) та надайте пояснення:</t>
  </si>
  <si>
    <t>3.5</t>
  </si>
  <si>
    <t>Чи були випадки протягом останніх трьох років звільнення Вас із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пояснення:</t>
  </si>
  <si>
    <t>4. Стосовно обіймання посад або володіння істотною участю в фінансових установах, іноземних фінансових установах:</t>
  </si>
  <si>
    <t>Чи володіли Ви істотною участю у фінансовій установі, іноземній фінансовій установі станом на будь-яку дату протягом року, що передує даті рішення органу ліцензування та нагляду, суду або іншого уповноваженого органу щодо такої установи про:
- призначення тимчасової адміністрації, та/або
- віднесення до категорії неплатоспроможних, або
- визнання банкрутом, та/або
- відкликання/анулювання банківської ліцензії/усіх ліцензій на провадження діяльності з надання фінансових послуг/усіх ліцензій на окремі види професійної діяльності на ринках капіталу та організованих товарних ринках за ініціативою органу ліцензування та нагляду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і/або не надавав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професійної діяльності на ринках капіталу та організованих товарних ринках, та/або не надавав додаткових послуг, передбачених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 та/або
-  виключення з Державного реєстру фінансових установ і/або реєстру фінансових установ іншого органу ліцензування та нагляду, уповноваженого органу іноземної країни?</t>
  </si>
  <si>
    <t>Чи перебували Ви сукупно протягом більше шести місяців у складі органу управління та/або контролю чи на посаді керівника, головного бухгалтера, головного ризик-менеджера, головного комплаєнс-менеджера, керівника підрозділу внутрішнього аудиту фінансової установи, іноземної фінансової установи (чи виконували обов’язки за посадою) протягом року, що передує даті рішення органу ліцензування та нагляду, суду або іншого уповноваженого органу, визначеного в рядку 4.1 цієї таблиці?</t>
  </si>
  <si>
    <t>Чи мали Ви можливість незалежно від обіймання посад і володіння участю у фінансовій установі, іноземній фінансовій установі надавати обов’язкові вказівки або іншим чином визначати чи істотно впливати на дії фінансової установи, іноземної фінансової установи станом на будь-яку дату протягом року, що передує даті рішення органу ліцензування та нагляду, суду або іншого уповноваженого органу, визначеного в рядку 4.1 цієї таблиці?
Якщо так, то надайте пояснення</t>
  </si>
  <si>
    <t xml:space="preserve">Чи траплялися протягом останніх трьох років випадки припинення Ваших повноважень (Вашого звільнення) або переведення Вас на іншу посаду, якому передувала вимога органу ліцензування та нагляду щодо Вашої заміни на посаді у зв’язку з тим, що Ви не забезпечили належного виконання своїх посадових обов’язків, що призвело до порушення фінансовою установою вимог законодавства України, чи прийняття Національним банком України рішення про застосування заходу впливу у вигляді відсторонення посадової особи фінансової установи від посади?
Якщо так, то зазначте дату та підстави висунення Національним банком України відповідної вимоги/прийняття відповідного рішення, дату припинення повноважень (звільнення) або переведення на іншу посаду та надайте пояснення:
</t>
  </si>
  <si>
    <t xml:space="preserve">Додаток 8
до наказу Національного банку України від 28 грудня 2018 року № 1241-но (у редакції наказу Національного банку України від 16 серпня 2022 року № 576-но) (підпункт 2 пункту 331 глави 40 розділу VI,  пункт 363 глави 43 розділу VI Положення про ліцензування банків, затвердженого постановою Правління Національного банку України від 22 грудня 2018 року № 149)
</t>
  </si>
  <si>
    <t>Чи були Ви притягнуті до кримінальної відповідальності? 
Якщо так, то вкажіть злочин, за який Вас було притягнуто до відповідальності, дату прийняття рішення та застосовані санкції</t>
  </si>
  <si>
    <t xml:space="preserve">Якщо так, то зазначте, яка саме недостовірна інформація подавалася Національному банку країни, дату її подання та надайте пояснення:
</t>
  </si>
  <si>
    <t>1,7</t>
  </si>
  <si>
    <t>Якщо так, то надайте опис:</t>
  </si>
  <si>
    <t xml:space="preserve">Чи маєте Ви заборгованість зі сплати податків, зборів або інших обов’язкових платежів, крім тих, що передбачені в пункті 1.5 цієї анкети, станом на дату підписання цієї анкети? 
Якщо так, то надайте пояснення: </t>
  </si>
  <si>
    <t>Чи звільняли Вас протягом останніх п’яти років з огляду на систематичне або одноразове грубе порушення посадових обов’язків та/або правил трудового розпорядку, порушення обмежень, установлених антикорупційним законодавством, вчинення за місцем роботи розкрадання, зловживання владою/службовим становищем або іншого правопорушення?
Якщо так, то зазначте дату, причину звільнення та надайте пояснення</t>
  </si>
  <si>
    <t>Якщо так, то зазначте опис (яке саме дисциплінарне стягнення застосовувалось, дата його застосування) та надайте пояснення:</t>
  </si>
  <si>
    <t>Якщо так, то зазначте дату та підстави висунення Національним банком України відповідної вимоги/прийняття відповідного рішення, дату припинення повноважень (звільнення) або переведення на іншу посаду та надайте пояснення:</t>
  </si>
  <si>
    <t xml:space="preserve">ДОВІДНИК 9. </t>
  </si>
  <si>
    <t>Керівник підрозділу внутрішнього аудиту</t>
  </si>
  <si>
    <t>Голова Наглядової ради</t>
  </si>
  <si>
    <t>Заступник Голови Наглядової ради</t>
  </si>
  <si>
    <t>Член Наглядової ради</t>
  </si>
  <si>
    <t>Голова Правління</t>
  </si>
  <si>
    <t>Заступник Голови Правління</t>
  </si>
  <si>
    <t>Заступник Голови Правління, Головний ризик-менеджер</t>
  </si>
  <si>
    <t>Заступник Голови Правління, Головний комплаєнс-менеджер</t>
  </si>
  <si>
    <t>Заступник Голови Правління, Відповідальний працівник за проведення фінансового моніторингу</t>
  </si>
  <si>
    <t>Заступник Голови Правління, Головний комплаєнс-менеджер, Відповідальний працівник за проведення фінансового моніторингу</t>
  </si>
  <si>
    <t>Член Правління</t>
  </si>
  <si>
    <t>Член Правління, Головний ризик-менеджер</t>
  </si>
  <si>
    <t>Член Правління, Головний комплаєнс-менеджер</t>
  </si>
  <si>
    <t>Член Правління, Відповідальний працівник за проведення фінансового моніторингу</t>
  </si>
  <si>
    <t>Член Правління, Головний комплаєнс-менеджер, Відповідальний працівник за проведення фінансового моніторингу</t>
  </si>
  <si>
    <t>Головний бухгалтер</t>
  </si>
  <si>
    <t>Головний бухгалтер, Заступник Голови Правління</t>
  </si>
  <si>
    <t>Головний бухгалтер, Член Правління</t>
  </si>
  <si>
    <t>Головний ризик-менеджер</t>
  </si>
  <si>
    <t>Головний комплаєнс-менеджер</t>
  </si>
  <si>
    <t>Головний комплаєнс-менеджер, Відповідальний працівник за проведення фінансового моніторингу</t>
  </si>
  <si>
    <t>Подання особою недостовірної інформації НБУ протягом останніх трьох років, яка вплинула або могла вплинути на прийняття НБУ рішення</t>
  </si>
  <si>
    <t xml:space="preserve">Особа є громадянином чи податковим резидентом або місцем її постійного проживання є держава, що здійснює/здійснювала збройну агресію проти України </t>
  </si>
  <si>
    <t xml:space="preserve">Набрання законної сили рішенням суду щодо особи за порушення вимог антикорупційного законодавства, законодавства з питань фінансового моніторингу, законодавства про фінансові послуги </t>
  </si>
  <si>
    <t xml:space="preserve">Застосування до особи дисциплінарного стягнення у вигляді позбавлення права на зайняття адвокатською діяльністю, анулювання виданого особі свідоцтва про право на зайняття нотаріальною діяльністю чи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t>
  </si>
  <si>
    <t xml:space="preserve">Ззвільнення особи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t>
  </si>
  <si>
    <t>Володіння істотною участю у фінансовій установі/іноземній фінансовій установі станом на будь-яку дату протягом року, що передує даті рішення про призначення ТА/віднесення до категорії неплатоспроможних/визнання банкрутом/відкликання ліцензії за ініціативою органу ліцензування та нагляду/виключення з реєстру</t>
  </si>
  <si>
    <t>Можливість незалежно від обіймання посад і володіння участю в фінансовій установі/іноземній фінансовій установі надавати обов’язкові вказівки або іншим чином визначати чи істотно впливати на дії фінансової установи/іноземної фінансової установи станом на будь-яку дату протягом року, що передує даті рішення про банкрутство/відкликання ліцензії/виключення з реєстру</t>
  </si>
  <si>
    <t>Припинення повноважень (звільнення) особи чи її переведення на іншу посаду протягом останніх трьох років, якщо йому передувала вимога НБУ/органу ліцензування та нагляду щодо заміни цієї особи на посаді/відсторонення від посади в зв’язку з неналежним виконанням особою посадових обов’язків, яке призвело до порушення фінансовою установою законодавства України</t>
  </si>
  <si>
    <t>Щодо особи відкрите судове провадження у справі про неплатоспроможність/банкрутство</t>
  </si>
  <si>
    <t xml:space="preserve">Картка аналізу і перевірки документів, поданих  для погодження керівника банку, головного ризик-менеджера, головного комплаєнс-менеджера, керівника підрозділу внутрішнього аудиту банку </t>
  </si>
  <si>
    <t>Анкета керівника, головного ризик-менеджера, головного комплаєнс-менеджера, керівника підрозділу внутрішнього аудиту банку (дод. 8)</t>
  </si>
  <si>
    <t>Копії документа з інформацією про реєстраційний номер облікової картки платника податків  (паспорт оформлено у вигляді книжечки)</t>
  </si>
  <si>
    <t>Документи для ідентифікації громадянина України, який виїхав на постійне/тимчасове проживання за кордон</t>
  </si>
  <si>
    <t>Копія документа з інформацією про місце постійного/тимчасового проживання фізичної особи</t>
  </si>
  <si>
    <t>Копія документа, що підтверджує правові підстави постійного/тимчасового  проживання фізичної особи на території іноземної країни</t>
  </si>
  <si>
    <t>Документи щодо дотримання обмежень, установлених у статті 39 Закону України "Про банки і банківську діяльність"</t>
  </si>
  <si>
    <t>Запевнення особи щодо дотримання обмежень, установлених у статті 39 Закону України "Про банки і банківську діяльність", та/або документи, що підтверджують припинення обов`язків особи за посадою в іншій юридичній особі, до обрання/призначення на посаду, щодо якої здійснюється погодження (у випадку погодження як кандидата)</t>
  </si>
  <si>
    <t>Департамент інспектування</t>
  </si>
  <si>
    <t>Департамент нагляду за ринком небанківських фінансових послуг</t>
  </si>
  <si>
    <t>ДБН, ДІ, ДФМ, ДНРНФП – якщо особа працювала в банківській/фінансовій системі України (за період роботи протягом останніх 5 років або за період роботи з дати призначення на посаду, на яку особа погоджувалася НБУ і відповідна інформація ДЛ надавалась); ФГВФО – якщо особа працювала в банках, які перебували в розпорядженні ФГВФО (за період роботи протягом 5 років до віднесення банку до категорії неплатоспроможних/ліквідації банку) та/або має/мала незакриті кредити в таких банках; ДП, ДБ – особа працювала в НБУ (протягом останніх 5 років) та/або щодо визначення (виявлених, імовірних) порушень статті 26 Закону України “Про запобігання корупції” та статті 65 Закону України “Про Національний банк України”, ДФМ – стосовно застосування до особи санкцій та стосовно уключення особи до переліку осіб, пов’язаних зі здійсненням терористичної діяльності; ЮД – за необхідності отримання правової експертизи + при "відбілюванні"; інші підрозділи НБУ – за потреби.</t>
  </si>
  <si>
    <t>Дотримання обмежень, визначених статтею 39 Закону України "Про банки і банківську діяльність"</t>
  </si>
  <si>
    <t>Копія документа, що підтверджує правові підстави постійного/тимчасового проживання фізичної особи на території іноземної країни</t>
  </si>
  <si>
    <t>Документи щодо дотримання обмежень, установлених у статтях 39,42,45 Закону України "Про банки і банківську діяльність"</t>
  </si>
  <si>
    <t>Запевнення особи щодо дотримання обмежень, установлених у статтях 39,42,45 Закону України "Про банки і банківську діяльність", та/або документи, що підтверджують припинення обов`язків особи за посадою в іншій юридичній особі, до обрання/призначення на посаду, щодо якої здійснюється погодження (у випадку погодження як кандидата)</t>
  </si>
  <si>
    <t>Дотримання обмежень, визначених статтями 39, 42, 45 Закону України "Про банки і банківську діяльність"</t>
  </si>
  <si>
    <t>Дотримання вимог, визначених НПА НБУ з питань організації внутрішнього аудиту банку</t>
  </si>
  <si>
    <t>Дотримання вимог, визначених НПА НБУ щодо здійснення банками фінансового моніторингу</t>
  </si>
  <si>
    <t>Дотримання вимог, визначених НПА НБУ щодо організації СУР в банку</t>
  </si>
  <si>
    <t>!!! 
Відповідно до п. 6 Постанови 149 ознаки небездоганної ділової репутації, пов’язані з обійманням посад або володінням істотною участю (п.65) не застосовуються до особи,  яка була погоджена НБУ як керівник/власник ІУ після прийняття рішення про банкрутство/відкликання ліцензії/виключення з реєстру щодо фінансової установи/іноземної фінансової установи</t>
  </si>
  <si>
    <r>
      <t xml:space="preserve">Надання зауважень та/або запитів про отримання додаткової інформації, документів, пояснень (дата листа </t>
    </r>
    <r>
      <rPr>
        <sz val="10"/>
        <color rgb="FF0070C0"/>
        <rFont val="Times New Roman"/>
        <family val="1"/>
        <charset val="204"/>
      </rPr>
      <t>**.**.20**</t>
    </r>
    <r>
      <rPr>
        <sz val="10"/>
        <color rgb="FF000000"/>
        <rFont val="Times New Roman"/>
        <family val="1"/>
        <charset val="204"/>
      </rPr>
      <t>)</t>
    </r>
  </si>
  <si>
    <t>Вид діяльності 
(заповнюється якщо у стопчику 9.1 зазначено  "Інший вид діяльності")</t>
  </si>
  <si>
    <t>Вид діяльності 
(заповнюється якщо у стопчику 6.1 зазначено  "Інший вид діяльності")</t>
  </si>
  <si>
    <t>Примітка</t>
  </si>
  <si>
    <t xml:space="preserve"> І. Інформація про керівника, головного ризик-менеджера, головного комплаєнс-менеджера, керівника підрозділу внутрішнього аудиту</t>
  </si>
  <si>
    <t>Аландські Острови</t>
  </si>
  <si>
    <t>Антарктика</t>
  </si>
  <si>
    <t>Афганістан</t>
  </si>
  <si>
    <t>Багамські Острови</t>
  </si>
  <si>
    <t>Бахрейн</t>
  </si>
  <si>
    <t>Бермудські Острови</t>
  </si>
  <si>
    <t>Болівія (Багатонаціональна Держава)</t>
  </si>
  <si>
    <t>Бонайре, Сінт-Естатіус і Саба</t>
  </si>
  <si>
    <t>Британська територія в Індійському океані</t>
  </si>
  <si>
    <t>Бруней-Даруссалам</t>
  </si>
  <si>
    <t>Венесуела (Боліварська Республіка)</t>
  </si>
  <si>
    <t>Віргінські Острови (Британія)</t>
  </si>
  <si>
    <t>Віргінські Острови (США)</t>
  </si>
  <si>
    <t>Гаяна</t>
  </si>
  <si>
    <t>Гонконг</t>
  </si>
  <si>
    <t>Еритрея</t>
  </si>
  <si>
    <t>Есватіні</t>
  </si>
  <si>
    <t>Йорданія</t>
  </si>
  <si>
    <t>Кайманові Острови</t>
  </si>
  <si>
    <t>Кірибаті</t>
  </si>
  <si>
    <t>Кокосові (Кілінг) Острови</t>
  </si>
  <si>
    <t>Комори</t>
  </si>
  <si>
    <t>Конго (Демократична Республіка)</t>
  </si>
  <si>
    <t>Корейська Народно-Демократична Республіка</t>
  </si>
  <si>
    <t>Корея (Республіка)</t>
  </si>
  <si>
    <t>Коста-Рика</t>
  </si>
  <si>
    <t>Кот-Д'Івуар</t>
  </si>
  <si>
    <t>Кюрасао</t>
  </si>
  <si>
    <t>Лаоська Народно-Демократична Республіка</t>
  </si>
  <si>
    <t>Лівія</t>
  </si>
  <si>
    <t>Малі Віддалені Острови США</t>
  </si>
  <si>
    <t>Мартиніка</t>
  </si>
  <si>
    <t>Маршаллові Острови</t>
  </si>
  <si>
    <t>Молдова (Республіка)</t>
  </si>
  <si>
    <t>Нідерландські Антильські Острови</t>
  </si>
  <si>
    <t>Ніуе</t>
  </si>
  <si>
    <t>Острів Герд і Острови МакДональд</t>
  </si>
  <si>
    <t>Острови Святої Єлени, Вознесіння та Тристан-да-Кунья</t>
  </si>
  <si>
    <t>Острови Теркс і Кайкос</t>
  </si>
  <si>
    <t>Острови Шпіцберген та Ян-Маєн</t>
  </si>
  <si>
    <t xml:space="preserve">Палестина (Держава) </t>
  </si>
  <si>
    <t>Папуа-Нова Гвінея</t>
  </si>
  <si>
    <t>Південна Джорджія та Південні Сандвічеві Острови</t>
  </si>
  <si>
    <t>Південний Судан</t>
  </si>
  <si>
    <t>Північна Македонія</t>
  </si>
  <si>
    <t>Самоа</t>
  </si>
  <si>
    <t>Сан-Марино</t>
  </si>
  <si>
    <t>Сан-Томе і Принсіпі</t>
  </si>
  <si>
    <t>Сарк</t>
  </si>
  <si>
    <t>Святий Престол</t>
  </si>
  <si>
    <t>Сейшельські Острови</t>
  </si>
  <si>
    <t>Сен-Бартелемі</t>
  </si>
  <si>
    <t>Сен-Мартен (частина Франції)</t>
  </si>
  <si>
    <t>Сен-П'єр і Мікелон</t>
  </si>
  <si>
    <t>Сент-Вінсент і Гренадіни</t>
  </si>
  <si>
    <t>Сінт-Мартен (частина Нідерландів)</t>
  </si>
  <si>
    <t>Сомалі</t>
  </si>
  <si>
    <t>Сполучене Королівство Великої Британії та Північної Ірландії</t>
  </si>
  <si>
    <t>Суринам</t>
  </si>
  <si>
    <t>Тайвань (Провінція Китаю)</t>
  </si>
  <si>
    <t xml:space="preserve">Танзанія (Об'єднана Республіка) </t>
  </si>
  <si>
    <t>Тимор-Лешті</t>
  </si>
  <si>
    <t>Тринідад і Тобаго</t>
  </si>
  <si>
    <t>Фарерські Острови</t>
  </si>
  <si>
    <t>Фіджі</t>
  </si>
  <si>
    <t>Фолклендські Острови (Мальвінські)</t>
  </si>
  <si>
    <t>Центральноафриканська Республіка</t>
  </si>
  <si>
    <t>Чехія</t>
  </si>
  <si>
    <t>Чилі</t>
  </si>
  <si>
    <t>Чи покладено на особу, що погоджується, виконання обов`язків за посадою?</t>
  </si>
  <si>
    <t>Так/Ні</t>
  </si>
  <si>
    <t>Період виконання обов`язків за посадою</t>
  </si>
  <si>
    <t>дата призначення в.о.</t>
  </si>
  <si>
    <t>дата припинення в.о.</t>
  </si>
  <si>
    <t>Організаційна структура банку (у т.ч у форматі Word), примітки до організаційної структури та рішення про її затвердження</t>
  </si>
  <si>
    <t>&lt;- Дата подання повного пакета документів</t>
  </si>
  <si>
    <t>&lt;- Строк розгляду</t>
  </si>
  <si>
    <t>Якщо в листі зауваження+некомплект ( 2 в 1) - після отримання усіх документів (комплект) - видаляємо примітку "некомплект" та в полі "початкова дата" проставляємо кінцеву  дату подання визначених 149 документів. В полі "кінцева дата" проставляється дата усунення зауважень/подання додаткових документів.</t>
  </si>
  <si>
    <r>
      <t xml:space="preserve">Надання зауважень та/або запитів про отримання додаткової інформації, документів, пояснень (дата листа </t>
    </r>
    <r>
      <rPr>
        <sz val="10"/>
        <color rgb="FFFF0000"/>
        <rFont val="Times New Roman"/>
        <family val="1"/>
        <charset val="204"/>
      </rPr>
      <t>**.**</t>
    </r>
    <r>
      <rPr>
        <sz val="10"/>
        <color rgb="FF0070C0"/>
        <rFont val="Times New Roman"/>
        <family val="1"/>
        <charset val="204"/>
      </rPr>
      <t>.</t>
    </r>
    <r>
      <rPr>
        <sz val="10"/>
        <color rgb="FFFF0000"/>
        <rFont val="Times New Roman"/>
        <family val="1"/>
        <charset val="204"/>
      </rPr>
      <t>202_</t>
    </r>
    <r>
      <rPr>
        <sz val="10"/>
        <color rgb="FF000000"/>
        <rFont val="Times New Roman"/>
        <family val="1"/>
        <charset val="204"/>
      </rPr>
      <t>)</t>
    </r>
  </si>
  <si>
    <t>&lt;-Заповнюється у разі надсилання запитів іншим підрозділам / установам. За відсутності - приховати рядки</t>
  </si>
  <si>
    <t>Департамент інтегрованого нагляду за банками</t>
  </si>
  <si>
    <t>Дотримання додаткових вимог щодо професійної придатності, встановлених для Голови Правління/члена Правління/Головного бухгалтера</t>
  </si>
  <si>
    <t>Можливість приділяти достатньо часу для виконання покладених обов’язків керівника банку</t>
  </si>
  <si>
    <t>Порушення  особою зобов’язання фінансового характеру (&gt; 300 тис.  грн , &gt; 30 днів)</t>
  </si>
  <si>
    <t>Обіймання особою посади керівника, головного бухгалтера керівника підрозділу ВА, ССО, CRO (виконання обов`язків за посадою) фінансової установи протягом більше 6 місяців без погодження НБУ особи на цю посаду</t>
  </si>
  <si>
    <t xml:space="preserve">Перебування протягом більше 6 місяців у склладі органу управління/контролю, на посаді керівника, ГБ, керівника підрозділу ВА, ССО, CRO (виконання обов`язків за посадою) фінансової установи/іноземної фінансової установи протягом року, що передує даті рішення про банкрутство/відкликання ліцензії/виключення з реєстру
</t>
  </si>
  <si>
    <t>дата1</t>
  </si>
  <si>
    <t>дата2</t>
  </si>
  <si>
    <t>п1</t>
  </si>
  <si>
    <t>п2</t>
  </si>
  <si>
    <t>п3</t>
  </si>
  <si>
    <t>&lt;-  Чи дотримано банком вимоги статті 42 Закону про банки щодо подання до НБУ документів для погодження керівників банку  (не пізніше одного місяця з дня їх призначення (обрання) на посади  (встановлено 30 календ.днів)</t>
  </si>
  <si>
    <t>Прізвище ім’я та по батькові (за наявності)</t>
  </si>
  <si>
    <t>Організаційна структура банку (у т.ч. у форматі Word, примітки до організаційної структури)  та рішення про її затвердження</t>
  </si>
  <si>
    <t>Особа володіє 5 і більше відсотками статутного капіталу юр.особи або є посадовою особою чи особою, яка здійснює управлінські функції в юр.особі, а також є фізичною особою - підприємцем, яка протягом минулого року мала істотні ділові відносини з цим банком та/або афілійованими з ним юридичними особами</t>
  </si>
  <si>
    <t>Особа є та/або була протягом попередніх трьох років ключовим партнером, посадовою особою чи працівником суб’єкта аудиторської діяльності, що брав участь у наданні послуг з обов’язкового аудиту фінансової звітності цього банку та/або афілійованих з ним юридичних осіб</t>
  </si>
  <si>
    <t>Особа є пов`язаною родинними відносинами з особами, зазначеними у 8 вищевказаних пунктах</t>
  </si>
  <si>
    <t>Особа одержує та/або одержувала протягом попередніх трьох років від цього банку та/або афілійованих з ним юридичних осіб додаткову винагороду в розмірі, що перевищує 5 відсотків сукупного річного доходу такої особи за кожний з таких років</t>
  </si>
  <si>
    <t>ДБН, ДІ, ДФМ, ДНРНФП – якщо особа працювала в банківській/фінансовій системі України (за період роботи протягом останніх 5 років або за період роботи з дати призначення на посаду, на яку особа погоджувалася НБУ і відповідна інформація ДЛ надавалась); ФГВФО – якщо особа працювала в банках, які перебували в розпорядженні ФГВФО (за період роботи протягом 5 років до віднесення банку до категорії неплатоспроможних/ліквідації банку) та/або має/мала незакриті кредити в таких банках; ДП, ДБ – особа працювала в НБУ (протягом останніх 5 років) та/або щодо визначення (виявлених, імовірних) порушень статті 26 ЗУ “Про запобігання корупції” та статті 65 ЗУ “Про Національний банк України”, ДФМ – стосовно застосування до особи санкцій та стосовно уключення особи до переліку осіб, пов’язаних зі здійсненням терористичної діяльності; ЮД – за необхідності отримання правової експертизи + при "відбілюванні"; інші підрозділи НБУ – за потреби.</t>
  </si>
  <si>
    <t>Місце роботи  (дата неплатоспроможності / ліквідації)</t>
  </si>
  <si>
    <r>
      <rPr>
        <sz val="10"/>
        <rFont val="Wingdings"/>
        <charset val="2"/>
      </rPr>
      <t>ò</t>
    </r>
    <r>
      <rPr>
        <sz val="10"/>
        <rFont val="Times New Roman"/>
        <family val="1"/>
        <charset val="204"/>
      </rPr>
      <t xml:space="preserve">  </t>
    </r>
    <r>
      <rPr>
        <sz val="11"/>
        <rFont val="Times New Roman"/>
        <family val="1"/>
        <charset val="204"/>
      </rPr>
      <t>заповнюється виконавцем</t>
    </r>
  </si>
  <si>
    <t>Відповідно до п. 6 Постанови 149 ознаки небездоганної ділової репутації, пов’язані з обійманням посад або володінням істотною участю (п.65) не застосовуються до особи,  яка була погоджена НБУ як керівник/власник ІУ після прийняття рішення про банкрутство/відкликання ліцензії/виключення з реєстру щодо фінансової установи/іноземної фінансової установи</t>
  </si>
  <si>
    <t>При аналізі цієї ознаки звертати увагу на те, чи не було прийнято судом рішення, які є чинними, про скасування неплатоспроможності/ліквідації</t>
  </si>
  <si>
    <t xml:space="preserve">Картка аналізу і перевірки документів, поданих  для погодження керівника банку - незалежного директора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</si>
</sst>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000000%"/>
    <numFmt numFmtId="166" formatCode="0.000000"/>
    <numFmt numFmtId="167" formatCode="#,##0.000000"/>
    <numFmt numFmtId="168" formatCode="_-* #,##0.00_₴_-;\-* #,##0.00_₴_-;_-* &quot;-&quot;??_₴_-;_-@_-"/>
  </numFmts>
  <fonts count="85" x14ac:knownFonts="1">
    <font>
      <sz val="11"/>
      <color theme="1"/>
      <name val="Calibri"/>
      <family val="2"/>
      <charset val="204"/>
      <scheme val="minor"/>
    </font>
    <font>
      <sz val="12"/>
      <name val="Times New Roman"/>
      <family val="1"/>
      <charset val="204"/>
    </font>
    <font>
      <sz val="11"/>
      <color rgb="FF006100"/>
      <name val="Calibri"/>
      <family val="2"/>
      <charset val="204"/>
      <scheme val="minor"/>
    </font>
    <font>
      <sz val="11"/>
      <color rgb="FF9C0006"/>
      <name val="Calibri"/>
      <family val="2"/>
      <charset val="204"/>
      <scheme val="minor"/>
    </font>
    <font>
      <u/>
      <sz val="11"/>
      <color theme="10"/>
      <name val="Calibri"/>
      <family val="2"/>
      <charset val="204"/>
      <scheme val="minor"/>
    </font>
    <font>
      <sz val="10"/>
      <color theme="1"/>
      <name val="Calibri"/>
      <family val="2"/>
      <charset val="204"/>
      <scheme val="minor"/>
    </font>
    <font>
      <b/>
      <sz val="12"/>
      <name val="Times New Roman"/>
      <family val="1"/>
      <charset val="204"/>
    </font>
    <font>
      <b/>
      <sz val="10"/>
      <name val="Times New Roman"/>
      <family val="1"/>
      <charset val="204"/>
    </font>
    <font>
      <sz val="10"/>
      <name val="Times New Roman"/>
      <family val="1"/>
      <charset val="204"/>
    </font>
    <font>
      <b/>
      <sz val="10"/>
      <color theme="1"/>
      <name val="Times New Roman"/>
      <family val="1"/>
      <charset val="204"/>
    </font>
    <font>
      <sz val="10"/>
      <color theme="1"/>
      <name val="Times New Roman"/>
      <family val="1"/>
      <charset val="204"/>
    </font>
    <font>
      <sz val="11"/>
      <color theme="0"/>
      <name val="Calibri"/>
      <family val="2"/>
      <charset val="204"/>
      <scheme val="minor"/>
    </font>
    <font>
      <sz val="10"/>
      <color theme="0"/>
      <name val="Times New Roman"/>
      <family val="1"/>
      <charset val="204"/>
    </font>
    <font>
      <sz val="10"/>
      <color rgb="FF000000"/>
      <name val="Times New Roman"/>
      <family val="1"/>
      <charset val="204"/>
    </font>
    <font>
      <sz val="8"/>
      <name val="Times New Roman"/>
      <family val="1"/>
      <charset val="204"/>
    </font>
    <font>
      <sz val="6"/>
      <name val="Times New Roman"/>
      <family val="1"/>
      <charset val="204"/>
    </font>
    <font>
      <sz val="11"/>
      <color theme="1"/>
      <name val="Calibri"/>
      <family val="2"/>
      <charset val="204"/>
      <scheme val="minor"/>
    </font>
    <font>
      <sz val="11"/>
      <name val="Times New Roman"/>
      <family val="1"/>
      <charset val="204"/>
    </font>
    <font>
      <sz val="11"/>
      <name val="Calibri"/>
      <family val="2"/>
      <charset val="204"/>
      <scheme val="minor"/>
    </font>
    <font>
      <sz val="10"/>
      <name val="Calibri"/>
      <family val="2"/>
      <charset val="204"/>
      <scheme val="minor"/>
    </font>
    <font>
      <sz val="7"/>
      <name val="Times New Roman"/>
      <family val="1"/>
      <charset val="204"/>
    </font>
    <font>
      <sz val="8"/>
      <color theme="0" tint="-0.249977111117893"/>
      <name val="Times New Roman"/>
      <family val="1"/>
      <charset val="204"/>
    </font>
    <font>
      <u/>
      <sz val="10"/>
      <color theme="8" tint="-0.499984740745262"/>
      <name val="Times New Roman"/>
      <family val="1"/>
      <charset val="204"/>
    </font>
    <font>
      <b/>
      <sz val="10"/>
      <color theme="0"/>
      <name val="Times New Roman"/>
      <family val="1"/>
      <charset val="204"/>
    </font>
    <font>
      <sz val="10"/>
      <color indexed="64"/>
      <name val="Times New Roman"/>
      <family val="1"/>
      <charset val="204"/>
    </font>
    <font>
      <b/>
      <sz val="10"/>
      <color theme="1"/>
      <name val="Calibri"/>
      <family val="2"/>
      <charset val="204"/>
      <scheme val="minor"/>
    </font>
    <font>
      <sz val="3"/>
      <color theme="0"/>
      <name val="Calibri"/>
      <family val="2"/>
      <charset val="204"/>
      <scheme val="minor"/>
    </font>
    <font>
      <sz val="8"/>
      <color theme="1"/>
      <name val="Times New Roman"/>
      <family val="1"/>
      <charset val="204"/>
    </font>
    <font>
      <sz val="9"/>
      <color indexed="81"/>
      <name val="Tahoma"/>
      <family val="2"/>
      <charset val="204"/>
    </font>
    <font>
      <b/>
      <u/>
      <sz val="9"/>
      <color indexed="81"/>
      <name val="Tahoma"/>
      <family val="2"/>
      <charset val="204"/>
    </font>
    <font>
      <u/>
      <sz val="9"/>
      <color indexed="81"/>
      <name val="Tahoma"/>
      <family val="2"/>
      <charset val="204"/>
    </font>
    <font>
      <sz val="1"/>
      <color theme="0"/>
      <name val="Calibri"/>
      <family val="2"/>
      <charset val="204"/>
      <scheme val="minor"/>
    </font>
    <font>
      <sz val="2"/>
      <color theme="0"/>
      <name val="Calibri"/>
      <family val="2"/>
      <charset val="204"/>
      <scheme val="minor"/>
    </font>
    <font>
      <sz val="2"/>
      <color theme="0"/>
      <name val="Times New Roman"/>
      <family val="1"/>
      <charset val="204"/>
    </font>
    <font>
      <sz val="1"/>
      <color theme="0"/>
      <name val="Times New Roman"/>
      <family val="1"/>
      <charset val="204"/>
    </font>
    <font>
      <b/>
      <sz val="2"/>
      <color theme="0"/>
      <name val="Times New Roman"/>
      <family val="1"/>
      <charset val="204"/>
    </font>
    <font>
      <sz val="8"/>
      <color theme="1"/>
      <name val="Calibri"/>
      <family val="2"/>
      <charset val="204"/>
      <scheme val="minor"/>
    </font>
    <font>
      <b/>
      <i/>
      <sz val="10"/>
      <color rgb="FF000000"/>
      <name val="Times New Roman"/>
      <family val="1"/>
      <charset val="204"/>
    </font>
    <font>
      <b/>
      <sz val="14"/>
      <name val="Times New Roman"/>
      <family val="1"/>
      <charset val="204"/>
    </font>
    <font>
      <b/>
      <sz val="9"/>
      <color indexed="81"/>
      <name val="Tahoma"/>
      <family val="2"/>
      <charset val="204"/>
    </font>
    <font>
      <i/>
      <sz val="10"/>
      <color rgb="FF000000"/>
      <name val="Times New Roman"/>
      <family val="1"/>
      <charset val="204"/>
    </font>
    <font>
      <i/>
      <sz val="14"/>
      <color theme="0"/>
      <name val="Times New Roman"/>
      <family val="1"/>
      <charset val="204"/>
    </font>
    <font>
      <sz val="11"/>
      <color indexed="8"/>
      <name val="Calibri"/>
      <family val="2"/>
      <charset val="204"/>
    </font>
    <font>
      <b/>
      <sz val="11"/>
      <color theme="1"/>
      <name val="Times New Roman"/>
      <family val="1"/>
      <charset val="204"/>
    </font>
    <font>
      <b/>
      <sz val="11"/>
      <name val="Times New Roman"/>
      <family val="1"/>
      <charset val="204"/>
    </font>
    <font>
      <u/>
      <sz val="11"/>
      <color theme="8" tint="-0.499984740745262"/>
      <name val="Times New Roman"/>
      <family val="1"/>
      <charset val="204"/>
    </font>
    <font>
      <b/>
      <vertAlign val="superscript"/>
      <sz val="10"/>
      <name val="Times New Roman"/>
      <family val="1"/>
      <charset val="204"/>
    </font>
    <font>
      <vertAlign val="superscript"/>
      <sz val="10"/>
      <name val="Times New Roman"/>
      <family val="1"/>
      <charset val="204"/>
    </font>
    <font>
      <sz val="6"/>
      <color theme="0" tint="-0.34998626667073579"/>
      <name val="Times New Roman"/>
      <family val="1"/>
      <charset val="204"/>
    </font>
    <font>
      <sz val="5"/>
      <color theme="0" tint="-0.34998626667073579"/>
      <name val="Times New Roman"/>
      <family val="1"/>
      <charset val="204"/>
    </font>
    <font>
      <u/>
      <vertAlign val="superscript"/>
      <sz val="11"/>
      <color theme="8" tint="-0.499984740745262"/>
      <name val="Times New Roman"/>
      <family val="1"/>
      <charset val="204"/>
    </font>
    <font>
      <sz val="10"/>
      <color rgb="FFFF0000"/>
      <name val="Calibri"/>
      <family val="2"/>
      <charset val="204"/>
      <scheme val="minor"/>
    </font>
    <font>
      <sz val="10"/>
      <name val="Wingdings 3"/>
      <family val="1"/>
      <charset val="2"/>
    </font>
    <font>
      <sz val="28"/>
      <color rgb="FFC00000"/>
      <name val="Wingdings 3"/>
      <family val="1"/>
      <charset val="2"/>
    </font>
    <font>
      <vertAlign val="superscript"/>
      <sz val="8"/>
      <name val="Times New Roman"/>
      <family val="1"/>
      <charset val="204"/>
    </font>
    <font>
      <vertAlign val="superscript"/>
      <sz val="10"/>
      <color theme="1"/>
      <name val="Times New Roman"/>
      <family val="1"/>
      <charset val="204"/>
    </font>
    <font>
      <b/>
      <i/>
      <sz val="10"/>
      <name val="Times New Roman"/>
      <family val="1"/>
      <charset val="204"/>
    </font>
    <font>
      <sz val="10"/>
      <color theme="0" tint="-0.499984740745262"/>
      <name val="Times New Roman"/>
      <family val="1"/>
      <charset val="204"/>
    </font>
    <font>
      <i/>
      <sz val="10"/>
      <name val="Times New Roman"/>
      <family val="1"/>
      <charset val="204"/>
    </font>
    <font>
      <sz val="10"/>
      <color rgb="FF0070C0"/>
      <name val="Times New Roman"/>
      <family val="1"/>
      <charset val="204"/>
    </font>
    <font>
      <b/>
      <sz val="9"/>
      <color rgb="FF000000"/>
      <name val="Times New Roman"/>
      <family val="1"/>
      <charset val="204"/>
    </font>
    <font>
      <i/>
      <sz val="8"/>
      <name val="Times New Roman"/>
      <family val="1"/>
      <charset val="204"/>
    </font>
    <font>
      <b/>
      <u/>
      <sz val="11"/>
      <name val="Times New Roman"/>
      <family val="1"/>
      <charset val="204"/>
    </font>
    <font>
      <b/>
      <u/>
      <sz val="10"/>
      <name val="Times New Roman"/>
      <family val="1"/>
      <charset val="204"/>
    </font>
    <font>
      <i/>
      <vertAlign val="superscript"/>
      <sz val="10"/>
      <name val="Times New Roman"/>
      <family val="1"/>
      <charset val="204"/>
    </font>
    <font>
      <vertAlign val="superscript"/>
      <sz val="10"/>
      <color theme="0" tint="-0.499984740745262"/>
      <name val="Times New Roman"/>
      <family val="1"/>
      <charset val="204"/>
    </font>
    <font>
      <b/>
      <i/>
      <sz val="8"/>
      <name val="Times New Roman"/>
      <family val="1"/>
      <charset val="204"/>
    </font>
    <font>
      <sz val="10"/>
      <color theme="0" tint="-0.34998626667073579"/>
      <name val="Times New Roman"/>
      <family val="1"/>
      <charset val="204"/>
    </font>
    <font>
      <sz val="9"/>
      <name val="Times New Roman"/>
      <family val="1"/>
      <charset val="204"/>
    </font>
    <font>
      <sz val="8"/>
      <color rgb="FF000000"/>
      <name val="Times New Roman"/>
      <family val="1"/>
      <charset val="204"/>
    </font>
    <font>
      <sz val="11"/>
      <color rgb="FFFF0000"/>
      <name val="Calibri"/>
      <family val="2"/>
      <charset val="204"/>
      <scheme val="minor"/>
    </font>
    <font>
      <b/>
      <sz val="11"/>
      <color theme="1"/>
      <name val="Calibri"/>
      <family val="2"/>
      <charset val="204"/>
      <scheme val="minor"/>
    </font>
    <font>
      <sz val="10"/>
      <color rgb="FF202124"/>
      <name val="Times New Roman"/>
      <family val="1"/>
      <charset val="204"/>
    </font>
    <font>
      <sz val="10"/>
      <color rgb="FF0070C0"/>
      <name val="Wingdings"/>
      <charset val="2"/>
    </font>
    <font>
      <sz val="11"/>
      <color rgb="FF0070C0"/>
      <name val="Times New Roman"/>
      <family val="1"/>
      <charset val="204"/>
    </font>
    <font>
      <i/>
      <sz val="11"/>
      <color theme="1"/>
      <name val="Calibri"/>
      <family val="2"/>
      <charset val="204"/>
      <scheme val="minor"/>
    </font>
    <font>
      <i/>
      <sz val="8"/>
      <color theme="1"/>
      <name val="Calibri"/>
      <family val="2"/>
      <charset val="204"/>
      <scheme val="minor"/>
    </font>
    <font>
      <sz val="10"/>
      <color rgb="FFFF0000"/>
      <name val="Times New Roman"/>
      <family val="1"/>
      <charset val="204"/>
    </font>
    <font>
      <i/>
      <sz val="8"/>
      <color rgb="FF000000"/>
      <name val="Times New Roman"/>
      <family val="1"/>
      <charset val="204"/>
    </font>
    <font>
      <sz val="10"/>
      <name val="Wingdings"/>
      <charset val="2"/>
    </font>
    <font>
      <sz val="9"/>
      <color theme="1"/>
      <name val="Calibri"/>
      <family val="2"/>
      <charset val="204"/>
      <scheme val="minor"/>
    </font>
    <font>
      <sz val="8"/>
      <color rgb="FFFF0000"/>
      <name val="Calibri"/>
      <family val="2"/>
      <charset val="204"/>
      <scheme val="minor"/>
    </font>
    <font>
      <i/>
      <sz val="9"/>
      <color theme="1"/>
      <name val="Calibri"/>
      <family val="2"/>
      <charset val="204"/>
      <scheme val="minor"/>
    </font>
    <font>
      <i/>
      <sz val="9"/>
      <name val="Times New Roman"/>
      <family val="1"/>
      <charset val="204"/>
    </font>
    <font>
      <i/>
      <sz val="9"/>
      <color theme="5" tint="-0.249977111117893"/>
      <name val="Calibri"/>
      <family val="2"/>
      <charset val="204"/>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theme="9" tint="0.79998168889431442"/>
        <bgColor indexed="64"/>
      </patternFill>
    </fill>
    <fill>
      <patternFill patternType="solid">
        <fgColor theme="0"/>
        <bgColor indexed="64"/>
      </patternFill>
    </fill>
    <fill>
      <patternFill patternType="solid">
        <fgColor theme="9"/>
      </patternFill>
    </fill>
    <fill>
      <patternFill patternType="solid">
        <fgColor them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tted">
        <color theme="0" tint="-0.14996795556505021"/>
      </left>
      <right/>
      <top style="dotted">
        <color theme="0" tint="-0.14996795556505021"/>
      </top>
      <bottom/>
      <diagonal/>
    </border>
    <border>
      <left/>
      <right/>
      <top style="dotted">
        <color theme="0" tint="-0.14996795556505021"/>
      </top>
      <bottom/>
      <diagonal/>
    </border>
    <border>
      <left/>
      <right style="dotted">
        <color theme="0" tint="-0.14996795556505021"/>
      </right>
      <top style="dotted">
        <color theme="0" tint="-0.14996795556505021"/>
      </top>
      <bottom/>
      <diagonal/>
    </border>
    <border>
      <left style="dotted">
        <color theme="0" tint="-0.14996795556505021"/>
      </left>
      <right/>
      <top/>
      <bottom/>
      <diagonal/>
    </border>
    <border>
      <left/>
      <right style="dotted">
        <color theme="0" tint="-0.14996795556505021"/>
      </right>
      <top/>
      <bottom/>
      <diagonal/>
    </border>
    <border>
      <left style="dotted">
        <color theme="0" tint="-0.14996795556505021"/>
      </left>
      <right/>
      <top/>
      <bottom style="dotted">
        <color theme="0" tint="-0.14996795556505021"/>
      </bottom>
      <diagonal/>
    </border>
    <border>
      <left/>
      <right/>
      <top/>
      <bottom style="dotted">
        <color theme="0" tint="-0.14996795556505021"/>
      </bottom>
      <diagonal/>
    </border>
    <border>
      <left/>
      <right style="dotted">
        <color theme="0" tint="-0.14996795556505021"/>
      </right>
      <top/>
      <bottom style="dotted">
        <color theme="0" tint="-0.14996795556505021"/>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right/>
      <top/>
      <bottom style="thin">
        <color rgb="FF92D050"/>
      </bottom>
      <diagonal/>
    </border>
    <border>
      <left style="thick">
        <color rgb="FF92D050"/>
      </left>
      <right style="thin">
        <color rgb="FF92D050"/>
      </right>
      <top style="thick">
        <color rgb="FF92D050"/>
      </top>
      <bottom style="thin">
        <color rgb="FF92D050"/>
      </bottom>
      <diagonal/>
    </border>
    <border>
      <left style="thin">
        <color rgb="FF92D050"/>
      </left>
      <right style="thin">
        <color rgb="FF92D050"/>
      </right>
      <top style="thick">
        <color rgb="FF92D050"/>
      </top>
      <bottom style="thin">
        <color rgb="FF92D050"/>
      </bottom>
      <diagonal/>
    </border>
    <border>
      <left style="thin">
        <color rgb="FF92D050"/>
      </left>
      <right style="thick">
        <color rgb="FF92D050"/>
      </right>
      <top style="thick">
        <color rgb="FF92D050"/>
      </top>
      <bottom style="thin">
        <color rgb="FF92D050"/>
      </bottom>
      <diagonal/>
    </border>
    <border>
      <left style="thick">
        <color rgb="FF92D050"/>
      </left>
      <right style="thin">
        <color rgb="FF92D050"/>
      </right>
      <top style="thin">
        <color rgb="FF92D050"/>
      </top>
      <bottom style="thin">
        <color rgb="FF92D050"/>
      </bottom>
      <diagonal/>
    </border>
    <border>
      <left style="thin">
        <color rgb="FF92D050"/>
      </left>
      <right style="thick">
        <color rgb="FF92D050"/>
      </right>
      <top style="thin">
        <color rgb="FF92D050"/>
      </top>
      <bottom style="thin">
        <color rgb="FF92D050"/>
      </bottom>
      <diagonal/>
    </border>
    <border>
      <left style="thick">
        <color rgb="FF92D050"/>
      </left>
      <right style="thin">
        <color rgb="FF92D050"/>
      </right>
      <top style="thin">
        <color rgb="FF92D050"/>
      </top>
      <bottom style="thick">
        <color rgb="FF92D050"/>
      </bottom>
      <diagonal/>
    </border>
    <border>
      <left style="thin">
        <color rgb="FF92D050"/>
      </left>
      <right style="thin">
        <color rgb="FF92D050"/>
      </right>
      <top style="thin">
        <color rgb="FF92D050"/>
      </top>
      <bottom style="thick">
        <color rgb="FF92D050"/>
      </bottom>
      <diagonal/>
    </border>
    <border>
      <left style="thin">
        <color rgb="FF92D050"/>
      </left>
      <right style="thick">
        <color rgb="FF92D050"/>
      </right>
      <top style="thin">
        <color rgb="FF92D050"/>
      </top>
      <bottom style="thick">
        <color rgb="FF92D050"/>
      </bottom>
      <diagonal/>
    </border>
    <border>
      <left style="medium">
        <color rgb="FF92D050"/>
      </left>
      <right/>
      <top style="medium">
        <color rgb="FF92D050"/>
      </top>
      <bottom style="thin">
        <color rgb="FF92D050"/>
      </bottom>
      <diagonal/>
    </border>
    <border>
      <left/>
      <right style="medium">
        <color rgb="FF92D050"/>
      </right>
      <top style="medium">
        <color rgb="FF92D050"/>
      </top>
      <bottom style="thin">
        <color rgb="FF92D050"/>
      </bottom>
      <diagonal/>
    </border>
    <border>
      <left style="medium">
        <color rgb="FF92D050"/>
      </left>
      <right/>
      <top style="thin">
        <color rgb="FF92D050"/>
      </top>
      <bottom/>
      <diagonal/>
    </border>
    <border>
      <left/>
      <right style="medium">
        <color rgb="FF92D050"/>
      </right>
      <top style="thin">
        <color rgb="FF92D050"/>
      </top>
      <bottom style="thin">
        <color rgb="FF92D050"/>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style="medium">
        <color rgb="FF92D050"/>
      </right>
      <top style="thin">
        <color rgb="FF92D050"/>
      </top>
      <bottom style="medium">
        <color rgb="FF92D050"/>
      </bottom>
      <diagonal/>
    </border>
    <border>
      <left/>
      <right/>
      <top/>
      <bottom style="thin">
        <color theme="8" tint="-0.249977111117893"/>
      </bottom>
      <diagonal/>
    </border>
    <border>
      <left/>
      <right style="thin">
        <color rgb="FF92D050"/>
      </right>
      <top style="thin">
        <color rgb="FF92D050"/>
      </top>
      <bottom/>
      <diagonal/>
    </border>
    <border>
      <left/>
      <right style="thin">
        <color rgb="FF92D050"/>
      </right>
      <top/>
      <bottom style="thin">
        <color rgb="FF92D050"/>
      </bottom>
      <diagonal/>
    </border>
    <border>
      <left style="mediumDashed">
        <color rgb="FFC00000"/>
      </left>
      <right/>
      <top/>
      <bottom/>
      <diagonal/>
    </border>
    <border>
      <left style="mediumDashed">
        <color rgb="FFC00000"/>
      </left>
      <right style="thin">
        <color theme="8" tint="-0.249977111117893"/>
      </right>
      <top style="thin">
        <color theme="8" tint="-0.249977111117893"/>
      </top>
      <bottom style="thin">
        <color theme="8" tint="-0.249977111117893"/>
      </bottom>
      <diagonal/>
    </border>
    <border>
      <left style="mediumDashed">
        <color rgb="FFC00000"/>
      </left>
      <right style="thin">
        <color indexed="64"/>
      </right>
      <top style="thin">
        <color indexed="64"/>
      </top>
      <bottom style="thin">
        <color indexed="64"/>
      </bottom>
      <diagonal/>
    </border>
    <border>
      <left style="mediumDashed">
        <color rgb="FFC00000"/>
      </left>
      <right style="thin">
        <color indexed="64"/>
      </right>
      <top style="thin">
        <color indexed="64"/>
      </top>
      <bottom/>
      <diagonal/>
    </border>
    <border>
      <left style="mediumDashed">
        <color rgb="FFC00000"/>
      </left>
      <right style="thin">
        <color indexed="64"/>
      </right>
      <top/>
      <bottom style="thin">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5" fillId="0" borderId="0">
      <alignment vertical="center" wrapText="1"/>
    </xf>
    <xf numFmtId="9" fontId="16" fillId="0" borderId="0" applyFont="0" applyFill="0" applyBorder="0" applyAlignment="0" applyProtection="0"/>
    <xf numFmtId="0" fontId="11" fillId="6" borderId="0" applyNumberFormat="0" applyBorder="0" applyAlignment="0" applyProtection="0"/>
    <xf numFmtId="168" fontId="42" fillId="0" borderId="0" applyFont="0" applyFill="0" applyBorder="0" applyAlignment="0" applyProtection="0"/>
    <xf numFmtId="168" fontId="16" fillId="0" borderId="0" applyFont="0" applyFill="0" applyBorder="0" applyAlignment="0" applyProtection="0"/>
  </cellStyleXfs>
  <cellXfs count="799">
    <xf numFmtId="0" fontId="0" fillId="0" borderId="0" xfId="0"/>
    <xf numFmtId="0" fontId="10" fillId="0" borderId="0" xfId="0" applyFont="1"/>
    <xf numFmtId="0" fontId="10" fillId="0" borderId="0" xfId="0" applyFont="1" applyAlignment="1" applyProtection="1">
      <alignment horizontal="center" vertical="center"/>
      <protection locked="0"/>
    </xf>
    <xf numFmtId="0" fontId="8" fillId="0" borderId="0" xfId="0" applyFont="1" applyFill="1" applyAlignment="1" applyProtection="1">
      <alignment wrapText="1"/>
      <protection hidden="1"/>
    </xf>
    <xf numFmtId="49" fontId="8" fillId="0" borderId="0" xfId="0" applyNumberFormat="1" applyFont="1" applyAlignment="1" applyProtection="1">
      <alignment wrapText="1"/>
      <protection hidden="1"/>
    </xf>
    <xf numFmtId="0" fontId="7" fillId="0" borderId="0" xfId="0" applyFont="1" applyFill="1" applyBorder="1" applyAlignment="1" applyProtection="1"/>
    <xf numFmtId="0" fontId="8" fillId="0" borderId="0" xfId="0" applyFont="1" applyFill="1" applyBorder="1" applyAlignment="1" applyProtection="1">
      <alignment vertical="center"/>
    </xf>
    <xf numFmtId="0" fontId="15" fillId="0" borderId="0" xfId="0" applyFont="1" applyFill="1" applyAlignment="1" applyProtection="1">
      <alignment wrapText="1"/>
      <protection hidden="1"/>
    </xf>
    <xf numFmtId="0" fontId="19" fillId="0" borderId="0" xfId="0" applyFont="1" applyProtection="1">
      <protection hidden="1"/>
    </xf>
    <xf numFmtId="0" fontId="8" fillId="0" borderId="24" xfId="0" applyFont="1" applyBorder="1" applyAlignment="1" applyProtection="1">
      <alignment horizontal="center" vertical="center" wrapText="1"/>
      <protection locked="0"/>
    </xf>
    <xf numFmtId="0" fontId="10" fillId="0" borderId="0" xfId="0" applyFont="1" applyProtection="1">
      <protection locked="0"/>
    </xf>
    <xf numFmtId="0" fontId="0" fillId="0" borderId="0" xfId="0" applyProtection="1">
      <protection locked="0"/>
    </xf>
    <xf numFmtId="49" fontId="8" fillId="0" borderId="0" xfId="1" applyNumberFormat="1" applyFont="1" applyFill="1" applyBorder="1" applyAlignment="1" applyProtection="1">
      <alignment vertical="center"/>
    </xf>
    <xf numFmtId="0" fontId="8" fillId="0" borderId="0" xfId="1" applyFont="1" applyFill="1" applyBorder="1" applyAlignment="1" applyProtection="1">
      <alignment vertical="center"/>
    </xf>
    <xf numFmtId="0" fontId="10" fillId="4" borderId="24" xfId="0" applyFont="1" applyFill="1" applyBorder="1" applyAlignment="1" applyProtection="1">
      <alignment horizontal="center" vertical="center" wrapText="1"/>
    </xf>
    <xf numFmtId="0" fontId="10" fillId="0" borderId="0" xfId="0" applyFont="1" applyProtection="1"/>
    <xf numFmtId="0" fontId="10" fillId="0" borderId="24" xfId="0" applyFont="1" applyBorder="1" applyAlignment="1" applyProtection="1">
      <alignment horizontal="center" vertical="center" wrapText="1"/>
      <protection locked="0"/>
    </xf>
    <xf numFmtId="0" fontId="7" fillId="0" borderId="0" xfId="0" applyFont="1" applyFill="1" applyBorder="1" applyAlignment="1" applyProtection="1">
      <alignment vertical="center"/>
    </xf>
    <xf numFmtId="0" fontId="7" fillId="0" borderId="0" xfId="2" applyFont="1" applyFill="1" applyBorder="1" applyAlignment="1" applyProtection="1">
      <alignment vertical="center" wrapText="1"/>
    </xf>
    <xf numFmtId="0" fontId="10" fillId="0" borderId="0" xfId="0" applyFont="1" applyFill="1" applyProtection="1"/>
    <xf numFmtId="0" fontId="10" fillId="0" borderId="24" xfId="0" applyFont="1" applyBorder="1" applyAlignment="1" applyProtection="1">
      <alignment vertical="center" wrapText="1"/>
      <protection locked="0"/>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xf>
    <xf numFmtId="49" fontId="7" fillId="0" borderId="0" xfId="0" applyNumberFormat="1" applyFont="1" applyFill="1" applyBorder="1" applyAlignment="1" applyProtection="1">
      <alignment vertical="center" wrapText="1"/>
    </xf>
    <xf numFmtId="0" fontId="7" fillId="0" borderId="0" xfId="0" applyFont="1" applyFill="1" applyBorder="1" applyProtection="1"/>
    <xf numFmtId="49" fontId="7" fillId="0" borderId="0" xfId="2" applyNumberFormat="1" applyFont="1" applyFill="1" applyBorder="1" applyAlignment="1" applyProtection="1">
      <alignment vertical="center" wrapText="1"/>
    </xf>
    <xf numFmtId="0" fontId="8" fillId="0" borderId="0" xfId="0" applyFont="1" applyFill="1" applyBorder="1" applyProtection="1"/>
    <xf numFmtId="0" fontId="8" fillId="0" borderId="0" xfId="0" applyFont="1" applyFill="1" applyBorder="1" applyAlignment="1" applyProtection="1">
      <alignment vertical="center" wrapText="1"/>
    </xf>
    <xf numFmtId="0" fontId="10" fillId="4" borderId="24" xfId="0" applyFont="1" applyFill="1" applyBorder="1" applyAlignment="1" applyProtection="1">
      <alignment horizontal="center" vertical="center"/>
    </xf>
    <xf numFmtId="49" fontId="10" fillId="0" borderId="24" xfId="0" applyNumberFormat="1" applyFont="1" applyBorder="1" applyAlignment="1" applyProtection="1">
      <alignment vertical="center" wrapText="1"/>
      <protection locked="0"/>
    </xf>
    <xf numFmtId="0" fontId="10" fillId="0" borderId="24" xfId="0" quotePrefix="1" applyFont="1" applyBorder="1" applyAlignment="1" applyProtection="1">
      <alignment vertical="center" wrapText="1"/>
      <protection locked="0"/>
    </xf>
    <xf numFmtId="164" fontId="10" fillId="0" borderId="24" xfId="0" applyNumberFormat="1" applyFont="1" applyBorder="1" applyAlignment="1" applyProtection="1">
      <alignment vertical="center" wrapText="1"/>
      <protection locked="0"/>
    </xf>
    <xf numFmtId="0" fontId="10" fillId="0" borderId="0" xfId="0" applyFont="1" applyAlignment="1" applyProtection="1">
      <alignment horizontal="center"/>
      <protection locked="0"/>
    </xf>
    <xf numFmtId="16" fontId="10" fillId="4" borderId="24" xfId="0" applyNumberFormat="1" applyFont="1" applyFill="1" applyBorder="1" applyAlignment="1" applyProtection="1">
      <alignment horizontal="center" vertical="center" wrapText="1"/>
    </xf>
    <xf numFmtId="49" fontId="10" fillId="0" borderId="24" xfId="0" applyNumberFormat="1" applyFont="1" applyBorder="1" applyAlignment="1" applyProtection="1">
      <alignment horizontal="center" vertical="center" wrapText="1"/>
      <protection locked="0"/>
    </xf>
    <xf numFmtId="0" fontId="7" fillId="0" borderId="0" xfId="2" applyFont="1" applyFill="1" applyBorder="1" applyAlignment="1" applyProtection="1"/>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10" fillId="0" borderId="0" xfId="0" applyFont="1" applyBorder="1" applyProtection="1"/>
    <xf numFmtId="0" fontId="7" fillId="0" borderId="0" xfId="2" applyFont="1" applyFill="1" applyBorder="1" applyAlignment="1" applyProtection="1">
      <alignment vertical="top"/>
    </xf>
    <xf numFmtId="0" fontId="10" fillId="0" borderId="24" xfId="0" applyFont="1" applyBorder="1" applyAlignment="1" applyProtection="1">
      <alignment horizontal="justify" vertical="center" wrapText="1"/>
    </xf>
    <xf numFmtId="0" fontId="10" fillId="0" borderId="24" xfId="0" applyFont="1" applyBorder="1"/>
    <xf numFmtId="0" fontId="5" fillId="0" borderId="0" xfId="0" applyFont="1" applyAlignment="1" applyProtection="1">
      <alignment vertical="top" wrapText="1"/>
      <protection hidden="1"/>
    </xf>
    <xf numFmtId="0" fontId="12" fillId="0" borderId="0" xfId="0" applyFont="1" applyFill="1" applyBorder="1" applyAlignment="1" applyProtection="1">
      <alignment vertical="top" wrapText="1"/>
      <protection hidden="1"/>
    </xf>
    <xf numFmtId="0" fontId="10" fillId="0" borderId="0" xfId="0" applyFont="1" applyAlignment="1" applyProtection="1">
      <alignment vertical="top" wrapText="1"/>
      <protection hidden="1"/>
    </xf>
    <xf numFmtId="0" fontId="25"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9" fillId="4" borderId="24"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10" fillId="0" borderId="24" xfId="0" applyFont="1" applyBorder="1" applyAlignment="1" applyProtection="1">
      <alignment horizontal="center" vertical="top" wrapText="1"/>
      <protection hidden="1"/>
    </xf>
    <xf numFmtId="0" fontId="10" fillId="0" borderId="24" xfId="0" applyFont="1" applyFill="1" applyBorder="1" applyAlignment="1" applyProtection="1">
      <alignment horizontal="center" vertical="top" wrapText="1"/>
      <protection hidden="1"/>
    </xf>
    <xf numFmtId="0" fontId="10" fillId="0" borderId="28" xfId="0" applyFont="1" applyBorder="1" applyAlignment="1" applyProtection="1">
      <alignment horizontal="center" vertical="top" wrapText="1"/>
      <protection hidden="1"/>
    </xf>
    <xf numFmtId="0" fontId="10" fillId="0" borderId="0" xfId="0" applyFont="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1" fontId="24" fillId="0" borderId="24" xfId="0" applyNumberFormat="1" applyFont="1" applyBorder="1" applyAlignment="1" applyProtection="1">
      <alignment horizontal="center" vertical="top" wrapText="1"/>
      <protection hidden="1"/>
    </xf>
    <xf numFmtId="0" fontId="9" fillId="4" borderId="24" xfId="0" applyFont="1" applyFill="1" applyBorder="1" applyAlignment="1">
      <alignment horizontal="center" vertical="center"/>
    </xf>
    <xf numFmtId="0" fontId="12" fillId="0" borderId="0" xfId="0" applyFont="1" applyFill="1" applyProtection="1">
      <protection hidden="1"/>
    </xf>
    <xf numFmtId="0" fontId="11" fillId="0" borderId="0" xfId="0" applyFont="1"/>
    <xf numFmtId="0" fontId="26" fillId="0" borderId="0" xfId="0" applyFont="1" applyBorder="1"/>
    <xf numFmtId="0" fontId="14" fillId="0" borderId="0" xfId="0" applyFont="1" applyFill="1" applyAlignment="1" applyProtection="1">
      <alignment wrapText="1"/>
      <protection hidden="1"/>
    </xf>
    <xf numFmtId="0" fontId="7" fillId="4" borderId="24" xfId="0" applyFont="1" applyFill="1" applyBorder="1" applyAlignment="1" applyProtection="1">
      <alignment vertical="center"/>
    </xf>
    <xf numFmtId="0" fontId="7" fillId="4" borderId="24" xfId="0" applyFont="1" applyFill="1" applyBorder="1" applyAlignment="1" applyProtection="1">
      <alignment vertical="center" wrapText="1"/>
    </xf>
    <xf numFmtId="2" fontId="7" fillId="4" borderId="24" xfId="0" applyNumberFormat="1" applyFont="1" applyFill="1" applyBorder="1" applyAlignment="1" applyProtection="1">
      <alignment vertical="center" wrapText="1"/>
    </xf>
    <xf numFmtId="0" fontId="7" fillId="4" borderId="24" xfId="0" applyFont="1" applyFill="1" applyBorder="1" applyAlignment="1" applyProtection="1">
      <alignment vertical="center"/>
      <protection locked="0"/>
    </xf>
    <xf numFmtId="0" fontId="7" fillId="4" borderId="24" xfId="0" applyFont="1" applyFill="1" applyBorder="1" applyAlignment="1" applyProtection="1">
      <alignment vertical="center" wrapText="1"/>
      <protection locked="0"/>
    </xf>
    <xf numFmtId="2" fontId="7" fillId="4" borderId="24" xfId="0" applyNumberFormat="1" applyFont="1" applyFill="1" applyBorder="1" applyAlignment="1" applyProtection="1">
      <alignment vertical="center" wrapText="1"/>
      <protection locked="0"/>
    </xf>
    <xf numFmtId="0" fontId="10" fillId="0" borderId="24" xfId="0" applyFont="1" applyBorder="1" applyAlignment="1" applyProtection="1">
      <alignment horizontal="left" vertical="top" wrapText="1"/>
      <protection hidden="1"/>
    </xf>
    <xf numFmtId="0" fontId="13" fillId="0" borderId="24" xfId="0" applyFont="1" applyBorder="1" applyAlignment="1" applyProtection="1">
      <alignment horizontal="left" vertical="top" wrapText="1"/>
      <protection hidden="1"/>
    </xf>
    <xf numFmtId="0" fontId="25" fillId="0" borderId="0" xfId="0" applyFont="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9" fillId="0" borderId="0" xfId="0" applyFont="1" applyAlignment="1" applyProtection="1">
      <alignment vertical="center" wrapText="1"/>
      <protection hidden="1"/>
    </xf>
    <xf numFmtId="0" fontId="19" fillId="0" borderId="0" xfId="0" applyFont="1"/>
    <xf numFmtId="0" fontId="9" fillId="4" borderId="24" xfId="0" applyFont="1" applyFill="1" applyBorder="1" applyAlignment="1">
      <alignment horizontal="center" vertical="center" wrapText="1"/>
    </xf>
    <xf numFmtId="0" fontId="13" fillId="0" borderId="0" xfId="0" applyFont="1" applyAlignment="1">
      <alignment vertical="center" wrapText="1"/>
    </xf>
    <xf numFmtId="0" fontId="8" fillId="0" borderId="0" xfId="0" applyFont="1" applyProtection="1"/>
    <xf numFmtId="0" fontId="8" fillId="0" borderId="25" xfId="0" applyFont="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xf>
    <xf numFmtId="49" fontId="8" fillId="0" borderId="24" xfId="0" applyNumberFormat="1" applyFont="1" applyBorder="1" applyAlignment="1" applyProtection="1">
      <alignment horizontal="center" vertical="center" wrapText="1"/>
      <protection locked="0"/>
    </xf>
    <xf numFmtId="0" fontId="31" fillId="0" borderId="0" xfId="0" applyFont="1" applyBorder="1" applyProtection="1">
      <protection hidden="1"/>
    </xf>
    <xf numFmtId="49" fontId="8" fillId="4" borderId="25" xfId="0" applyNumberFormat="1" applyFont="1" applyFill="1" applyBorder="1" applyAlignment="1" applyProtection="1">
      <alignment horizontal="center" vertical="center" wrapText="1"/>
    </xf>
    <xf numFmtId="0" fontId="12" fillId="0" borderId="0" xfId="0" applyFont="1" applyProtection="1">
      <protection locked="0"/>
    </xf>
    <xf numFmtId="0" fontId="8" fillId="0" borderId="35" xfId="0" applyFont="1" applyFill="1" applyBorder="1" applyAlignment="1" applyProtection="1">
      <alignment vertical="center" wrapText="1"/>
      <protection locked="0"/>
    </xf>
    <xf numFmtId="49" fontId="8" fillId="0" borderId="36" xfId="0" applyNumberFormat="1" applyFont="1" applyFill="1" applyBorder="1" applyAlignment="1" applyProtection="1">
      <alignment vertical="center" wrapText="1"/>
      <protection locked="0"/>
    </xf>
    <xf numFmtId="14" fontId="8" fillId="0" borderId="36" xfId="0" applyNumberFormat="1" applyFont="1" applyFill="1" applyBorder="1" applyAlignment="1" applyProtection="1">
      <alignment vertical="center" wrapText="1"/>
      <protection locked="0"/>
    </xf>
    <xf numFmtId="0" fontId="8" fillId="0" borderId="37" xfId="0" applyFont="1" applyFill="1" applyBorder="1" applyAlignment="1" applyProtection="1">
      <alignment vertical="center" wrapText="1"/>
      <protection locked="0"/>
    </xf>
    <xf numFmtId="14" fontId="8" fillId="0" borderId="25" xfId="0" applyNumberFormat="1" applyFont="1" applyBorder="1" applyAlignment="1" applyProtection="1">
      <alignment horizontal="center" vertical="center" wrapText="1"/>
      <protection locked="0"/>
    </xf>
    <xf numFmtId="0" fontId="8" fillId="4" borderId="33"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49" fontId="8" fillId="4" borderId="33" xfId="0" applyNumberFormat="1" applyFont="1" applyFill="1" applyBorder="1" applyAlignment="1" applyProtection="1">
      <alignment horizontal="center" vertical="center" wrapText="1"/>
    </xf>
    <xf numFmtId="49" fontId="8" fillId="4" borderId="34" xfId="0" applyNumberFormat="1" applyFont="1" applyFill="1" applyBorder="1" applyAlignment="1" applyProtection="1">
      <alignment horizontal="center" vertical="center" wrapText="1"/>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49" fontId="8" fillId="0" borderId="27" xfId="0" applyNumberFormat="1" applyFont="1" applyBorder="1" applyAlignment="1" applyProtection="1">
      <alignment horizontal="center" vertical="center" wrapText="1"/>
      <protection locked="0"/>
    </xf>
    <xf numFmtId="0" fontId="7" fillId="4" borderId="40" xfId="6" applyNumberFormat="1" applyFont="1" applyFill="1" applyBorder="1" applyAlignment="1" applyProtection="1">
      <alignment horizontal="right" vertical="center" wrapText="1"/>
      <protection hidden="1"/>
    </xf>
    <xf numFmtId="49" fontId="8" fillId="5" borderId="41" xfId="0" applyNumberFormat="1" applyFont="1" applyFill="1" applyBorder="1" applyAlignment="1" applyProtection="1">
      <alignment horizontal="center" vertical="center" wrapText="1"/>
      <protection locked="0" hidden="1"/>
    </xf>
    <xf numFmtId="49" fontId="7" fillId="4" borderId="42" xfId="6" applyNumberFormat="1" applyFont="1" applyFill="1" applyBorder="1" applyAlignment="1" applyProtection="1">
      <alignment horizontal="right" vertical="center" wrapText="1"/>
      <protection hidden="1"/>
    </xf>
    <xf numFmtId="49" fontId="7" fillId="4" borderId="42" xfId="6" quotePrefix="1" applyNumberFormat="1" applyFont="1" applyFill="1" applyBorder="1" applyAlignment="1" applyProtection="1">
      <alignment horizontal="right" vertical="center" wrapText="1"/>
      <protection hidden="1"/>
    </xf>
    <xf numFmtId="49" fontId="7" fillId="4" borderId="44" xfId="6" applyNumberFormat="1" applyFont="1" applyFill="1" applyBorder="1" applyAlignment="1" applyProtection="1">
      <alignment horizontal="right" vertical="center" wrapText="1"/>
      <protection hidden="1"/>
    </xf>
    <xf numFmtId="0" fontId="7" fillId="0" borderId="0" xfId="0" applyFont="1" applyFill="1" applyBorder="1" applyAlignment="1" applyProtection="1">
      <alignment horizontal="center"/>
    </xf>
    <xf numFmtId="0" fontId="8" fillId="0" borderId="0" xfId="0" applyFont="1" applyFill="1" applyBorder="1" applyAlignment="1" applyProtection="1">
      <alignment horizontal="center"/>
    </xf>
    <xf numFmtId="49" fontId="8" fillId="5" borderId="45" xfId="0" applyNumberFormat="1" applyFont="1" applyFill="1" applyBorder="1" applyAlignment="1" applyProtection="1">
      <alignment horizontal="center" vertical="center" wrapText="1"/>
      <protection locked="0" hidden="1"/>
    </xf>
    <xf numFmtId="0" fontId="12" fillId="0" borderId="0" xfId="0" applyFont="1" applyProtection="1"/>
    <xf numFmtId="0" fontId="33" fillId="0" borderId="0" xfId="0" applyFont="1" applyProtection="1"/>
    <xf numFmtId="0" fontId="33" fillId="0" borderId="0" xfId="0" applyFont="1" applyProtection="1">
      <protection locked="0"/>
    </xf>
    <xf numFmtId="0" fontId="12" fillId="0" borderId="0" xfId="0" applyFont="1" applyAlignment="1" applyProtection="1">
      <alignment vertical="center" wrapText="1"/>
    </xf>
    <xf numFmtId="0" fontId="12" fillId="0" borderId="0" xfId="0" applyFont="1" applyFill="1" applyBorder="1" applyProtection="1"/>
    <xf numFmtId="0" fontId="12" fillId="0" borderId="0" xfId="2" applyFont="1" applyFill="1" applyBorder="1" applyAlignment="1" applyProtection="1">
      <alignment vertical="center" wrapText="1"/>
    </xf>
    <xf numFmtId="0" fontId="12" fillId="0" borderId="0" xfId="2" applyFont="1" applyFill="1" applyBorder="1" applyAlignment="1" applyProtection="1">
      <alignment horizontal="left" vertical="center" wrapText="1"/>
    </xf>
    <xf numFmtId="0" fontId="35" fillId="0" borderId="0" xfId="2" applyFont="1" applyFill="1" applyBorder="1" applyAlignment="1" applyProtection="1">
      <alignment vertical="center" wrapText="1"/>
    </xf>
    <xf numFmtId="0" fontId="32" fillId="0" borderId="0" xfId="0" applyFont="1" applyBorder="1"/>
    <xf numFmtId="0" fontId="33" fillId="0" borderId="0" xfId="2" applyFont="1" applyFill="1" applyBorder="1" applyAlignment="1" applyProtection="1">
      <alignment horizontal="left" vertical="center" wrapText="1"/>
    </xf>
    <xf numFmtId="0" fontId="33" fillId="0" borderId="0" xfId="0" applyFont="1" applyFill="1" applyBorder="1" applyProtection="1"/>
    <xf numFmtId="0" fontId="32" fillId="0" borderId="0" xfId="0" applyFont="1" applyBorder="1" applyProtection="1">
      <protection hidden="1"/>
    </xf>
    <xf numFmtId="0" fontId="33" fillId="0" borderId="0" xfId="0" applyFont="1" applyFill="1" applyProtection="1"/>
    <xf numFmtId="0" fontId="35" fillId="0" borderId="0" xfId="0" applyFont="1" applyFill="1" applyBorder="1" applyProtection="1"/>
    <xf numFmtId="0" fontId="33" fillId="0" borderId="0" xfId="0" applyFont="1" applyBorder="1" applyProtection="1"/>
    <xf numFmtId="0" fontId="33" fillId="0" borderId="0" xfId="0" applyFont="1" applyBorder="1" applyProtection="1">
      <protection locked="0"/>
    </xf>
    <xf numFmtId="4" fontId="34" fillId="0" borderId="0" xfId="0" applyNumberFormat="1" applyFont="1" applyBorder="1" applyAlignment="1" applyProtection="1">
      <alignment horizontal="left" vertical="center" wrapText="1"/>
      <protection hidden="1"/>
    </xf>
    <xf numFmtId="0" fontId="34" fillId="0" borderId="0" xfId="0" applyFont="1" applyFill="1" applyAlignment="1" applyProtection="1">
      <alignment wrapText="1"/>
      <protection hidden="1"/>
    </xf>
    <xf numFmtId="0" fontId="31" fillId="0" borderId="0" xfId="0" applyFont="1" applyProtection="1">
      <protection hidden="1"/>
    </xf>
    <xf numFmtId="49" fontId="34" fillId="0" borderId="0" xfId="0" applyNumberFormat="1" applyFont="1" applyAlignment="1" applyProtection="1">
      <alignment horizontal="left" vertical="center" wrapText="1"/>
      <protection hidden="1"/>
    </xf>
    <xf numFmtId="0" fontId="34" fillId="0" borderId="0" xfId="0" applyNumberFormat="1" applyFont="1" applyBorder="1" applyAlignment="1" applyProtection="1">
      <alignment horizontal="left" vertical="center" wrapText="1"/>
      <protection hidden="1"/>
    </xf>
    <xf numFmtId="14" fontId="34" fillId="0" borderId="0" xfId="0" applyNumberFormat="1" applyFont="1" applyBorder="1" applyAlignment="1" applyProtection="1">
      <alignment horizontal="left" vertical="center" wrapText="1"/>
      <protection hidden="1"/>
    </xf>
    <xf numFmtId="0" fontId="31" fillId="0" borderId="0" xfId="0" applyFont="1" applyAlignment="1" applyProtection="1">
      <alignment horizontal="justify"/>
      <protection hidden="1"/>
    </xf>
    <xf numFmtId="166" fontId="10" fillId="4" borderId="24" xfId="0" applyNumberFormat="1" applyFont="1" applyFill="1" applyBorder="1" applyAlignment="1" applyProtection="1">
      <alignment horizontal="center" vertical="center" wrapText="1"/>
      <protection hidden="1"/>
    </xf>
    <xf numFmtId="166" fontId="10" fillId="0" borderId="24" xfId="5" applyNumberFormat="1" applyFont="1" applyBorder="1" applyAlignment="1" applyProtection="1">
      <alignment vertical="center" wrapText="1"/>
      <protection locked="0"/>
    </xf>
    <xf numFmtId="166" fontId="10" fillId="0" borderId="24" xfId="5" applyNumberFormat="1" applyFont="1" applyBorder="1" applyAlignment="1" applyProtection="1">
      <alignment vertical="center" wrapText="1"/>
      <protection locked="0" hidden="1"/>
    </xf>
    <xf numFmtId="0" fontId="10" fillId="4" borderId="24" xfId="0" applyNumberFormat="1" applyFont="1" applyFill="1" applyBorder="1" applyAlignment="1" applyProtection="1">
      <alignment horizontal="center" vertical="center" wrapText="1"/>
    </xf>
    <xf numFmtId="0" fontId="10" fillId="4" borderId="24" xfId="0" applyNumberFormat="1" applyFont="1" applyFill="1" applyBorder="1" applyAlignment="1" applyProtection="1">
      <alignment horizontal="center" vertical="center" wrapText="1"/>
      <protection hidden="1"/>
    </xf>
    <xf numFmtId="49" fontId="8" fillId="4" borderId="27" xfId="0" applyNumberFormat="1" applyFont="1" applyFill="1" applyBorder="1" applyAlignment="1" applyProtection="1">
      <alignment horizontal="center" vertical="center" wrapText="1"/>
    </xf>
    <xf numFmtId="49" fontId="8" fillId="4" borderId="24" xfId="0" applyNumberFormat="1"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wrapText="1"/>
    </xf>
    <xf numFmtId="49" fontId="8" fillId="4" borderId="24" xfId="0" applyNumberFormat="1" applyFont="1" applyFill="1" applyBorder="1" applyAlignment="1" applyProtection="1">
      <alignment horizontal="center" vertical="center" wrapText="1"/>
    </xf>
    <xf numFmtId="166" fontId="10" fillId="4" borderId="24" xfId="0" applyNumberFormat="1" applyFont="1" applyFill="1" applyBorder="1" applyAlignment="1" applyProtection="1">
      <alignment horizontal="center" vertical="center" wrapText="1"/>
    </xf>
    <xf numFmtId="49" fontId="10" fillId="4" borderId="24"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wrapText="1"/>
    </xf>
    <xf numFmtId="0" fontId="7" fillId="0" borderId="0" xfId="0" applyFont="1" applyFill="1" applyBorder="1" applyAlignment="1" applyProtection="1">
      <alignment horizontal="left" vertical="center" wrapText="1"/>
    </xf>
    <xf numFmtId="0" fontId="9" fillId="0" borderId="0" xfId="0" applyFont="1" applyAlignment="1" applyProtection="1">
      <alignment horizontal="center" vertical="center" wrapText="1"/>
      <protection hidden="1"/>
    </xf>
    <xf numFmtId="14" fontId="8" fillId="5" borderId="41" xfId="0" applyNumberFormat="1" applyFont="1" applyFill="1" applyBorder="1" applyAlignment="1" applyProtection="1">
      <alignment horizontal="center" vertical="center" wrapText="1"/>
      <protection locked="0" hidden="1"/>
    </xf>
    <xf numFmtId="4" fontId="8" fillId="0" borderId="0" xfId="0" applyNumberFormat="1" applyFont="1" applyBorder="1" applyAlignment="1" applyProtection="1">
      <alignment horizontal="left" vertical="center" wrapText="1"/>
      <protection hidden="1"/>
    </xf>
    <xf numFmtId="49" fontId="8" fillId="0" borderId="0" xfId="0" applyNumberFormat="1" applyFont="1" applyAlignment="1" applyProtection="1">
      <alignment horizontal="left" vertical="center" wrapText="1"/>
      <protection hidden="1"/>
    </xf>
    <xf numFmtId="0" fontId="8" fillId="0" borderId="0" xfId="0" applyFont="1" applyFill="1" applyBorder="1" applyAlignment="1" applyProtection="1">
      <alignment horizontal="left" wrapText="1"/>
      <protection hidden="1"/>
    </xf>
    <xf numFmtId="0" fontId="1" fillId="0" borderId="0" xfId="0" applyFont="1" applyFill="1" applyAlignment="1" applyProtection="1">
      <alignment wrapText="1"/>
      <protection hidden="1"/>
    </xf>
    <xf numFmtId="0" fontId="18" fillId="0" borderId="0" xfId="0" applyFont="1"/>
    <xf numFmtId="49" fontId="34" fillId="0" borderId="0" xfId="0" applyNumberFormat="1" applyFont="1" applyAlignment="1" applyProtection="1">
      <alignment wrapText="1"/>
      <protection locked="0" hidden="1"/>
    </xf>
    <xf numFmtId="49" fontId="18" fillId="0" borderId="24" xfId="3" applyNumberFormat="1" applyFont="1" applyBorder="1" applyAlignment="1" applyProtection="1">
      <alignment horizontal="center" vertical="center" wrapText="1"/>
      <protection locked="0"/>
    </xf>
    <xf numFmtId="49" fontId="8" fillId="0" borderId="35" xfId="0" applyNumberFormat="1" applyFont="1" applyBorder="1" applyAlignment="1" applyProtection="1">
      <alignment horizontal="center" vertical="center" wrapText="1"/>
      <protection locked="0"/>
    </xf>
    <xf numFmtId="0" fontId="8" fillId="0" borderId="0" xfId="0" applyFont="1" applyAlignment="1" applyProtection="1">
      <alignment vertical="center"/>
    </xf>
    <xf numFmtId="49" fontId="8" fillId="0" borderId="0" xfId="0" applyNumberFormat="1" applyFont="1" applyAlignment="1" applyProtection="1">
      <alignment vertical="center"/>
    </xf>
    <xf numFmtId="0" fontId="19" fillId="0" borderId="0" xfId="0" applyFont="1" applyFill="1" applyBorder="1"/>
    <xf numFmtId="0" fontId="31" fillId="0" borderId="0" xfId="0" applyFont="1" applyFill="1" applyBorder="1" applyAlignment="1">
      <alignment horizontal="left"/>
    </xf>
    <xf numFmtId="0" fontId="8" fillId="0" borderId="0" xfId="0" applyFont="1" applyBorder="1" applyAlignment="1" applyProtection="1">
      <alignment vertical="center" wrapText="1"/>
    </xf>
    <xf numFmtId="49" fontId="8" fillId="0" borderId="24" xfId="0" applyNumberFormat="1" applyFont="1" applyBorder="1" applyAlignment="1" applyProtection="1">
      <alignment horizontal="left" vertical="center" wrapText="1"/>
      <protection locked="0"/>
    </xf>
    <xf numFmtId="1" fontId="8" fillId="0" borderId="24" xfId="0" applyNumberFormat="1" applyFont="1" applyBorder="1" applyAlignment="1" applyProtection="1">
      <alignment horizontal="left" vertical="center" wrapText="1"/>
      <protection locked="0"/>
    </xf>
    <xf numFmtId="0" fontId="19" fillId="0" borderId="0" xfId="0" applyFont="1" applyBorder="1"/>
    <xf numFmtId="0" fontId="31" fillId="0" borderId="0" xfId="0" applyFont="1" applyBorder="1" applyAlignment="1">
      <alignment horizontal="left"/>
    </xf>
    <xf numFmtId="0" fontId="8" fillId="0" borderId="0" xfId="0" applyFont="1" applyAlignment="1" applyProtection="1">
      <alignment vertical="center" wrapText="1"/>
    </xf>
    <xf numFmtId="0" fontId="8" fillId="0" borderId="24" xfId="0" applyFont="1" applyBorder="1" applyAlignment="1" applyProtection="1">
      <alignment horizontal="left" vertical="center" wrapText="1"/>
      <protection locked="0"/>
    </xf>
    <xf numFmtId="14" fontId="8" fillId="0" borderId="24" xfId="0" applyNumberFormat="1" applyFont="1" applyBorder="1" applyAlignment="1" applyProtection="1">
      <alignment horizontal="left" vertical="center" wrapText="1"/>
      <protection locked="0"/>
    </xf>
    <xf numFmtId="0" fontId="8" fillId="0" borderId="0" xfId="0" applyFont="1" applyFill="1" applyBorder="1" applyAlignment="1" applyProtection="1"/>
    <xf numFmtId="0" fontId="7" fillId="0" borderId="0" xfId="2" applyFont="1" applyFill="1" applyBorder="1" applyAlignment="1" applyProtection="1">
      <alignment vertical="center"/>
    </xf>
    <xf numFmtId="0" fontId="8" fillId="0" borderId="24" xfId="0" applyFont="1" applyFill="1" applyBorder="1" applyAlignment="1" applyProtection="1">
      <alignment vertical="center" wrapText="1"/>
      <protection locked="0"/>
    </xf>
    <xf numFmtId="49" fontId="8" fillId="0" borderId="24" xfId="0" applyNumberFormat="1" applyFont="1" applyFill="1" applyBorder="1" applyAlignment="1" applyProtection="1">
      <alignment horizontal="center" vertical="center" wrapText="1"/>
      <protection locked="0"/>
    </xf>
    <xf numFmtId="0" fontId="8" fillId="0" borderId="24" xfId="0" applyFont="1" applyFill="1" applyBorder="1" applyAlignment="1" applyProtection="1">
      <alignment horizontal="justify" vertical="center" wrapText="1"/>
      <protection locked="0"/>
    </xf>
    <xf numFmtId="14" fontId="8" fillId="0" borderId="24" xfId="0" applyNumberFormat="1" applyFont="1" applyFill="1" applyBorder="1" applyAlignment="1" applyProtection="1">
      <alignment horizontal="justify" vertical="center" wrapText="1"/>
      <protection locked="0"/>
    </xf>
    <xf numFmtId="0" fontId="8" fillId="0" borderId="24" xfId="0" applyFont="1" applyBorder="1" applyAlignment="1" applyProtection="1">
      <alignment vertical="center" wrapText="1"/>
      <protection locked="0"/>
    </xf>
    <xf numFmtId="0" fontId="8" fillId="4" borderId="24" xfId="0" applyFont="1" applyFill="1" applyBorder="1" applyAlignment="1" applyProtection="1">
      <alignment horizontal="center" vertical="center"/>
    </xf>
    <xf numFmtId="0" fontId="9"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vertical="top" wrapText="1"/>
      <protection hidden="1"/>
    </xf>
    <xf numFmtId="0" fontId="10" fillId="0" borderId="0" xfId="0" applyFont="1" applyFill="1" applyBorder="1" applyAlignment="1" applyProtection="1">
      <alignment horizontal="left" vertical="top" wrapText="1"/>
      <protection hidden="1"/>
    </xf>
    <xf numFmtId="0" fontId="10" fillId="0" borderId="24" xfId="0" applyFont="1" applyFill="1" applyBorder="1" applyAlignment="1" applyProtection="1">
      <alignment horizontal="left" vertical="top" wrapText="1"/>
      <protection hidden="1"/>
    </xf>
    <xf numFmtId="0" fontId="9" fillId="0" borderId="0" xfId="0" applyFont="1" applyAlignment="1" applyProtection="1"/>
    <xf numFmtId="0" fontId="9" fillId="0" borderId="0" xfId="0" applyFont="1" applyFill="1" applyBorder="1" applyAlignment="1" applyProtection="1">
      <alignment horizontal="center"/>
    </xf>
    <xf numFmtId="0" fontId="9" fillId="0" borderId="0" xfId="0" applyFont="1" applyFill="1" applyBorder="1" applyAlignment="1" applyProtection="1">
      <alignment vertical="center" wrapText="1"/>
    </xf>
    <xf numFmtId="49" fontId="9" fillId="0" borderId="0" xfId="0" applyNumberFormat="1" applyFont="1" applyFill="1" applyBorder="1" applyAlignment="1" applyProtection="1">
      <alignment vertical="center" wrapText="1"/>
    </xf>
    <xf numFmtId="166" fontId="9" fillId="0" borderId="0" xfId="0" applyNumberFormat="1" applyFont="1" applyFill="1" applyBorder="1" applyAlignment="1" applyProtection="1">
      <alignment vertical="center" wrapText="1"/>
    </xf>
    <xf numFmtId="164" fontId="9" fillId="0" borderId="0" xfId="0" applyNumberFormat="1" applyFont="1" applyFill="1" applyBorder="1" applyAlignment="1" applyProtection="1">
      <alignment vertical="center" wrapText="1"/>
    </xf>
    <xf numFmtId="0" fontId="9" fillId="0" borderId="0" xfId="2" applyFont="1" applyFill="1" applyBorder="1" applyAlignment="1" applyProtection="1">
      <alignment vertical="center" wrapText="1"/>
    </xf>
    <xf numFmtId="166" fontId="9" fillId="0" borderId="0" xfId="2" applyNumberFormat="1" applyFont="1" applyFill="1" applyBorder="1" applyAlignment="1" applyProtection="1">
      <alignment vertical="center" wrapText="1"/>
    </xf>
    <xf numFmtId="164" fontId="9" fillId="0" borderId="0" xfId="2" applyNumberFormat="1" applyFont="1" applyFill="1" applyBorder="1" applyAlignment="1" applyProtection="1">
      <alignment vertical="center" wrapText="1"/>
    </xf>
    <xf numFmtId="0" fontId="7" fillId="0" borderId="0" xfId="0" applyFont="1" applyAlignment="1" applyProtection="1">
      <alignment vertical="top"/>
    </xf>
    <xf numFmtId="16" fontId="8" fillId="4" borderId="24"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49" fontId="8" fillId="0" borderId="0" xfId="0" applyNumberFormat="1" applyFont="1" applyBorder="1" applyAlignment="1" applyProtection="1">
      <alignment vertical="center" wrapText="1"/>
    </xf>
    <xf numFmtId="49" fontId="7" fillId="0" borderId="0" xfId="2" applyNumberFormat="1" applyFont="1" applyFill="1" applyBorder="1" applyAlignment="1" applyProtection="1">
      <alignment vertical="center"/>
    </xf>
    <xf numFmtId="0" fontId="7" fillId="0" borderId="0" xfId="0" applyFont="1" applyAlignment="1" applyProtection="1">
      <alignment horizontal="left"/>
    </xf>
    <xf numFmtId="166" fontId="8" fillId="4" borderId="24" xfId="0" applyNumberFormat="1" applyFont="1" applyFill="1" applyBorder="1" applyAlignment="1" applyProtection="1">
      <alignment horizontal="center" vertical="center" wrapText="1"/>
    </xf>
    <xf numFmtId="49" fontId="8" fillId="4" borderId="24" xfId="0" applyNumberFormat="1" applyFont="1" applyFill="1" applyBorder="1" applyAlignment="1" applyProtection="1">
      <alignment horizontal="center" vertical="center"/>
    </xf>
    <xf numFmtId="0" fontId="8" fillId="4" borderId="24" xfId="0" applyNumberFormat="1" applyFont="1" applyFill="1" applyBorder="1" applyAlignment="1" applyProtection="1">
      <alignment horizontal="center" vertical="center" wrapText="1"/>
    </xf>
    <xf numFmtId="0" fontId="19" fillId="0" borderId="24" xfId="0" applyFont="1" applyBorder="1" applyAlignment="1" applyProtection="1">
      <alignment horizontal="center" vertical="top" wrapText="1"/>
      <protection locked="0"/>
    </xf>
    <xf numFmtId="0" fontId="19" fillId="0" borderId="24"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49" fontId="8" fillId="0" borderId="24" xfId="0" applyNumberFormat="1" applyFont="1" applyBorder="1" applyAlignment="1" applyProtection="1">
      <alignment horizontal="right" vertical="top" wrapText="1"/>
      <protection locked="0"/>
    </xf>
    <xf numFmtId="49" fontId="8" fillId="0" borderId="24" xfId="0" applyNumberFormat="1" applyFont="1" applyBorder="1" applyAlignment="1" applyProtection="1">
      <alignment horizontal="center" vertical="top" wrapText="1"/>
      <protection locked="0"/>
    </xf>
    <xf numFmtId="0" fontId="8" fillId="0" borderId="24" xfId="0" applyFont="1" applyBorder="1" applyAlignment="1" applyProtection="1">
      <alignment horizontal="center" vertical="top" wrapText="1"/>
      <protection locked="0"/>
    </xf>
    <xf numFmtId="49" fontId="8" fillId="0" borderId="24" xfId="0" applyNumberFormat="1" applyFont="1" applyBorder="1" applyAlignment="1" applyProtection="1">
      <alignment horizontal="left" vertical="top" wrapText="1"/>
      <protection locked="0"/>
    </xf>
    <xf numFmtId="166" fontId="8" fillId="0" borderId="24" xfId="5" applyNumberFormat="1" applyFont="1" applyBorder="1" applyAlignment="1" applyProtection="1">
      <alignment horizontal="right" vertical="top" wrapText="1"/>
      <protection locked="0"/>
    </xf>
    <xf numFmtId="0" fontId="19" fillId="4" borderId="24" xfId="0" applyFont="1" applyFill="1" applyBorder="1" applyAlignment="1" applyProtection="1">
      <alignment horizontal="center" vertical="center" wrapText="1"/>
    </xf>
    <xf numFmtId="49" fontId="8" fillId="0" borderId="24" xfId="0" applyNumberFormat="1" applyFont="1" applyBorder="1" applyAlignment="1" applyProtection="1">
      <alignment vertical="center" wrapText="1"/>
      <protection locked="0"/>
    </xf>
    <xf numFmtId="0" fontId="8" fillId="0" borderId="24" xfId="0" applyFont="1" applyFill="1" applyBorder="1" applyAlignment="1" applyProtection="1">
      <alignment horizontal="center" vertical="center" wrapText="1"/>
      <protection locked="0"/>
    </xf>
    <xf numFmtId="0" fontId="8" fillId="4" borderId="24" xfId="0" applyFont="1" applyFill="1" applyBorder="1" applyAlignment="1" applyProtection="1">
      <alignment vertical="center" wrapText="1"/>
    </xf>
    <xf numFmtId="0" fontId="10" fillId="0" borderId="24" xfId="0" applyFont="1" applyBorder="1" applyProtection="1">
      <protection locked="0"/>
    </xf>
    <xf numFmtId="0" fontId="6" fillId="0" borderId="0" xfId="0" applyFont="1" applyFill="1" applyAlignment="1" applyProtection="1">
      <alignment horizontal="centerContinuous" vertical="center"/>
      <protection hidden="1"/>
    </xf>
    <xf numFmtId="0" fontId="1" fillId="0" borderId="0" xfId="0" applyFont="1" applyFill="1" applyAlignment="1" applyProtection="1">
      <alignment horizontal="centerContinuous" vertical="center"/>
      <protection hidden="1"/>
    </xf>
    <xf numFmtId="49" fontId="8" fillId="4" borderId="41" xfId="0" applyNumberFormat="1" applyFont="1" applyFill="1" applyBorder="1" applyAlignment="1" applyProtection="1">
      <alignment horizontal="center" vertical="center" wrapText="1"/>
      <protection locked="0" hidden="1"/>
    </xf>
    <xf numFmtId="14" fontId="8" fillId="4" borderId="41" xfId="0" applyNumberFormat="1" applyFont="1" applyFill="1" applyBorder="1" applyAlignment="1" applyProtection="1">
      <alignment horizontal="center" vertical="center" wrapText="1"/>
      <protection locked="0" hidden="1"/>
    </xf>
    <xf numFmtId="0" fontId="34" fillId="0" borderId="0" xfId="0" applyFont="1" applyProtection="1">
      <protection hidden="1"/>
    </xf>
    <xf numFmtId="0" fontId="5" fillId="0" borderId="0" xfId="0" applyFont="1" applyAlignment="1">
      <alignment vertical="center"/>
    </xf>
    <xf numFmtId="0" fontId="37" fillId="0" borderId="0" xfId="0" applyFont="1" applyAlignment="1">
      <alignment vertical="center" wrapText="1"/>
    </xf>
    <xf numFmtId="0" fontId="10"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justify" vertical="center"/>
    </xf>
    <xf numFmtId="0" fontId="13" fillId="0" borderId="0" xfId="0" applyFont="1" applyAlignment="1">
      <alignment horizontal="justify" vertical="center" wrapText="1"/>
    </xf>
    <xf numFmtId="0" fontId="34" fillId="0" borderId="43" xfId="0" applyFont="1" applyFill="1" applyBorder="1" applyAlignment="1" applyProtection="1">
      <alignment wrapText="1"/>
      <protection hidden="1"/>
    </xf>
    <xf numFmtId="0" fontId="8" fillId="0" borderId="0" xfId="0" applyFont="1" applyFill="1" applyAlignment="1" applyProtection="1">
      <protection hidden="1"/>
    </xf>
    <xf numFmtId="0" fontId="8" fillId="0" borderId="0" xfId="0" applyFont="1" applyFill="1" applyBorder="1" applyAlignment="1" applyProtection="1">
      <alignment horizontal="left"/>
      <protection hidden="1"/>
    </xf>
    <xf numFmtId="0" fontId="34" fillId="0" borderId="0" xfId="0" applyFont="1" applyFill="1" applyAlignment="1" applyProtection="1">
      <protection hidden="1"/>
    </xf>
    <xf numFmtId="0" fontId="0" fillId="0" borderId="0" xfId="0" applyAlignment="1"/>
    <xf numFmtId="49" fontId="8" fillId="0" borderId="0" xfId="0" applyNumberFormat="1" applyFont="1" applyAlignment="1" applyProtection="1">
      <alignment horizontal="justify" vertical="center"/>
      <protection hidden="1"/>
    </xf>
    <xf numFmtId="4" fontId="8" fillId="0" borderId="0" xfId="0" applyNumberFormat="1" applyFont="1" applyBorder="1" applyAlignment="1" applyProtection="1">
      <alignment horizontal="justify" vertical="center"/>
      <protection hidden="1"/>
    </xf>
    <xf numFmtId="0" fontId="8" fillId="0" borderId="0" xfId="0" applyFont="1" applyFill="1" applyAlignment="1" applyProtection="1">
      <alignment horizontal="justify"/>
      <protection hidden="1"/>
    </xf>
    <xf numFmtId="0" fontId="34" fillId="0" borderId="0" xfId="0" applyFont="1" applyFill="1" applyAlignment="1" applyProtection="1">
      <alignment horizontal="justify"/>
      <protection hidden="1"/>
    </xf>
    <xf numFmtId="49" fontId="8" fillId="0" borderId="0" xfId="0" applyNumberFormat="1" applyFont="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 fontId="34" fillId="0" borderId="0" xfId="0" applyNumberFormat="1" applyFont="1" applyBorder="1" applyAlignment="1" applyProtection="1">
      <alignment horizontal="justify" vertical="center"/>
      <protection hidden="1"/>
    </xf>
    <xf numFmtId="0" fontId="34" fillId="0" borderId="0" xfId="0" applyNumberFormat="1" applyFont="1" applyBorder="1" applyAlignment="1" applyProtection="1">
      <alignment horizontal="justify" vertical="center"/>
      <protection hidden="1"/>
    </xf>
    <xf numFmtId="49" fontId="34" fillId="0" borderId="0" xfId="0" applyNumberFormat="1" applyFont="1" applyAlignment="1" applyProtection="1">
      <alignment horizontal="justify" vertical="center"/>
      <protection hidden="1"/>
    </xf>
    <xf numFmtId="14" fontId="34" fillId="0" borderId="0" xfId="0" applyNumberFormat="1" applyFont="1" applyFill="1" applyBorder="1" applyAlignment="1" applyProtection="1">
      <alignment horizontal="center" vertical="center"/>
      <protection hidden="1"/>
    </xf>
    <xf numFmtId="14" fontId="34" fillId="0" borderId="0" xfId="0" applyNumberFormat="1" applyFont="1" applyBorder="1" applyAlignment="1" applyProtection="1">
      <alignment horizontal="left" vertical="center"/>
      <protection hidden="1"/>
    </xf>
    <xf numFmtId="4" fontId="34" fillId="0" borderId="0" xfId="0" applyNumberFormat="1" applyFont="1" applyBorder="1" applyAlignment="1" applyProtection="1">
      <alignment horizontal="left" vertical="center"/>
      <protection hidden="1"/>
    </xf>
    <xf numFmtId="49" fontId="34" fillId="0" borderId="0" xfId="0" applyNumberFormat="1" applyFont="1" applyAlignment="1" applyProtection="1">
      <alignment horizontal="left" vertical="center"/>
      <protection hidden="1"/>
    </xf>
    <xf numFmtId="0" fontId="34" fillId="0" borderId="0" xfId="0" applyNumberFormat="1" applyFont="1" applyBorder="1" applyAlignment="1" applyProtection="1">
      <alignment horizontal="left" vertical="center"/>
      <protection hidden="1"/>
    </xf>
    <xf numFmtId="14" fontId="34" fillId="0" borderId="0" xfId="0" applyNumberFormat="1" applyFont="1" applyBorder="1" applyAlignment="1" applyProtection="1">
      <alignment horizontal="justify" vertical="center"/>
      <protection hidden="1"/>
    </xf>
    <xf numFmtId="0" fontId="31" fillId="0" borderId="0" xfId="0" applyFont="1" applyAlignment="1" applyProtection="1">
      <protection hidden="1"/>
    </xf>
    <xf numFmtId="0" fontId="8" fillId="0" borderId="24" xfId="0" applyFont="1" applyFill="1" applyBorder="1" applyAlignment="1" applyProtection="1">
      <alignment horizontal="center" vertical="top" wrapText="1"/>
      <protection hidden="1"/>
    </xf>
    <xf numFmtId="0" fontId="8" fillId="0" borderId="28" xfId="0" applyFont="1" applyBorder="1" applyAlignment="1" applyProtection="1">
      <alignment horizontal="center" vertical="top" wrapText="1"/>
      <protection hidden="1"/>
    </xf>
    <xf numFmtId="0" fontId="8" fillId="0" borderId="24" xfId="0" applyFont="1" applyBorder="1" applyAlignment="1" applyProtection="1">
      <alignment horizontal="center" vertical="top" wrapText="1"/>
      <protection hidden="1"/>
    </xf>
    <xf numFmtId="49" fontId="22" fillId="0" borderId="0" xfId="3" applyNumberFormat="1" applyFont="1" applyFill="1" applyBorder="1" applyAlignment="1" applyProtection="1">
      <alignment horizontal="left" vertical="center" wrapText="1"/>
      <protection locked="0" hidden="1"/>
    </xf>
    <xf numFmtId="0" fontId="31" fillId="0" borderId="0" xfId="0" applyFont="1" applyBorder="1"/>
    <xf numFmtId="0" fontId="31" fillId="0" borderId="0" xfId="0" applyFont="1"/>
    <xf numFmtId="49" fontId="7" fillId="0" borderId="0" xfId="0" applyNumberFormat="1" applyFont="1" applyAlignment="1" applyProtection="1">
      <alignment vertical="top"/>
    </xf>
    <xf numFmtId="0" fontId="10" fillId="4" borderId="24" xfId="0" applyFont="1" applyFill="1" applyBorder="1" applyAlignment="1" applyProtection="1">
      <alignment horizontal="center" vertical="center" wrapText="1"/>
    </xf>
    <xf numFmtId="0" fontId="0" fillId="7" borderId="0" xfId="0" applyFill="1"/>
    <xf numFmtId="0" fontId="0" fillId="7" borderId="0" xfId="0" applyFill="1" applyAlignment="1" applyProtection="1">
      <alignment wrapText="1"/>
      <protection hidden="1"/>
    </xf>
    <xf numFmtId="0" fontId="34" fillId="7" borderId="0" xfId="0" applyFont="1" applyFill="1" applyAlignment="1" applyProtection="1">
      <alignment wrapText="1"/>
      <protection hidden="1"/>
    </xf>
    <xf numFmtId="0" fontId="8" fillId="7" borderId="0" xfId="0" applyFont="1" applyFill="1" applyAlignment="1" applyProtection="1">
      <alignment wrapText="1"/>
      <protection hidden="1"/>
    </xf>
    <xf numFmtId="49" fontId="43" fillId="7" borderId="0" xfId="0" applyNumberFormat="1" applyFont="1" applyFill="1" applyBorder="1" applyAlignment="1" applyProtection="1">
      <alignment vertical="center" wrapText="1"/>
      <protection hidden="1"/>
    </xf>
    <xf numFmtId="0" fontId="0" fillId="7" borderId="0" xfId="0" applyFont="1" applyFill="1" applyProtection="1">
      <protection hidden="1"/>
    </xf>
    <xf numFmtId="0" fontId="17" fillId="7" borderId="0" xfId="0" applyFont="1" applyFill="1" applyAlignment="1" applyProtection="1">
      <alignment wrapText="1"/>
      <protection hidden="1"/>
    </xf>
    <xf numFmtId="49" fontId="44" fillId="7" borderId="0" xfId="0" applyNumberFormat="1" applyFont="1" applyFill="1" applyBorder="1" applyAlignment="1" applyProtection="1">
      <alignment vertical="center"/>
      <protection locked="0" hidden="1"/>
    </xf>
    <xf numFmtId="0" fontId="17" fillId="7" borderId="0" xfId="0" applyFont="1" applyFill="1" applyAlignment="1" applyProtection="1">
      <protection hidden="1"/>
    </xf>
    <xf numFmtId="49" fontId="45" fillId="7" borderId="0" xfId="3" applyNumberFormat="1" applyFont="1" applyFill="1" applyBorder="1" applyAlignment="1" applyProtection="1">
      <alignment vertical="center"/>
      <protection locked="0" hidden="1"/>
    </xf>
    <xf numFmtId="49" fontId="17" fillId="7" borderId="0" xfId="0" applyNumberFormat="1" applyFont="1" applyFill="1" applyAlignment="1" applyProtection="1">
      <alignment horizontal="justify" vertical="center"/>
      <protection hidden="1"/>
    </xf>
    <xf numFmtId="49" fontId="17" fillId="7" borderId="0" xfId="0" applyNumberFormat="1" applyFont="1" applyFill="1" applyAlignment="1" applyProtection="1">
      <alignment horizontal="left" vertical="center"/>
      <protection hidden="1"/>
    </xf>
    <xf numFmtId="49" fontId="44" fillId="7" borderId="0" xfId="3" applyNumberFormat="1" applyFont="1" applyFill="1" applyBorder="1" applyAlignment="1" applyProtection="1">
      <alignment vertical="center"/>
      <protection locked="0" hidden="1"/>
    </xf>
    <xf numFmtId="0" fontId="17" fillId="7" borderId="0" xfId="0" applyFont="1" applyFill="1" applyBorder="1" applyAlignment="1" applyProtection="1">
      <alignment vertical="center"/>
      <protection locked="0" hidden="1"/>
    </xf>
    <xf numFmtId="0" fontId="18" fillId="7" borderId="0" xfId="0" applyFont="1" applyFill="1" applyAlignment="1" applyProtection="1">
      <alignment horizontal="justify"/>
      <protection hidden="1"/>
    </xf>
    <xf numFmtId="0" fontId="0" fillId="7" borderId="0" xfId="0" applyFont="1" applyFill="1" applyAlignment="1"/>
    <xf numFmtId="0" fontId="0" fillId="7" borderId="0" xfId="0" applyFont="1" applyFill="1"/>
    <xf numFmtId="0" fontId="31" fillId="0" borderId="0" xfId="0" applyFont="1" applyProtection="1"/>
    <xf numFmtId="0" fontId="8" fillId="0" borderId="24"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protection locked="0"/>
    </xf>
    <xf numFmtId="166" fontId="8" fillId="0" borderId="24" xfId="5" applyNumberFormat="1" applyFont="1" applyBorder="1" applyAlignment="1" applyProtection="1">
      <alignment horizontal="right" vertical="top" wrapText="1"/>
      <protection hidden="1"/>
    </xf>
    <xf numFmtId="0" fontId="10" fillId="0" borderId="24" xfId="0" applyFont="1" applyBorder="1" applyAlignment="1" applyProtection="1">
      <alignment horizontal="justify" vertical="top" wrapText="1"/>
    </xf>
    <xf numFmtId="16" fontId="10" fillId="0" borderId="24" xfId="0" applyNumberFormat="1" applyFont="1" applyBorder="1" applyAlignment="1" applyProtection="1">
      <alignment horizontal="left" vertical="top" wrapText="1"/>
    </xf>
    <xf numFmtId="16" fontId="10" fillId="0" borderId="24" xfId="0" applyNumberFormat="1" applyFont="1" applyBorder="1" applyAlignment="1" applyProtection="1">
      <alignment horizontal="right" vertical="top" wrapText="1"/>
    </xf>
    <xf numFmtId="0" fontId="10" fillId="0" borderId="24" xfId="0" applyFont="1" applyBorder="1" applyAlignment="1" applyProtection="1">
      <alignment horizontal="left" vertical="top"/>
    </xf>
    <xf numFmtId="0" fontId="10" fillId="0" borderId="24" xfId="0" applyFont="1" applyBorder="1" applyAlignment="1" applyProtection="1">
      <alignment horizontal="left" vertical="top" wrapText="1"/>
    </xf>
    <xf numFmtId="0" fontId="8" fillId="0" borderId="24" xfId="0" applyFont="1" applyFill="1" applyBorder="1" applyAlignment="1" applyProtection="1">
      <alignment horizontal="center" vertical="top" wrapText="1"/>
    </xf>
    <xf numFmtId="0" fontId="8" fillId="0" borderId="24" xfId="0" applyFont="1" applyBorder="1" applyAlignment="1" applyProtection="1">
      <alignment horizontal="left" vertical="top" wrapText="1"/>
    </xf>
    <xf numFmtId="0" fontId="8" fillId="0" borderId="24" xfId="2" applyFont="1" applyFill="1" applyBorder="1" applyAlignment="1" applyProtection="1">
      <alignment horizontal="left" vertical="top" wrapText="1"/>
    </xf>
    <xf numFmtId="0" fontId="36" fillId="7" borderId="0" xfId="0" applyFont="1" applyFill="1"/>
    <xf numFmtId="0" fontId="36" fillId="7" borderId="0" xfId="0" applyFont="1" applyFill="1" applyAlignment="1">
      <alignment horizontal="center" vertical="center"/>
    </xf>
    <xf numFmtId="0" fontId="0" fillId="7" borderId="0" xfId="0" applyFill="1" applyAlignment="1">
      <alignment wrapText="1"/>
    </xf>
    <xf numFmtId="0" fontId="34" fillId="0" borderId="0" xfId="0" applyFont="1" applyAlignment="1" applyProtection="1">
      <alignment horizontal="center" vertical="top" wrapText="1"/>
      <protection hidden="1"/>
    </xf>
    <xf numFmtId="0" fontId="34" fillId="0" borderId="0" xfId="0" applyFont="1" applyAlignment="1" applyProtection="1">
      <alignment vertical="center" wrapText="1"/>
      <protection hidden="1"/>
    </xf>
    <xf numFmtId="0" fontId="8" fillId="0" borderId="24" xfId="0" applyFont="1" applyFill="1" applyBorder="1" applyAlignment="1" applyProtection="1">
      <alignment horizontal="center" vertical="top"/>
    </xf>
    <xf numFmtId="0" fontId="10" fillId="0" borderId="0" xfId="0" applyFont="1" applyBorder="1" applyAlignment="1">
      <alignment horizontal="justify" vertical="center" wrapText="1"/>
    </xf>
    <xf numFmtId="0" fontId="12" fillId="0" borderId="0" xfId="0" applyFont="1"/>
    <xf numFmtId="49" fontId="12" fillId="0" borderId="0" xfId="0" applyNumberFormat="1" applyFont="1"/>
    <xf numFmtId="0" fontId="12" fillId="0" borderId="28" xfId="0" applyFont="1" applyBorder="1" applyAlignment="1" applyProtection="1">
      <alignment horizontal="left" vertical="top" wrapText="1"/>
      <protection hidden="1"/>
    </xf>
    <xf numFmtId="0" fontId="10" fillId="0" borderId="28" xfId="0" applyNumberFormat="1" applyFont="1" applyBorder="1" applyAlignment="1" applyProtection="1">
      <alignment horizontal="left" vertical="top" wrapText="1"/>
      <protection hidden="1"/>
    </xf>
    <xf numFmtId="49" fontId="10" fillId="0" borderId="24" xfId="0" applyNumberFormat="1" applyFont="1" applyBorder="1" applyAlignment="1" applyProtection="1">
      <alignment horizontal="left" vertical="top" wrapText="1"/>
      <protection hidden="1"/>
    </xf>
    <xf numFmtId="0" fontId="10" fillId="0" borderId="24" xfId="0" applyNumberFormat="1" applyFont="1" applyBorder="1" applyAlignment="1" applyProtection="1">
      <alignment horizontal="left" vertical="top" wrapText="1"/>
      <protection hidden="1"/>
    </xf>
    <xf numFmtId="0" fontId="10" fillId="0" borderId="28" xfId="0" applyFont="1" applyBorder="1" applyAlignment="1" applyProtection="1">
      <alignment horizontal="left" vertical="top" wrapText="1"/>
      <protection hidden="1"/>
    </xf>
    <xf numFmtId="0" fontId="34" fillId="0" borderId="0" xfId="0" applyFont="1" applyFill="1" applyBorder="1" applyAlignment="1" applyProtection="1">
      <alignment horizontal="left" vertical="top" wrapText="1"/>
      <protection hidden="1"/>
    </xf>
    <xf numFmtId="0" fontId="8" fillId="4" borderId="0" xfId="0" applyFont="1" applyFill="1" applyBorder="1" applyProtection="1"/>
    <xf numFmtId="0" fontId="8" fillId="4" borderId="24" xfId="0" applyFont="1" applyFill="1" applyBorder="1" applyAlignment="1" applyProtection="1">
      <alignment horizontal="center" vertical="center" wrapText="1"/>
    </xf>
    <xf numFmtId="49" fontId="4" fillId="7" borderId="0" xfId="3" applyNumberFormat="1" applyFill="1" applyBorder="1" applyAlignment="1" applyProtection="1">
      <alignment vertical="center"/>
      <protection locked="0" hidden="1"/>
    </xf>
    <xf numFmtId="49" fontId="4" fillId="7" borderId="0" xfId="3" applyNumberFormat="1" applyFill="1" applyAlignment="1" applyProtection="1">
      <alignment horizontal="justify" vertical="center"/>
      <protection hidden="1"/>
    </xf>
    <xf numFmtId="4" fontId="4" fillId="0" borderId="0" xfId="3" applyNumberFormat="1" applyBorder="1" applyAlignment="1" applyProtection="1">
      <alignment horizontal="justify" vertical="center"/>
      <protection hidden="1"/>
    </xf>
    <xf numFmtId="49" fontId="4" fillId="0" borderId="0" xfId="3" applyNumberFormat="1" applyAlignment="1" applyProtection="1">
      <alignment horizontal="justify" vertical="center"/>
      <protection hidden="1"/>
    </xf>
    <xf numFmtId="0" fontId="4" fillId="0" borderId="0" xfId="3" applyFill="1" applyAlignment="1" applyProtection="1">
      <alignment horizontal="justify"/>
      <protection hidden="1"/>
    </xf>
    <xf numFmtId="0" fontId="4" fillId="0" borderId="0" xfId="3" applyAlignment="1"/>
    <xf numFmtId="0" fontId="8" fillId="0" borderId="0" xfId="0" applyFont="1"/>
    <xf numFmtId="0" fontId="51" fillId="0" borderId="0" xfId="0" applyFont="1" applyBorder="1" applyAlignment="1">
      <alignment horizontal="left"/>
    </xf>
    <xf numFmtId="0" fontId="34" fillId="0" borderId="0" xfId="0" applyFont="1" applyBorder="1" applyAlignment="1">
      <alignment horizontal="left"/>
    </xf>
    <xf numFmtId="0" fontId="52" fillId="7" borderId="0" xfId="0" applyFont="1" applyFill="1" applyAlignment="1" applyProtection="1">
      <alignment wrapText="1"/>
      <protection hidden="1"/>
    </xf>
    <xf numFmtId="0" fontId="53" fillId="7" borderId="0" xfId="0" applyFont="1" applyFill="1" applyAlignment="1" applyProtection="1">
      <alignment wrapText="1"/>
      <protection hidden="1"/>
    </xf>
    <xf numFmtId="0" fontId="12" fillId="0" borderId="43" xfId="0" applyNumberFormat="1" applyFont="1" applyBorder="1" applyAlignment="1" applyProtection="1">
      <alignment vertical="top" wrapText="1"/>
      <protection hidden="1"/>
    </xf>
    <xf numFmtId="0" fontId="34" fillId="0" borderId="42" xfId="0" applyFont="1" applyFill="1" applyBorder="1" applyAlignment="1" applyProtection="1">
      <alignment wrapText="1"/>
    </xf>
    <xf numFmtId="0" fontId="56" fillId="0" borderId="42" xfId="0" applyNumberFormat="1" applyFont="1" applyBorder="1" applyAlignment="1" applyProtection="1">
      <alignment horizontal="right" vertical="center" wrapText="1"/>
      <protection hidden="1"/>
    </xf>
    <xf numFmtId="0" fontId="48" fillId="0" borderId="0" xfId="0" applyFont="1" applyFill="1" applyProtection="1">
      <protection hidden="1"/>
    </xf>
    <xf numFmtId="0" fontId="14" fillId="0" borderId="0" xfId="0" applyFont="1" applyFill="1" applyProtection="1">
      <protection hidden="1"/>
    </xf>
    <xf numFmtId="49" fontId="8" fillId="0" borderId="0" xfId="0" applyNumberFormat="1" applyFont="1" applyFill="1" applyAlignment="1" applyProtection="1">
      <alignment wrapText="1"/>
      <protection hidden="1"/>
    </xf>
    <xf numFmtId="0" fontId="8" fillId="0" borderId="0" xfId="0" applyFont="1" applyFill="1" applyProtection="1">
      <protection hidden="1"/>
    </xf>
    <xf numFmtId="0" fontId="8" fillId="0" borderId="0" xfId="0" applyFont="1" applyFill="1" applyAlignment="1" applyProtection="1">
      <alignment vertical="center" wrapText="1"/>
      <protection hidden="1"/>
    </xf>
    <xf numFmtId="0" fontId="19" fillId="0" borderId="0" xfId="0" applyFont="1" applyFill="1" applyProtection="1">
      <protection hidden="1"/>
    </xf>
    <xf numFmtId="0" fontId="8"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left" vertical="top"/>
      <protection hidden="1"/>
    </xf>
    <xf numFmtId="0" fontId="27" fillId="0" borderId="0" xfId="0" applyFont="1" applyFill="1" applyProtection="1">
      <protection hidden="1"/>
    </xf>
    <xf numFmtId="0" fontId="10" fillId="0" borderId="0" xfId="0" applyFont="1" applyFill="1" applyProtection="1">
      <protection hidden="1"/>
    </xf>
    <xf numFmtId="0" fontId="14" fillId="0" borderId="0" xfId="0" applyFont="1" applyFill="1" applyBorder="1" applyAlignment="1" applyProtection="1">
      <alignment horizontal="center" vertical="top" wrapText="1"/>
      <protection hidden="1"/>
    </xf>
    <xf numFmtId="165" fontId="8" fillId="0" borderId="0" xfId="5" applyNumberFormat="1" applyFont="1" applyFill="1" applyBorder="1" applyAlignment="1" applyProtection="1">
      <alignment horizontal="right" vertical="center" wrapText="1"/>
      <protection hidden="1"/>
    </xf>
    <xf numFmtId="0" fontId="14" fillId="0" borderId="2" xfId="0" applyNumberFormat="1" applyFont="1" applyFill="1" applyBorder="1" applyAlignment="1" applyProtection="1">
      <alignment horizontal="left" vertical="top" wrapText="1"/>
      <protection hidden="1"/>
    </xf>
    <xf numFmtId="0" fontId="14" fillId="0" borderId="2" xfId="0" applyFont="1" applyFill="1" applyBorder="1" applyAlignment="1" applyProtection="1">
      <alignment vertical="center" wrapText="1"/>
      <protection hidden="1"/>
    </xf>
    <xf numFmtId="0" fontId="7" fillId="0" borderId="0" xfId="0" applyFont="1" applyFill="1" applyAlignment="1" applyProtection="1">
      <alignment horizontal="centerContinuous" vertical="center"/>
      <protection hidden="1"/>
    </xf>
    <xf numFmtId="0" fontId="8" fillId="0" borderId="2" xfId="0" applyFont="1" applyFill="1" applyBorder="1" applyAlignment="1" applyProtection="1">
      <alignment horizontal="center" vertical="top"/>
      <protection hidden="1"/>
    </xf>
    <xf numFmtId="0" fontId="14" fillId="0" borderId="0" xfId="0" applyFont="1" applyFill="1" applyAlignment="1" applyProtection="1">
      <alignment horizontal="right"/>
      <protection hidden="1"/>
    </xf>
    <xf numFmtId="0" fontId="14" fillId="0" borderId="0" xfId="0" applyFont="1" applyFill="1" applyAlignment="1" applyProtection="1">
      <alignment horizontal="center" wrapText="1"/>
      <protection hidden="1"/>
    </xf>
    <xf numFmtId="0" fontId="10" fillId="0" borderId="0" xfId="0" applyFont="1" applyFill="1" applyAlignment="1" applyProtection="1">
      <alignment horizontal="center" wrapText="1"/>
      <protection hidden="1"/>
    </xf>
    <xf numFmtId="0" fontId="8" fillId="0" borderId="0" xfId="0" applyFont="1" applyFill="1" applyAlignment="1" applyProtection="1">
      <alignment horizontal="center" wrapText="1"/>
      <protection hidden="1"/>
    </xf>
    <xf numFmtId="0" fontId="19" fillId="0" borderId="0" xfId="0" applyFont="1" applyFill="1" applyAlignment="1" applyProtection="1">
      <alignment horizontal="center" wrapText="1"/>
      <protection hidden="1"/>
    </xf>
    <xf numFmtId="0" fontId="14" fillId="0" borderId="0" xfId="0" applyFont="1" applyFill="1" applyAlignment="1" applyProtection="1">
      <alignment vertical="top"/>
      <protection hidden="1"/>
    </xf>
    <xf numFmtId="0" fontId="10" fillId="0" borderId="0" xfId="0" applyFont="1" applyFill="1" applyAlignment="1" applyProtection="1">
      <alignment vertical="top"/>
      <protection hidden="1"/>
    </xf>
    <xf numFmtId="0" fontId="17" fillId="0" borderId="0" xfId="0" applyFont="1" applyFill="1" applyAlignment="1" applyProtection="1">
      <alignment vertical="top"/>
      <protection hidden="1"/>
    </xf>
    <xf numFmtId="0" fontId="8" fillId="0" borderId="0" xfId="0" applyFont="1" applyFill="1" applyAlignment="1" applyProtection="1">
      <alignment vertical="top"/>
      <protection hidden="1"/>
    </xf>
    <xf numFmtId="0" fontId="18" fillId="0" borderId="0" xfId="0" applyFont="1" applyFill="1" applyAlignment="1" applyProtection="1">
      <alignment vertical="top"/>
      <protection hidden="1"/>
    </xf>
    <xf numFmtId="0" fontId="34" fillId="0" borderId="0" xfId="0" applyFont="1" applyFill="1" applyBorder="1" applyAlignment="1" applyProtection="1">
      <alignment vertical="top" wrapText="1"/>
      <protection hidden="1"/>
    </xf>
    <xf numFmtId="0" fontId="0" fillId="0" borderId="0" xfId="0" applyFill="1"/>
    <xf numFmtId="0" fontId="10" fillId="4" borderId="24"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locked="0"/>
    </xf>
    <xf numFmtId="49" fontId="10" fillId="0" borderId="24" xfId="0" applyNumberFormat="1" applyFont="1" applyBorder="1" applyAlignment="1" applyProtection="1">
      <alignment horizontal="left" vertical="top" wrapText="1"/>
      <protection locked="0"/>
    </xf>
    <xf numFmtId="0" fontId="8" fillId="0" borderId="0" xfId="0" applyNumberFormat="1" applyFont="1" applyAlignment="1" applyProtection="1">
      <alignment horizontal="left" vertical="center" wrapText="1"/>
      <protection locked="0"/>
    </xf>
    <xf numFmtId="0" fontId="1" fillId="0" borderId="0" xfId="0" applyNumberFormat="1" applyFont="1" applyFill="1" applyAlignment="1">
      <alignment horizontal="left" vertical="center" wrapText="1"/>
    </xf>
    <xf numFmtId="0" fontId="8" fillId="0" borderId="0" xfId="0" applyNumberFormat="1" applyFont="1" applyFill="1" applyAlignment="1" applyProtection="1">
      <alignment vertical="center" wrapText="1"/>
      <protection locked="0"/>
    </xf>
    <xf numFmtId="0" fontId="8" fillId="0" borderId="0" xfId="0" applyNumberFormat="1" applyFont="1" applyFill="1" applyBorder="1" applyAlignment="1">
      <alignment vertical="center"/>
    </xf>
    <xf numFmtId="0" fontId="10" fillId="0" borderId="0" xfId="0" applyNumberFormat="1" applyFont="1" applyFill="1" applyAlignment="1" applyProtection="1">
      <alignment vertical="center"/>
      <protection locked="0"/>
    </xf>
    <xf numFmtId="0" fontId="67" fillId="0" borderId="0" xfId="0"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vertical="center" wrapText="1"/>
      <protection locked="0"/>
    </xf>
    <xf numFmtId="0" fontId="68" fillId="0" borderId="2" xfId="0" applyNumberFormat="1" applyFont="1" applyFill="1" applyBorder="1" applyAlignment="1" applyProtection="1">
      <alignment horizontal="center" vertical="center" wrapText="1"/>
      <protection locked="0"/>
    </xf>
    <xf numFmtId="0" fontId="60" fillId="0" borderId="0" xfId="0" applyNumberFormat="1" applyFont="1" applyFill="1" applyBorder="1" applyAlignment="1" applyProtection="1">
      <alignment vertical="center" wrapText="1"/>
      <protection locked="0"/>
    </xf>
    <xf numFmtId="14" fontId="8" fillId="0" borderId="46" xfId="0" applyNumberFormat="1" applyFont="1" applyBorder="1" applyAlignment="1" applyProtection="1">
      <alignment horizontal="left" vertical="center" wrapText="1"/>
      <protection locked="0"/>
    </xf>
    <xf numFmtId="14" fontId="13" fillId="0" borderId="0" xfId="0" applyNumberFormat="1" applyFont="1" applyBorder="1" applyAlignment="1" applyProtection="1">
      <alignment horizontal="center" vertical="center" wrapText="1"/>
      <protection locked="0"/>
    </xf>
    <xf numFmtId="14" fontId="13" fillId="0" borderId="0" xfId="0" applyNumberFormat="1" applyFont="1" applyBorder="1" applyAlignment="1" applyProtection="1">
      <alignment vertical="center" wrapText="1"/>
      <protection locked="0"/>
    </xf>
    <xf numFmtId="0" fontId="7" fillId="0" borderId="0" xfId="0" applyNumberFormat="1" applyFont="1" applyFill="1" applyBorder="1" applyAlignment="1" applyProtection="1">
      <alignment vertical="center" wrapText="1"/>
      <protection locked="0"/>
    </xf>
    <xf numFmtId="2" fontId="10" fillId="0" borderId="24" xfId="0" applyNumberFormat="1" applyFont="1" applyBorder="1" applyAlignment="1" applyProtection="1">
      <alignment horizontal="left" vertical="top" wrapText="1"/>
      <protection locked="0"/>
    </xf>
    <xf numFmtId="49" fontId="7" fillId="4" borderId="24" xfId="0" applyNumberFormat="1" applyFont="1" applyFill="1" applyBorder="1" applyAlignment="1" applyProtection="1">
      <alignment horizontal="left" vertical="top" wrapText="1"/>
      <protection locked="0"/>
    </xf>
    <xf numFmtId="14" fontId="8" fillId="0" borderId="2" xfId="0" applyNumberFormat="1" applyFont="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top" wrapText="1"/>
      <protection locked="0"/>
    </xf>
    <xf numFmtId="14" fontId="13" fillId="0" borderId="0" xfId="0" applyNumberFormat="1" applyFont="1" applyFill="1" applyBorder="1" applyAlignment="1" applyProtection="1">
      <alignment vertical="center" wrapText="1"/>
      <protection locked="0"/>
    </xf>
    <xf numFmtId="16" fontId="10" fillId="0" borderId="24" xfId="0" applyNumberFormat="1" applyFont="1" applyBorder="1" applyAlignment="1" applyProtection="1">
      <alignment horizontal="center" vertical="center" wrapText="1"/>
      <protection locked="0"/>
    </xf>
    <xf numFmtId="0" fontId="61" fillId="0" borderId="0" xfId="0" applyNumberFormat="1" applyFont="1" applyFill="1" applyBorder="1" applyAlignment="1" applyProtection="1">
      <alignment horizontal="center" vertical="center" wrapText="1"/>
      <protection locked="0"/>
    </xf>
    <xf numFmtId="0" fontId="61" fillId="0" borderId="0" xfId="0" applyNumberFormat="1" applyFont="1" applyFill="1" applyBorder="1" applyAlignment="1" applyProtection="1">
      <alignment horizontal="center" vertical="center" wrapText="1"/>
      <protection locked="0" hidden="1"/>
    </xf>
    <xf numFmtId="0" fontId="8" fillId="0" borderId="0" xfId="0" applyNumberFormat="1" applyFont="1" applyAlignment="1" applyProtection="1">
      <alignment horizontal="right" wrapText="1"/>
      <protection locked="0" hidden="1"/>
    </xf>
    <xf numFmtId="0" fontId="57" fillId="0" borderId="0" xfId="0" applyNumberFormat="1" applyFont="1" applyAlignment="1" applyProtection="1">
      <alignment horizontal="left" vertical="center" wrapText="1"/>
      <protection locked="0" hidden="1"/>
    </xf>
    <xf numFmtId="14" fontId="8" fillId="0" borderId="46" xfId="0" applyNumberFormat="1" applyFont="1" applyBorder="1" applyAlignment="1" applyProtection="1">
      <alignment horizontal="left" vertical="center" wrapText="1"/>
      <protection locked="0" hidden="1"/>
    </xf>
    <xf numFmtId="0" fontId="8" fillId="0" borderId="0" xfId="0" applyNumberFormat="1" applyFont="1" applyAlignment="1" applyProtection="1">
      <alignment horizontal="left" vertical="center" wrapText="1"/>
      <protection locked="0" hidden="1"/>
    </xf>
    <xf numFmtId="0" fontId="65" fillId="0" borderId="0" xfId="0" applyNumberFormat="1" applyFont="1" applyAlignment="1" applyProtection="1">
      <alignment horizontal="left" vertical="top" wrapText="1"/>
      <protection locked="0" hidden="1"/>
    </xf>
    <xf numFmtId="0" fontId="64" fillId="0" borderId="0" xfId="0" applyNumberFormat="1" applyFont="1" applyAlignment="1" applyProtection="1">
      <alignment horizontal="center" vertical="top" wrapText="1"/>
      <protection locked="0" hidden="1"/>
    </xf>
    <xf numFmtId="14" fontId="8" fillId="0" borderId="24" xfId="0" applyNumberFormat="1" applyFont="1" applyFill="1" applyBorder="1" applyAlignment="1" applyProtection="1">
      <alignment horizontal="center" vertical="center" wrapText="1"/>
      <protection locked="0"/>
    </xf>
    <xf numFmtId="14" fontId="8" fillId="0" borderId="24" xfId="0" applyNumberFormat="1" applyFont="1" applyFill="1" applyBorder="1" applyAlignment="1" applyProtection="1">
      <alignment horizontal="left" vertical="center" wrapText="1"/>
      <protection locked="0"/>
    </xf>
    <xf numFmtId="0" fontId="72" fillId="0" borderId="0" xfId="0" applyFont="1" applyAlignment="1" applyProtection="1">
      <alignment horizontal="center" vertical="center"/>
      <protection locked="0"/>
    </xf>
    <xf numFmtId="49" fontId="44" fillId="7" borderId="0" xfId="0" applyNumberFormat="1" applyFont="1" applyFill="1" applyBorder="1" applyAlignment="1" applyProtection="1">
      <alignment horizontal="left" vertical="center"/>
      <protection locked="0" hidden="1"/>
    </xf>
    <xf numFmtId="49" fontId="7" fillId="0" borderId="0" xfId="0" applyNumberFormat="1" applyFont="1" applyFill="1" applyBorder="1" applyAlignment="1" applyProtection="1"/>
    <xf numFmtId="49" fontId="7" fillId="0" borderId="0" xfId="1" applyNumberFormat="1" applyFont="1" applyFill="1" applyBorder="1" applyAlignment="1" applyProtection="1"/>
    <xf numFmtId="49" fontId="7" fillId="0" borderId="0" xfId="2" applyNumberFormat="1" applyFont="1" applyFill="1" applyBorder="1" applyAlignment="1" applyProtection="1">
      <alignment horizontal="left"/>
    </xf>
    <xf numFmtId="49" fontId="7" fillId="0" borderId="0" xfId="2" applyNumberFormat="1" applyFont="1" applyFill="1" applyBorder="1" applyAlignment="1" applyProtection="1"/>
    <xf numFmtId="49" fontId="7" fillId="0" borderId="0" xfId="0" applyNumberFormat="1" applyFont="1" applyFill="1" applyBorder="1" applyAlignment="1" applyProtection="1">
      <alignment horizontal="left" wrapText="1"/>
    </xf>
    <xf numFmtId="49" fontId="10" fillId="0" borderId="24" xfId="0" applyNumberFormat="1" applyFont="1" applyBorder="1" applyAlignment="1" applyProtection="1">
      <alignment horizontal="left" vertical="top" wrapText="1"/>
    </xf>
    <xf numFmtId="0" fontId="0" fillId="0" borderId="0" xfId="0" applyAlignment="1">
      <alignment horizontal="center"/>
    </xf>
    <xf numFmtId="0" fontId="10" fillId="4" borderId="24" xfId="0" applyFont="1" applyFill="1" applyBorder="1" applyAlignment="1" applyProtection="1">
      <alignment horizontal="left" vertical="top" wrapText="1"/>
    </xf>
    <xf numFmtId="0" fontId="10" fillId="0" borderId="24" xfId="0" applyNumberFormat="1" applyFont="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hidden="1"/>
    </xf>
    <xf numFmtId="49" fontId="14" fillId="0" borderId="15" xfId="0" applyNumberFormat="1" applyFont="1" applyFill="1" applyBorder="1" applyAlignment="1" applyProtection="1">
      <alignment horizontal="left" vertical="top" wrapText="1"/>
      <protection hidden="1"/>
    </xf>
    <xf numFmtId="14" fontId="8" fillId="0" borderId="24" xfId="0" applyNumberFormat="1" applyFont="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10" fillId="5" borderId="24" xfId="0" applyFont="1" applyFill="1" applyBorder="1" applyAlignment="1" applyProtection="1">
      <alignment horizontal="justify" vertical="top" wrapText="1"/>
    </xf>
    <xf numFmtId="0" fontId="8" fillId="0" borderId="24" xfId="0" applyFont="1" applyFill="1" applyBorder="1" applyAlignment="1" applyProtection="1">
      <alignment horizontal="left" vertical="center" wrapText="1"/>
      <protection locked="0"/>
    </xf>
    <xf numFmtId="0" fontId="8" fillId="4" borderId="24" xfId="0"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wrapText="1"/>
    </xf>
    <xf numFmtId="0" fontId="10" fillId="0" borderId="24" xfId="0" applyFont="1" applyFill="1" applyBorder="1" applyAlignment="1" applyProtection="1">
      <alignment horizontal="justify" vertical="top" wrapText="1"/>
    </xf>
    <xf numFmtId="0" fontId="10" fillId="0" borderId="24" xfId="0" applyFont="1" applyFill="1" applyBorder="1" applyAlignment="1" applyProtection="1">
      <alignment horizontal="justify" vertical="center" wrapText="1"/>
    </xf>
    <xf numFmtId="0" fontId="10" fillId="0" borderId="24" xfId="0" applyFont="1" applyFill="1" applyBorder="1" applyAlignment="1" applyProtection="1">
      <alignment horizontal="center" vertical="center" wrapText="1"/>
      <protection locked="0"/>
    </xf>
    <xf numFmtId="2" fontId="10" fillId="0" borderId="24" xfId="0" applyNumberFormat="1" applyFont="1" applyFill="1" applyBorder="1" applyAlignment="1" applyProtection="1">
      <alignment horizontal="left" vertical="top" wrapText="1"/>
      <protection locked="0"/>
    </xf>
    <xf numFmtId="0" fontId="19" fillId="0" borderId="0" xfId="0" applyFont="1" applyBorder="1" applyProtection="1">
      <protection hidden="1"/>
    </xf>
    <xf numFmtId="49" fontId="8" fillId="0" borderId="35" xfId="0" applyNumberFormat="1" applyFont="1" applyFill="1" applyBorder="1" applyAlignment="1" applyProtection="1">
      <alignment vertical="center" wrapText="1"/>
      <protection locked="0"/>
    </xf>
    <xf numFmtId="49" fontId="8" fillId="0" borderId="37" xfId="0" applyNumberFormat="1" applyFont="1" applyFill="1" applyBorder="1" applyAlignment="1" applyProtection="1">
      <alignment vertical="center" wrapText="1"/>
      <protection locked="0"/>
    </xf>
    <xf numFmtId="49" fontId="14" fillId="0" borderId="7" xfId="0" applyNumberFormat="1" applyFont="1" applyFill="1" applyBorder="1" applyAlignment="1" applyProtection="1">
      <alignment horizontal="left" vertical="top" wrapText="1"/>
      <protection hidden="1"/>
    </xf>
    <xf numFmtId="49" fontId="14" fillId="0" borderId="8" xfId="0" applyNumberFormat="1" applyFont="1" applyFill="1" applyBorder="1" applyAlignment="1" applyProtection="1">
      <alignment horizontal="left" vertical="top" wrapText="1"/>
      <protection hidden="1"/>
    </xf>
    <xf numFmtId="49" fontId="8" fillId="0" borderId="2" xfId="0" applyNumberFormat="1" applyFont="1" applyFill="1" applyBorder="1" applyAlignment="1" applyProtection="1">
      <alignment horizontal="center" vertical="top" wrapText="1"/>
      <protection hidden="1"/>
    </xf>
    <xf numFmtId="0" fontId="8" fillId="0" borderId="2" xfId="0" applyFont="1" applyFill="1" applyBorder="1" applyAlignment="1" applyProtection="1">
      <alignment horizontal="center" vertical="top" wrapText="1"/>
      <protection hidden="1"/>
    </xf>
    <xf numFmtId="0" fontId="14" fillId="0" borderId="2" xfId="0" applyFont="1" applyFill="1" applyBorder="1" applyAlignment="1" applyProtection="1">
      <alignment horizontal="center" vertical="center" wrapText="1"/>
      <protection hidden="1"/>
    </xf>
    <xf numFmtId="49" fontId="14" fillId="0" borderId="2" xfId="0" applyNumberFormat="1" applyFont="1" applyFill="1" applyBorder="1" applyAlignment="1" applyProtection="1">
      <alignment horizontal="left" vertical="top" wrapText="1"/>
      <protection hidden="1"/>
    </xf>
    <xf numFmtId="0" fontId="14" fillId="0" borderId="2" xfId="0" applyFont="1" applyFill="1" applyBorder="1" applyAlignment="1" applyProtection="1">
      <alignment horizontal="left" vertical="top" wrapText="1"/>
      <protection hidden="1"/>
    </xf>
    <xf numFmtId="0" fontId="14" fillId="0" borderId="2" xfId="0" applyFont="1" applyFill="1" applyBorder="1" applyAlignment="1" applyProtection="1">
      <alignment horizontal="center" vertical="center"/>
      <protection hidden="1"/>
    </xf>
    <xf numFmtId="0" fontId="0" fillId="0" borderId="0" xfId="0" applyFill="1" applyProtection="1">
      <protection hidden="1"/>
    </xf>
    <xf numFmtId="0" fontId="14" fillId="0" borderId="0" xfId="0" applyFont="1" applyFill="1" applyAlignment="1" applyProtection="1">
      <alignment vertical="center"/>
      <protection locked="0" hidden="1"/>
    </xf>
    <xf numFmtId="0" fontId="8" fillId="0" borderId="0" xfId="0" applyFont="1" applyFill="1" applyProtection="1">
      <protection locked="0" hidden="1"/>
    </xf>
    <xf numFmtId="0" fontId="8" fillId="0" borderId="0" xfId="0" applyFont="1" applyFill="1" applyAlignment="1" applyProtection="1">
      <alignment vertical="center"/>
      <protection locked="0" hidden="1"/>
    </xf>
    <xf numFmtId="0" fontId="8" fillId="0" borderId="0" xfId="0" applyFont="1" applyFill="1" applyAlignment="1" applyProtection="1">
      <alignment horizontal="center" vertical="center" wrapText="1"/>
      <protection locked="0" hidden="1"/>
    </xf>
    <xf numFmtId="0" fontId="8" fillId="0" borderId="0" xfId="0" applyFont="1" applyFill="1" applyAlignment="1" applyProtection="1">
      <alignment horizontal="center" vertical="center"/>
      <protection locked="0" hidden="1"/>
    </xf>
    <xf numFmtId="0" fontId="19" fillId="0" borderId="0" xfId="0" applyFont="1" applyFill="1" applyProtection="1">
      <protection locked="0" hidden="1"/>
    </xf>
    <xf numFmtId="0" fontId="0" fillId="0" borderId="0" xfId="0" applyFill="1" applyProtection="1">
      <protection locked="0" hidden="1"/>
    </xf>
    <xf numFmtId="0" fontId="14" fillId="0" borderId="0" xfId="0" applyFont="1" applyFill="1" applyAlignment="1" applyProtection="1">
      <alignment horizontal="center" wrapText="1"/>
      <protection locked="0" hidden="1"/>
    </xf>
    <xf numFmtId="0" fontId="10" fillId="0" borderId="0" xfId="0" applyFont="1" applyFill="1" applyAlignment="1" applyProtection="1">
      <alignment horizontal="center" wrapText="1"/>
      <protection locked="0" hidden="1"/>
    </xf>
    <xf numFmtId="0" fontId="8" fillId="0" borderId="0" xfId="0" applyFont="1" applyFill="1" applyAlignment="1" applyProtection="1">
      <alignment horizontal="center" wrapText="1"/>
      <protection locked="0" hidden="1"/>
    </xf>
    <xf numFmtId="0" fontId="19" fillId="0" borderId="0" xfId="0" applyFont="1" applyFill="1" applyAlignment="1" applyProtection="1">
      <alignment horizontal="center" wrapText="1"/>
      <protection locked="0" hidden="1"/>
    </xf>
    <xf numFmtId="0" fontId="8" fillId="0" borderId="0" xfId="0" applyNumberFormat="1" applyFont="1" applyBorder="1" applyAlignment="1" applyProtection="1">
      <alignment horizontal="left" wrapText="1"/>
      <protection locked="0"/>
    </xf>
    <xf numFmtId="0" fontId="8" fillId="0" borderId="0"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top" wrapText="1"/>
      <protection locked="0"/>
    </xf>
    <xf numFmtId="0" fontId="8"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horizontal="center" wrapText="1"/>
      <protection locked="0"/>
    </xf>
    <xf numFmtId="0" fontId="8" fillId="0" borderId="1" xfId="0" applyNumberFormat="1" applyFont="1" applyBorder="1" applyAlignment="1" applyProtection="1">
      <alignment horizontal="center" wrapText="1"/>
      <protection locked="0"/>
    </xf>
    <xf numFmtId="0" fontId="8" fillId="0" borderId="1" xfId="0" applyNumberFormat="1" applyFont="1" applyBorder="1" applyAlignment="1" applyProtection="1">
      <alignment horizontal="left" vertical="top" wrapText="1"/>
      <protection locked="0"/>
    </xf>
    <xf numFmtId="0" fontId="77" fillId="0" borderId="0" xfId="0" applyNumberFormat="1" applyFont="1" applyBorder="1" applyAlignment="1" applyProtection="1">
      <alignment horizontal="center" vertical="center" wrapText="1"/>
      <protection locked="0"/>
    </xf>
    <xf numFmtId="0" fontId="70" fillId="0" borderId="0" xfId="0" applyFont="1" applyBorder="1" applyAlignment="1">
      <alignment horizontal="center"/>
    </xf>
    <xf numFmtId="14" fontId="8" fillId="0" borderId="2" xfId="0" applyNumberFormat="1" applyFont="1" applyBorder="1" applyAlignment="1" applyProtection="1">
      <alignment horizontal="center" vertical="center" wrapText="1"/>
      <protection locked="0" hidden="1"/>
    </xf>
    <xf numFmtId="0" fontId="61" fillId="0" borderId="0" xfId="0" applyNumberFormat="1" applyFont="1" applyFill="1" applyBorder="1" applyAlignment="1" applyProtection="1">
      <alignment vertical="center" wrapText="1"/>
      <protection locked="0"/>
    </xf>
    <xf numFmtId="14" fontId="13" fillId="0" borderId="2" xfId="0" applyNumberFormat="1" applyFont="1" applyBorder="1" applyAlignment="1" applyProtection="1">
      <alignment horizontal="center" vertical="center" wrapText="1"/>
      <protection locked="0"/>
    </xf>
    <xf numFmtId="14" fontId="13" fillId="0" borderId="2" xfId="0" applyNumberFormat="1" applyFont="1" applyBorder="1" applyAlignment="1" applyProtection="1">
      <alignment vertical="center" wrapText="1"/>
      <protection locked="0"/>
    </xf>
    <xf numFmtId="14" fontId="13" fillId="0" borderId="2" xfId="0" applyNumberFormat="1" applyFont="1" applyFill="1" applyBorder="1" applyAlignment="1" applyProtection="1">
      <alignment vertical="center" wrapText="1"/>
      <protection locked="0"/>
    </xf>
    <xf numFmtId="0" fontId="69" fillId="0" borderId="2" xfId="0" applyNumberFormat="1" applyFont="1" applyFill="1" applyBorder="1" applyAlignment="1" applyProtection="1">
      <alignment horizontal="center" vertical="center" wrapText="1"/>
      <protection locked="0"/>
    </xf>
    <xf numFmtId="14" fontId="10" fillId="0" borderId="2" xfId="0" applyNumberFormat="1" applyFont="1" applyFill="1" applyBorder="1" applyAlignment="1" applyProtection="1">
      <alignment horizontal="center" vertical="center" wrapText="1"/>
      <protection locked="0"/>
    </xf>
    <xf numFmtId="14" fontId="13" fillId="0" borderId="2" xfId="0" applyNumberFormat="1" applyFont="1" applyFill="1" applyBorder="1" applyAlignment="1" applyProtection="1">
      <alignment horizontal="center" vertical="center" wrapText="1"/>
      <protection locked="0"/>
    </xf>
    <xf numFmtId="0" fontId="78" fillId="0" borderId="2" xfId="0" applyNumberFormat="1" applyFont="1" applyFill="1" applyBorder="1" applyAlignment="1" applyProtection="1">
      <alignment horizontal="center" vertical="center" wrapText="1"/>
      <protection locked="0"/>
    </xf>
    <xf numFmtId="14" fontId="13" fillId="0" borderId="0" xfId="0" applyNumberFormat="1" applyFont="1" applyFill="1" applyBorder="1" applyAlignment="1" applyProtection="1">
      <alignment vertical="center" wrapText="1"/>
      <protection locked="0" hidden="1"/>
    </xf>
    <xf numFmtId="0" fontId="36" fillId="0" borderId="0" xfId="0" applyFont="1" applyFill="1" applyBorder="1" applyAlignment="1">
      <alignment vertical="top" wrapText="1"/>
    </xf>
    <xf numFmtId="14" fontId="10" fillId="0" borderId="2" xfId="0" applyNumberFormat="1" applyFont="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top" wrapText="1"/>
      <protection locked="0"/>
    </xf>
    <xf numFmtId="0" fontId="68" fillId="0" borderId="0"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top" wrapText="1"/>
      <protection locked="0" hidden="1"/>
    </xf>
    <xf numFmtId="0" fontId="8" fillId="0" borderId="0" xfId="0" applyFont="1" applyBorder="1" applyAlignment="1" applyProtection="1">
      <alignment horizontal="left" vertical="top" wrapText="1"/>
      <protection locked="0"/>
    </xf>
    <xf numFmtId="14" fontId="8" fillId="0" borderId="0" xfId="0" applyNumberFormat="1" applyFont="1" applyBorder="1" applyAlignment="1" applyProtection="1">
      <alignment horizontal="right" vertical="top" wrapText="1"/>
      <protection locked="0"/>
    </xf>
    <xf numFmtId="0" fontId="8" fillId="0" borderId="0" xfId="0" applyFont="1" applyBorder="1" applyAlignment="1" applyProtection="1">
      <alignment horizontal="center" vertical="top" wrapText="1"/>
      <protection locked="0"/>
    </xf>
    <xf numFmtId="0" fontId="36" fillId="0" borderId="0" xfId="0" applyFont="1"/>
    <xf numFmtId="0" fontId="0" fillId="0" borderId="49" xfId="0" applyBorder="1"/>
    <xf numFmtId="0" fontId="0" fillId="0" borderId="0" xfId="0" applyBorder="1"/>
    <xf numFmtId="0" fontId="36" fillId="0" borderId="0" xfId="0" applyFont="1" applyFill="1" applyBorder="1" applyAlignment="1">
      <alignment vertical="top"/>
    </xf>
    <xf numFmtId="0" fontId="36" fillId="0" borderId="49" xfId="0" applyFont="1" applyFill="1" applyBorder="1" applyAlignment="1">
      <alignment vertical="top" wrapText="1"/>
    </xf>
    <xf numFmtId="0" fontId="1" fillId="0" borderId="49" xfId="0" applyNumberFormat="1" applyFont="1" applyFill="1" applyBorder="1" applyAlignment="1">
      <alignment horizontal="left" vertical="center" wrapText="1"/>
    </xf>
    <xf numFmtId="0" fontId="10" fillId="0" borderId="49" xfId="0" applyFont="1" applyFill="1" applyBorder="1" applyAlignment="1" applyProtection="1">
      <alignment vertical="top" wrapText="1"/>
      <protection locked="0"/>
    </xf>
    <xf numFmtId="14" fontId="14" fillId="0" borderId="2" xfId="0" applyNumberFormat="1" applyFont="1" applyFill="1" applyBorder="1" applyAlignment="1">
      <alignment horizontal="center" vertical="center" wrapText="1"/>
    </xf>
    <xf numFmtId="14" fontId="8" fillId="0" borderId="2" xfId="0" applyNumberFormat="1" applyFont="1" applyBorder="1" applyAlignment="1" applyProtection="1">
      <alignment horizontal="right" vertical="top" wrapText="1"/>
      <protection locked="0"/>
    </xf>
    <xf numFmtId="0" fontId="58" fillId="0" borderId="0" xfId="0" applyNumberFormat="1" applyFont="1" applyBorder="1" applyAlignment="1" applyProtection="1">
      <alignment vertical="center" wrapText="1"/>
      <protection locked="0"/>
    </xf>
    <xf numFmtId="0" fontId="58" fillId="0" borderId="0" xfId="0" applyNumberFormat="1" applyFont="1" applyBorder="1" applyAlignment="1" applyProtection="1">
      <alignment horizontal="right" vertical="center"/>
      <protection locked="0"/>
    </xf>
    <xf numFmtId="0" fontId="58" fillId="0" borderId="0" xfId="0" applyNumberFormat="1" applyFont="1" applyBorder="1" applyAlignment="1" applyProtection="1">
      <alignment horizontal="right" vertical="center" wrapText="1"/>
      <protection locked="0"/>
    </xf>
    <xf numFmtId="0" fontId="8" fillId="0" borderId="0" xfId="0" applyNumberFormat="1" applyFont="1" applyFill="1" applyBorder="1" applyAlignment="1" applyProtection="1">
      <alignment horizontal="right" vertical="center"/>
      <protection locked="0"/>
    </xf>
    <xf numFmtId="14" fontId="13"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vertical="center" wrapText="1"/>
      <protection hidden="1"/>
    </xf>
    <xf numFmtId="0" fontId="8" fillId="0" borderId="0" xfId="0" applyNumberFormat="1" applyFont="1" applyFill="1" applyBorder="1" applyAlignment="1" applyProtection="1">
      <alignment horizontal="right" vertical="center"/>
      <protection hidden="1"/>
    </xf>
    <xf numFmtId="14" fontId="13" fillId="11" borderId="50" xfId="0" quotePrefix="1" applyNumberFormat="1" applyFont="1" applyFill="1" applyBorder="1" applyAlignment="1" applyProtection="1">
      <alignment horizontal="center" vertical="center" wrapText="1"/>
      <protection hidden="1"/>
    </xf>
    <xf numFmtId="14" fontId="8" fillId="11" borderId="50" xfId="0" quotePrefix="1" applyNumberFormat="1" applyFont="1" applyFill="1" applyBorder="1" applyAlignment="1" applyProtection="1">
      <alignment horizontal="center" vertical="center" wrapText="1"/>
      <protection hidden="1"/>
    </xf>
    <xf numFmtId="0" fontId="5" fillId="11" borderId="50" xfId="0" applyFont="1" applyFill="1" applyBorder="1" applyAlignment="1" applyProtection="1">
      <alignment horizontal="center" vertical="center"/>
      <protection hidden="1"/>
    </xf>
    <xf numFmtId="0" fontId="36" fillId="0" borderId="49" xfId="0" applyFont="1" applyBorder="1"/>
    <xf numFmtId="0" fontId="70" fillId="10" borderId="50" xfId="0" applyFont="1" applyFill="1" applyBorder="1" applyProtection="1">
      <protection hidden="1"/>
    </xf>
    <xf numFmtId="0" fontId="1" fillId="0" borderId="0" xfId="0" applyNumberFormat="1" applyFont="1" applyFill="1" applyBorder="1" applyAlignment="1">
      <alignment horizontal="left" vertical="center" wrapText="1"/>
    </xf>
    <xf numFmtId="0" fontId="10" fillId="0" borderId="51" xfId="0" applyFont="1" applyFill="1" applyBorder="1" applyAlignment="1" applyProtection="1">
      <alignment vertical="top" wrapText="1"/>
      <protection locked="0"/>
    </xf>
    <xf numFmtId="0" fontId="8" fillId="0" borderId="0" xfId="0" applyNumberFormat="1" applyFont="1" applyAlignment="1" applyProtection="1">
      <alignment horizontal="right"/>
      <protection locked="0"/>
    </xf>
    <xf numFmtId="0" fontId="8" fillId="0" borderId="0" xfId="0" applyNumberFormat="1" applyFont="1" applyFill="1" applyBorder="1" applyAlignment="1" applyProtection="1">
      <alignment horizontal="left" wrapText="1"/>
      <protection locked="0"/>
    </xf>
    <xf numFmtId="0" fontId="0" fillId="0" borderId="4" xfId="0" applyBorder="1"/>
    <xf numFmtId="0" fontId="61" fillId="0" borderId="5" xfId="0" applyNumberFormat="1" applyFont="1" applyFill="1" applyBorder="1" applyAlignment="1" applyProtection="1">
      <alignment vertical="center" wrapText="1"/>
      <protection locked="0"/>
    </xf>
    <xf numFmtId="0" fontId="61" fillId="0" borderId="6" xfId="0" applyNumberFormat="1" applyFont="1" applyFill="1" applyBorder="1" applyAlignment="1" applyProtection="1">
      <alignment vertical="center" wrapText="1"/>
      <protection locked="0"/>
    </xf>
    <xf numFmtId="0" fontId="61" fillId="0" borderId="4" xfId="0" applyNumberFormat="1" applyFont="1" applyFill="1" applyBorder="1" applyAlignment="1" applyProtection="1">
      <alignment horizontal="center" vertical="center" wrapText="1"/>
      <protection locked="0"/>
    </xf>
    <xf numFmtId="0" fontId="61" fillId="0" borderId="0" xfId="0" applyNumberFormat="1" applyFont="1" applyFill="1" applyBorder="1" applyAlignment="1" applyProtection="1">
      <alignment vertical="center"/>
      <protection locked="0"/>
    </xf>
    <xf numFmtId="0" fontId="11" fillId="0" borderId="0" xfId="0" applyFont="1" applyProtection="1">
      <protection hidden="1"/>
    </xf>
    <xf numFmtId="0" fontId="0" fillId="0" borderId="0" xfId="0" applyAlignment="1">
      <alignment vertical="top"/>
    </xf>
    <xf numFmtId="0" fontId="0" fillId="0" borderId="49" xfId="0" applyBorder="1" applyAlignment="1">
      <alignment vertical="top"/>
    </xf>
    <xf numFmtId="0" fontId="0" fillId="0" borderId="0" xfId="0" applyBorder="1" applyAlignment="1">
      <alignment vertical="top"/>
    </xf>
    <xf numFmtId="0" fontId="76" fillId="0" borderId="0" xfId="0" applyFont="1" applyBorder="1" applyAlignment="1">
      <alignment vertical="top"/>
    </xf>
    <xf numFmtId="0" fontId="36" fillId="0" borderId="0" xfId="0" applyFont="1" applyBorder="1" applyAlignment="1">
      <alignment vertical="top"/>
    </xf>
    <xf numFmtId="0" fontId="71" fillId="7" borderId="50" xfId="0" applyFont="1" applyFill="1" applyBorder="1" applyAlignment="1" applyProtection="1">
      <alignment horizontal="center" vertical="top"/>
      <protection hidden="1"/>
    </xf>
    <xf numFmtId="0" fontId="71" fillId="0" borderId="49" xfId="0" applyFont="1" applyFill="1" applyBorder="1" applyAlignment="1" applyProtection="1">
      <alignment horizontal="center" vertical="top"/>
      <protection hidden="1"/>
    </xf>
    <xf numFmtId="0" fontId="75" fillId="0" borderId="49" xfId="0" applyFont="1" applyFill="1" applyBorder="1" applyAlignment="1">
      <alignment vertical="top"/>
    </xf>
    <xf numFmtId="0" fontId="75" fillId="0" borderId="0" xfId="0" applyFont="1" applyFill="1" applyBorder="1" applyAlignment="1">
      <alignment vertical="top"/>
    </xf>
    <xf numFmtId="0" fontId="76" fillId="0" borderId="49" xfId="0" applyFont="1" applyFill="1" applyBorder="1" applyAlignment="1">
      <alignment vertical="top"/>
    </xf>
    <xf numFmtId="14" fontId="13" fillId="7" borderId="51" xfId="0" quotePrefix="1" applyNumberFormat="1" applyFont="1" applyFill="1" applyBorder="1" applyAlignment="1" applyProtection="1">
      <alignment horizontal="center" vertical="top" wrapText="1"/>
      <protection hidden="1"/>
    </xf>
    <xf numFmtId="14" fontId="8" fillId="7" borderId="51" xfId="0" quotePrefix="1" applyNumberFormat="1" applyFont="1" applyFill="1" applyBorder="1" applyAlignment="1" applyProtection="1">
      <alignment horizontal="center" vertical="top" wrapText="1"/>
      <protection hidden="1"/>
    </xf>
    <xf numFmtId="0" fontId="70" fillId="10" borderId="50" xfId="0" applyFont="1" applyFill="1" applyBorder="1" applyAlignment="1">
      <alignment horizontal="center" vertical="top"/>
    </xf>
    <xf numFmtId="0" fontId="0" fillId="0" borderId="49" xfId="0" applyFill="1" applyBorder="1" applyAlignment="1">
      <alignment vertical="top"/>
    </xf>
    <xf numFmtId="0" fontId="0" fillId="0" borderId="0" xfId="0" applyFill="1" applyBorder="1" applyAlignment="1">
      <alignment vertical="top"/>
    </xf>
    <xf numFmtId="0" fontId="69" fillId="0" borderId="49" xfId="0" applyNumberFormat="1" applyFont="1" applyFill="1" applyBorder="1" applyAlignment="1" applyProtection="1">
      <alignment horizontal="center" vertical="top" wrapText="1"/>
      <protection locked="0"/>
    </xf>
    <xf numFmtId="1" fontId="13" fillId="7" borderId="51" xfId="0" quotePrefix="1" applyNumberFormat="1" applyFont="1" applyFill="1" applyBorder="1" applyAlignment="1" applyProtection="1">
      <alignment horizontal="center" vertical="top" wrapText="1"/>
      <protection hidden="1"/>
    </xf>
    <xf numFmtId="0" fontId="58" fillId="0" borderId="49" xfId="0" applyNumberFormat="1" applyFont="1" applyFill="1" applyBorder="1" applyAlignment="1" applyProtection="1">
      <alignment vertical="top"/>
      <protection locked="0"/>
    </xf>
    <xf numFmtId="0" fontId="1" fillId="0" borderId="49" xfId="0" applyNumberFormat="1" applyFont="1" applyFill="1" applyBorder="1" applyAlignment="1">
      <alignment horizontal="left" vertical="top" wrapText="1"/>
    </xf>
    <xf numFmtId="0" fontId="8" fillId="0" borderId="0" xfId="0" applyNumberFormat="1" applyFont="1" applyFill="1" applyBorder="1" applyAlignment="1">
      <alignment vertical="top"/>
    </xf>
    <xf numFmtId="0" fontId="61" fillId="0" borderId="0" xfId="0" applyNumberFormat="1" applyFont="1" applyFill="1" applyBorder="1" applyAlignment="1" applyProtection="1">
      <alignment horizontal="center" vertical="top" wrapText="1"/>
      <protection locked="0"/>
    </xf>
    <xf numFmtId="0" fontId="67" fillId="0" borderId="0" xfId="0" applyNumberFormat="1" applyFont="1" applyFill="1" applyBorder="1" applyAlignment="1" applyProtection="1">
      <alignment vertical="top" wrapText="1"/>
      <protection locked="0"/>
    </xf>
    <xf numFmtId="0" fontId="68" fillId="0" borderId="2" xfId="0" applyNumberFormat="1" applyFont="1" applyFill="1" applyBorder="1" applyAlignment="1" applyProtection="1">
      <alignment horizontal="center" vertical="top" wrapText="1"/>
      <protection locked="0"/>
    </xf>
    <xf numFmtId="0" fontId="68" fillId="0" borderId="0" xfId="0" applyNumberFormat="1" applyFont="1" applyFill="1" applyBorder="1" applyAlignment="1" applyProtection="1">
      <alignment horizontal="center" vertical="top" wrapText="1"/>
      <protection locked="0"/>
    </xf>
    <xf numFmtId="14" fontId="8" fillId="0" borderId="2" xfId="0" applyNumberFormat="1" applyFont="1" applyBorder="1" applyAlignment="1" applyProtection="1">
      <alignment horizontal="right" vertical="top" wrapText="1"/>
      <protection locked="0" hidden="1"/>
    </xf>
    <xf numFmtId="0" fontId="64" fillId="0" borderId="0" xfId="0" applyNumberFormat="1" applyFont="1" applyAlignment="1" applyProtection="1">
      <alignment horizontal="center" vertical="top" wrapText="1"/>
      <protection locked="0"/>
    </xf>
    <xf numFmtId="1" fontId="0" fillId="11" borderId="51" xfId="0" applyNumberFormat="1" applyFill="1" applyBorder="1" applyAlignment="1" applyProtection="1">
      <alignment horizontal="center"/>
      <protection hidden="1"/>
    </xf>
    <xf numFmtId="0" fontId="80" fillId="0" borderId="0" xfId="0" applyFont="1"/>
    <xf numFmtId="0" fontId="80" fillId="0" borderId="49" xfId="0" applyFont="1" applyBorder="1"/>
    <xf numFmtId="0" fontId="81" fillId="0" borderId="0" xfId="0" applyFont="1"/>
    <xf numFmtId="0" fontId="18" fillId="0" borderId="0" xfId="0" applyFont="1" applyBorder="1"/>
    <xf numFmtId="0" fontId="10" fillId="0" borderId="51" xfId="0" applyFont="1" applyFill="1" applyBorder="1" applyAlignment="1" applyProtection="1">
      <alignment vertical="top" wrapText="1"/>
      <protection locked="0" hidden="1"/>
    </xf>
    <xf numFmtId="0" fontId="82" fillId="0" borderId="0" xfId="0" applyFont="1" applyBorder="1" applyAlignment="1">
      <alignment vertical="top"/>
    </xf>
    <xf numFmtId="0" fontId="80" fillId="0" borderId="0" xfId="0" applyFont="1" applyBorder="1" applyAlignment="1">
      <alignment vertical="top"/>
    </xf>
    <xf numFmtId="0" fontId="80" fillId="0" borderId="0" xfId="0" applyFont="1" applyBorder="1"/>
    <xf numFmtId="0" fontId="5" fillId="0" borderId="0" xfId="0" applyFont="1"/>
    <xf numFmtId="0" fontId="82" fillId="0" borderId="49" xfId="0" applyFont="1" applyFill="1" applyBorder="1" applyAlignment="1">
      <alignment vertical="top"/>
    </xf>
    <xf numFmtId="0" fontId="82" fillId="0" borderId="0" xfId="0" applyFont="1" applyFill="1" applyBorder="1" applyAlignment="1">
      <alignment vertical="top"/>
    </xf>
    <xf numFmtId="0" fontId="80" fillId="0" borderId="0" xfId="0" applyFont="1" applyFill="1" applyBorder="1" applyAlignment="1">
      <alignment vertical="top"/>
    </xf>
    <xf numFmtId="0" fontId="83" fillId="0" borderId="49" xfId="0" applyNumberFormat="1" applyFont="1" applyFill="1" applyBorder="1" applyAlignment="1" applyProtection="1">
      <alignment vertical="top"/>
      <protection locked="0"/>
    </xf>
    <xf numFmtId="0" fontId="80" fillId="0" borderId="0" xfId="0" applyFont="1" applyFill="1" applyBorder="1" applyAlignment="1">
      <alignment vertical="top" wrapText="1"/>
    </xf>
    <xf numFmtId="0" fontId="61" fillId="0" borderId="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49" fontId="22" fillId="0" borderId="0" xfId="3" applyNumberFormat="1" applyFont="1" applyFill="1" applyBorder="1" applyAlignment="1" applyProtection="1">
      <alignment horizontal="left" vertical="center" wrapText="1"/>
      <protection locked="0" hidden="1"/>
    </xf>
    <xf numFmtId="49" fontId="45" fillId="7" borderId="0" xfId="3" applyNumberFormat="1" applyFont="1" applyFill="1" applyBorder="1" applyAlignment="1" applyProtection="1">
      <alignment horizontal="left" vertical="center" wrapText="1"/>
      <protection locked="0" hidden="1"/>
    </xf>
    <xf numFmtId="0" fontId="6" fillId="4" borderId="38" xfId="0" applyNumberFormat="1" applyFont="1" applyFill="1" applyBorder="1" applyAlignment="1" applyProtection="1">
      <alignment horizontal="center" wrapText="1"/>
      <protection hidden="1"/>
    </xf>
    <xf numFmtId="0" fontId="6" fillId="4" borderId="39" xfId="0" applyNumberFormat="1" applyFont="1" applyFill="1" applyBorder="1" applyAlignment="1" applyProtection="1">
      <alignment horizontal="center" wrapText="1"/>
      <protection hidden="1"/>
    </xf>
    <xf numFmtId="0" fontId="6" fillId="0" borderId="38" xfId="0" applyNumberFormat="1" applyFont="1" applyFill="1" applyBorder="1" applyAlignment="1" applyProtection="1">
      <alignment horizontal="center" wrapText="1"/>
      <protection hidden="1"/>
    </xf>
    <xf numFmtId="0" fontId="6" fillId="0" borderId="39" xfId="0" applyNumberFormat="1" applyFont="1" applyFill="1" applyBorder="1" applyAlignment="1" applyProtection="1">
      <alignment horizontal="center" wrapText="1"/>
      <protection hidden="1"/>
    </xf>
    <xf numFmtId="0" fontId="41" fillId="5" borderId="42" xfId="0" applyNumberFormat="1" applyFont="1" applyFill="1" applyBorder="1" applyAlignment="1" applyProtection="1">
      <alignment horizontal="center" vertical="center" wrapText="1"/>
      <protection hidden="1"/>
    </xf>
    <xf numFmtId="0" fontId="41" fillId="5" borderId="43" xfId="0" applyNumberFormat="1" applyFont="1" applyFill="1" applyBorder="1" applyAlignment="1" applyProtection="1">
      <alignment horizontal="center" vertical="center" wrapText="1"/>
      <protection hidden="1"/>
    </xf>
    <xf numFmtId="49" fontId="9" fillId="0" borderId="42" xfId="0" applyNumberFormat="1" applyFont="1" applyBorder="1" applyAlignment="1" applyProtection="1">
      <alignment horizontal="center" wrapText="1"/>
      <protection hidden="1"/>
    </xf>
    <xf numFmtId="49" fontId="9" fillId="0" borderId="43" xfId="0" applyNumberFormat="1" applyFont="1" applyBorder="1" applyAlignment="1" applyProtection="1">
      <alignment horizontal="center" wrapText="1"/>
      <protection hidden="1"/>
    </xf>
    <xf numFmtId="0" fontId="8" fillId="4" borderId="24"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27" xfId="0" applyFont="1" applyFill="1" applyBorder="1" applyAlignment="1" applyProtection="1">
      <alignment horizontal="center" vertical="center"/>
    </xf>
    <xf numFmtId="49" fontId="8" fillId="4" borderId="27" xfId="0" applyNumberFormat="1" applyFont="1" applyFill="1" applyBorder="1" applyAlignment="1" applyProtection="1">
      <alignment horizontal="center" vertical="center" wrapText="1"/>
    </xf>
    <xf numFmtId="49" fontId="8" fillId="4" borderId="24" xfId="0" applyNumberFormat="1"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8" fillId="4" borderId="27" xfId="0" applyFont="1" applyFill="1" applyBorder="1" applyAlignment="1" applyProtection="1">
      <alignment horizontal="center" vertical="center" wrapText="1"/>
    </xf>
    <xf numFmtId="0" fontId="8" fillId="4" borderId="30" xfId="0" applyFont="1" applyFill="1" applyBorder="1" applyAlignment="1" applyProtection="1">
      <alignment horizontal="center" vertical="center" wrapText="1"/>
    </xf>
    <xf numFmtId="0" fontId="8" fillId="4" borderId="30" xfId="0" applyFont="1" applyFill="1" applyBorder="1" applyAlignment="1" applyProtection="1">
      <alignment horizontal="center"/>
    </xf>
    <xf numFmtId="0" fontId="8" fillId="4" borderId="31" xfId="0" applyFont="1" applyFill="1" applyBorder="1" applyAlignment="1" applyProtection="1">
      <alignment horizontal="center"/>
    </xf>
    <xf numFmtId="0" fontId="8" fillId="4" borderId="32" xfId="0" applyFont="1" applyFill="1" applyBorder="1" applyAlignment="1" applyProtection="1">
      <alignment horizontal="center"/>
    </xf>
    <xf numFmtId="49" fontId="7" fillId="0" borderId="0" xfId="2" applyNumberFormat="1" applyFont="1" applyFill="1" applyBorder="1" applyAlignment="1" applyProtection="1">
      <alignment horizontal="left" wrapText="1"/>
    </xf>
    <xf numFmtId="0" fontId="7" fillId="0" borderId="0" xfId="2" applyFont="1" applyFill="1" applyBorder="1" applyAlignment="1" applyProtection="1">
      <alignment horizontal="left" wrapText="1"/>
    </xf>
    <xf numFmtId="49" fontId="7" fillId="0" borderId="29" xfId="2" applyNumberFormat="1" applyFont="1" applyFill="1" applyBorder="1" applyAlignment="1" applyProtection="1">
      <alignment horizontal="left" wrapText="1"/>
    </xf>
    <xf numFmtId="0" fontId="7" fillId="0" borderId="29" xfId="2" applyFont="1" applyFill="1" applyBorder="1" applyAlignment="1" applyProtection="1">
      <alignment horizontal="left" wrapText="1"/>
    </xf>
    <xf numFmtId="49" fontId="9" fillId="0" borderId="0" xfId="2" applyNumberFormat="1" applyFont="1" applyFill="1" applyBorder="1" applyAlignment="1" applyProtection="1">
      <alignment horizontal="left" wrapText="1"/>
    </xf>
    <xf numFmtId="0" fontId="9" fillId="0" borderId="0" xfId="2" applyFont="1" applyFill="1" applyBorder="1" applyAlignment="1" applyProtection="1">
      <alignment horizontal="left" wrapText="1"/>
    </xf>
    <xf numFmtId="0" fontId="10" fillId="4" borderId="25" xfId="0" applyFont="1" applyFill="1" applyBorder="1" applyAlignment="1" applyProtection="1">
      <alignment horizontal="center" vertical="center" wrapText="1"/>
    </xf>
    <xf numFmtId="0" fontId="10" fillId="4" borderId="26" xfId="0" applyFont="1" applyFill="1" applyBorder="1" applyAlignment="1" applyProtection="1">
      <alignment horizontal="center" vertical="center" wrapText="1"/>
    </xf>
    <xf numFmtId="0" fontId="10" fillId="4" borderId="27" xfId="0"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wrapText="1"/>
    </xf>
    <xf numFmtId="166" fontId="10" fillId="4" borderId="24" xfId="0" applyNumberFormat="1" applyFont="1" applyFill="1" applyBorder="1" applyAlignment="1" applyProtection="1">
      <alignment horizontal="center" vertical="center" wrapText="1"/>
    </xf>
    <xf numFmtId="166" fontId="8" fillId="4" borderId="24" xfId="0" applyNumberFormat="1"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9" fillId="0" borderId="0" xfId="0" applyFont="1" applyAlignment="1" applyProtection="1">
      <alignment horizontal="left" vertical="top" wrapText="1"/>
    </xf>
    <xf numFmtId="49" fontId="7" fillId="4" borderId="0" xfId="2" applyNumberFormat="1" applyFont="1" applyFill="1" applyBorder="1" applyAlignment="1" applyProtection="1">
      <alignment horizontal="left" wrapText="1"/>
    </xf>
    <xf numFmtId="0" fontId="7" fillId="4" borderId="0" xfId="2" applyFont="1" applyFill="1" applyBorder="1" applyAlignment="1" applyProtection="1">
      <alignment horizontal="left" wrapText="1"/>
    </xf>
    <xf numFmtId="0" fontId="7" fillId="0" borderId="0" xfId="0" applyFont="1" applyFill="1" applyBorder="1" applyAlignment="1" applyProtection="1">
      <alignment horizontal="left" vertical="center" wrapText="1"/>
    </xf>
    <xf numFmtId="49" fontId="7" fillId="0" borderId="0" xfId="2" applyNumberFormat="1"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49" fontId="10" fillId="0" borderId="47" xfId="0" applyNumberFormat="1" applyFont="1" applyBorder="1" applyAlignment="1" applyProtection="1">
      <alignment horizontal="left" vertical="top" wrapText="1"/>
    </xf>
    <xf numFmtId="49" fontId="10" fillId="0" borderId="48" xfId="0" applyNumberFormat="1" applyFont="1" applyBorder="1" applyAlignment="1" applyProtection="1">
      <alignment horizontal="left" vertical="top" wrapText="1"/>
    </xf>
    <xf numFmtId="0" fontId="7" fillId="0" borderId="0" xfId="2" applyFont="1" applyFill="1" applyBorder="1" applyAlignment="1" applyProtection="1">
      <alignment horizontal="left" vertical="top" wrapText="1"/>
    </xf>
    <xf numFmtId="0" fontId="7" fillId="0" borderId="0" xfId="0" applyFont="1" applyFill="1" applyBorder="1" applyAlignment="1" applyProtection="1">
      <alignment horizontal="center"/>
      <protection hidden="1"/>
    </xf>
    <xf numFmtId="0" fontId="7" fillId="0" borderId="1" xfId="0" applyFont="1" applyFill="1" applyBorder="1" applyAlignment="1" applyProtection="1">
      <alignment horizontal="center" wrapText="1"/>
      <protection locked="0" hidden="1"/>
    </xf>
    <xf numFmtId="0" fontId="8" fillId="0" borderId="1" xfId="0" applyFont="1" applyFill="1" applyBorder="1" applyAlignment="1" applyProtection="1">
      <alignment horizontal="center" wrapText="1"/>
      <protection hidden="1"/>
    </xf>
    <xf numFmtId="0" fontId="20" fillId="0" borderId="10" xfId="0" applyFont="1" applyFill="1" applyBorder="1" applyAlignment="1" applyProtection="1">
      <alignment horizontal="center" vertical="top" wrapText="1"/>
      <protection hidden="1"/>
    </xf>
    <xf numFmtId="0" fontId="20" fillId="0" borderId="0" xfId="0" applyFont="1" applyFill="1" applyBorder="1" applyAlignment="1" applyProtection="1">
      <alignment horizontal="center" vertical="top" wrapText="1"/>
      <protection hidden="1"/>
    </xf>
    <xf numFmtId="14" fontId="8" fillId="0" borderId="1" xfId="0"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left" vertical="top" wrapText="1"/>
      <protection hidden="1"/>
    </xf>
    <xf numFmtId="0" fontId="7" fillId="0" borderId="1" xfId="0" applyFont="1" applyFill="1" applyBorder="1" applyAlignment="1" applyProtection="1">
      <alignment horizontal="center" wrapText="1"/>
      <protection hidden="1"/>
    </xf>
    <xf numFmtId="0" fontId="20" fillId="0" borderId="0" xfId="0" applyFont="1" applyFill="1" applyAlignment="1" applyProtection="1">
      <alignment horizontal="center" vertical="top"/>
      <protection hidden="1"/>
    </xf>
    <xf numFmtId="0" fontId="8" fillId="0" borderId="0" xfId="0" applyFont="1" applyFill="1" applyAlignment="1" applyProtection="1">
      <alignment horizontal="justify" vertical="top" wrapText="1"/>
      <protection hidden="1"/>
    </xf>
    <xf numFmtId="0" fontId="8" fillId="5" borderId="1" xfId="0" applyFont="1" applyFill="1" applyBorder="1" applyAlignment="1" applyProtection="1">
      <alignment horizontal="center" wrapText="1"/>
      <protection hidden="1"/>
    </xf>
    <xf numFmtId="0" fontId="20" fillId="0" borderId="0" xfId="0" applyFont="1" applyFill="1" applyBorder="1" applyAlignment="1" applyProtection="1">
      <alignment horizontal="center" vertical="top"/>
      <protection hidden="1"/>
    </xf>
    <xf numFmtId="0" fontId="8" fillId="0" borderId="4" xfId="0" applyFont="1" applyFill="1" applyBorder="1" applyAlignment="1" applyProtection="1">
      <alignment horizontal="left" vertical="top" wrapText="1"/>
      <protection hidden="1"/>
    </xf>
    <xf numFmtId="0" fontId="8" fillId="0" borderId="5" xfId="0" applyFont="1" applyFill="1" applyBorder="1" applyAlignment="1" applyProtection="1">
      <alignment horizontal="left" vertical="top" wrapText="1"/>
      <protection hidden="1"/>
    </xf>
    <xf numFmtId="0" fontId="8" fillId="0" borderId="6" xfId="0" applyFont="1" applyFill="1" applyBorder="1" applyAlignment="1" applyProtection="1">
      <alignment horizontal="left" vertical="top" wrapText="1"/>
      <protection hidden="1"/>
    </xf>
    <xf numFmtId="0" fontId="14" fillId="0" borderId="7" xfId="0" applyFont="1" applyFill="1" applyBorder="1" applyAlignment="1" applyProtection="1">
      <alignment horizontal="left" vertical="top" wrapText="1"/>
      <protection hidden="1"/>
    </xf>
    <xf numFmtId="0" fontId="14" fillId="0" borderId="8" xfId="0" applyFont="1" applyFill="1" applyBorder="1" applyAlignment="1" applyProtection="1">
      <alignment horizontal="left" vertical="top" wrapText="1"/>
      <protection hidden="1"/>
    </xf>
    <xf numFmtId="0" fontId="8" fillId="0" borderId="10" xfId="0" applyFont="1" applyFill="1" applyBorder="1" applyAlignment="1" applyProtection="1">
      <alignment horizontal="left" wrapText="1"/>
      <protection locked="0" hidden="1"/>
    </xf>
    <xf numFmtId="0" fontId="8" fillId="0" borderId="5" xfId="0" applyFont="1" applyFill="1" applyBorder="1" applyAlignment="1" applyProtection="1">
      <alignment horizontal="center"/>
      <protection locked="0" hidden="1"/>
    </xf>
    <xf numFmtId="14" fontId="8" fillId="0" borderId="1" xfId="0" applyNumberFormat="1"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wrapText="1"/>
      <protection locked="0" hidden="1"/>
    </xf>
    <xf numFmtId="2" fontId="8" fillId="0" borderId="0" xfId="0" applyNumberFormat="1" applyFont="1" applyFill="1" applyBorder="1" applyAlignment="1" applyProtection="1">
      <alignment horizontal="center" wrapText="1"/>
      <protection hidden="1"/>
    </xf>
    <xf numFmtId="2" fontId="8" fillId="0" borderId="1" xfId="0" applyNumberFormat="1" applyFont="1" applyFill="1" applyBorder="1" applyAlignment="1" applyProtection="1">
      <alignment horizontal="center" wrapText="1"/>
      <protection hidden="1"/>
    </xf>
    <xf numFmtId="49" fontId="20" fillId="0" borderId="0" xfId="0" applyNumberFormat="1" applyFont="1" applyFill="1" applyBorder="1" applyAlignment="1" applyProtection="1">
      <alignment horizontal="center" vertical="top" wrapText="1"/>
      <protection hidden="1"/>
    </xf>
    <xf numFmtId="49" fontId="14" fillId="0" borderId="7" xfId="0" applyNumberFormat="1" applyFont="1" applyFill="1" applyBorder="1" applyAlignment="1" applyProtection="1">
      <alignment horizontal="left" vertical="top" wrapText="1"/>
      <protection hidden="1"/>
    </xf>
    <xf numFmtId="49" fontId="14" fillId="0" borderId="8" xfId="0" applyNumberFormat="1" applyFont="1" applyFill="1" applyBorder="1" applyAlignment="1" applyProtection="1">
      <alignment horizontal="left" vertical="top" wrapText="1"/>
      <protection hidden="1"/>
    </xf>
    <xf numFmtId="2" fontId="8" fillId="0" borderId="2" xfId="0" applyNumberFormat="1" applyFont="1" applyFill="1" applyBorder="1" applyAlignment="1" applyProtection="1">
      <alignment horizontal="left" vertical="top" wrapText="1"/>
      <protection hidden="1"/>
    </xf>
    <xf numFmtId="49" fontId="14" fillId="0" borderId="7" xfId="0" applyNumberFormat="1" applyFont="1" applyFill="1" applyBorder="1" applyAlignment="1" applyProtection="1">
      <alignment horizontal="left" vertical="top"/>
      <protection hidden="1"/>
    </xf>
    <xf numFmtId="49" fontId="14" fillId="0" borderId="8" xfId="0" applyNumberFormat="1" applyFont="1" applyFill="1" applyBorder="1" applyAlignment="1" applyProtection="1">
      <alignment horizontal="left" vertical="top"/>
      <protection hidden="1"/>
    </xf>
    <xf numFmtId="14" fontId="8" fillId="0" borderId="2"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49" fontId="8" fillId="0" borderId="2" xfId="0" applyNumberFormat="1" applyFont="1" applyFill="1" applyBorder="1" applyAlignment="1" applyProtection="1">
      <alignment horizontal="center" vertical="top" wrapText="1"/>
      <protection hidden="1"/>
    </xf>
    <xf numFmtId="0" fontId="8" fillId="0" borderId="2" xfId="0" applyFont="1" applyFill="1" applyBorder="1" applyAlignment="1" applyProtection="1">
      <alignment horizontal="center" vertical="top" wrapText="1"/>
      <protection hidden="1"/>
    </xf>
    <xf numFmtId="49" fontId="8" fillId="0" borderId="2" xfId="0" applyNumberFormat="1" applyFont="1" applyFill="1" applyBorder="1" applyAlignment="1" applyProtection="1">
      <alignment horizontal="left" vertical="top" wrapText="1"/>
      <protection hidden="1"/>
    </xf>
    <xf numFmtId="2" fontId="8" fillId="0" borderId="2" xfId="0" applyNumberFormat="1" applyFont="1" applyFill="1" applyBorder="1" applyAlignment="1" applyProtection="1">
      <alignment horizontal="center" vertical="top" wrapText="1"/>
      <protection hidden="1"/>
    </xf>
    <xf numFmtId="0" fontId="8" fillId="0" borderId="2"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left" vertical="center" wrapText="1"/>
      <protection hidden="1"/>
    </xf>
    <xf numFmtId="0" fontId="10" fillId="0" borderId="2" xfId="0" applyFont="1" applyFill="1" applyBorder="1" applyAlignment="1" applyProtection="1">
      <alignment horizontal="center" vertical="center"/>
      <protection hidden="1"/>
    </xf>
    <xf numFmtId="0" fontId="27" fillId="0" borderId="2" xfId="0" applyFont="1" applyFill="1" applyBorder="1" applyAlignment="1" applyProtection="1">
      <alignment horizontal="center"/>
      <protection hidden="1"/>
    </xf>
    <xf numFmtId="14" fontId="8" fillId="0" borderId="2" xfId="0" applyNumberFormat="1" applyFont="1" applyFill="1" applyBorder="1" applyAlignment="1" applyProtection="1">
      <alignment horizontal="center" vertical="top" wrapText="1"/>
      <protection hidden="1"/>
    </xf>
    <xf numFmtId="0" fontId="10" fillId="0" borderId="2" xfId="0" applyFont="1" applyFill="1" applyBorder="1" applyAlignment="1" applyProtection="1">
      <alignment horizontal="left" vertical="top"/>
      <protection hidden="1"/>
    </xf>
    <xf numFmtId="2" fontId="8" fillId="5" borderId="4" xfId="0" applyNumberFormat="1" applyFont="1" applyFill="1" applyBorder="1" applyAlignment="1" applyProtection="1">
      <alignment horizontal="left" vertical="top" wrapText="1"/>
      <protection hidden="1"/>
    </xf>
    <xf numFmtId="2" fontId="8" fillId="5" borderId="5" xfId="0" applyNumberFormat="1" applyFont="1" applyFill="1" applyBorder="1" applyAlignment="1" applyProtection="1">
      <alignment horizontal="left" vertical="top" wrapText="1"/>
      <protection hidden="1"/>
    </xf>
    <xf numFmtId="2" fontId="8" fillId="5" borderId="6" xfId="0" applyNumberFormat="1" applyFont="1" applyFill="1" applyBorder="1" applyAlignment="1" applyProtection="1">
      <alignment horizontal="left" vertical="top" wrapText="1"/>
      <protection hidden="1"/>
    </xf>
    <xf numFmtId="0" fontId="10" fillId="0" borderId="2" xfId="0" applyFont="1" applyFill="1" applyBorder="1" applyAlignment="1" applyProtection="1">
      <alignment horizontal="left" vertical="top" wrapText="1"/>
      <protection hidden="1"/>
    </xf>
    <xf numFmtId="0" fontId="7" fillId="0" borderId="1"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protection hidden="1"/>
    </xf>
    <xf numFmtId="0" fontId="27" fillId="0" borderId="5" xfId="0" applyFont="1" applyFill="1" applyBorder="1" applyAlignment="1" applyProtection="1">
      <alignment horizontal="center"/>
      <protection hidden="1"/>
    </xf>
    <xf numFmtId="0" fontId="27" fillId="0" borderId="6" xfId="0" applyFont="1" applyFill="1" applyBorder="1" applyAlignment="1" applyProtection="1">
      <alignment horizontal="center"/>
      <protection hidden="1"/>
    </xf>
    <xf numFmtId="0" fontId="1"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wrapText="1"/>
      <protection locked="0" hidden="1"/>
    </xf>
    <xf numFmtId="0" fontId="8" fillId="0" borderId="4"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21" fillId="0" borderId="16" xfId="0" applyFont="1" applyFill="1" applyBorder="1" applyAlignment="1" applyProtection="1">
      <alignment horizontal="center" vertical="center" wrapText="1"/>
      <protection locked="0" hidden="1"/>
    </xf>
    <xf numFmtId="0" fontId="21" fillId="0" borderId="17" xfId="0" applyFont="1" applyFill="1" applyBorder="1" applyAlignment="1" applyProtection="1">
      <alignment horizontal="center" vertical="center" wrapText="1"/>
      <protection locked="0" hidden="1"/>
    </xf>
    <xf numFmtId="0" fontId="21" fillId="0" borderId="18" xfId="0" applyFont="1" applyFill="1" applyBorder="1" applyAlignment="1" applyProtection="1">
      <alignment horizontal="center" vertical="center" wrapText="1"/>
      <protection locked="0" hidden="1"/>
    </xf>
    <xf numFmtId="0" fontId="21" fillId="0" borderId="19" xfId="0" applyFont="1" applyFill="1" applyBorder="1" applyAlignment="1" applyProtection="1">
      <alignment horizontal="center" vertical="center" wrapText="1"/>
      <protection locked="0" hidden="1"/>
    </xf>
    <xf numFmtId="0" fontId="21" fillId="0" borderId="0" xfId="0" applyFont="1" applyFill="1" applyBorder="1" applyAlignment="1" applyProtection="1">
      <alignment horizontal="center" vertical="center" wrapText="1"/>
      <protection locked="0" hidden="1"/>
    </xf>
    <xf numFmtId="0" fontId="21" fillId="0" borderId="20" xfId="0" applyFont="1" applyFill="1" applyBorder="1" applyAlignment="1" applyProtection="1">
      <alignment horizontal="center" vertical="center" wrapText="1"/>
      <protection locked="0" hidden="1"/>
    </xf>
    <xf numFmtId="0" fontId="21" fillId="0" borderId="21" xfId="0" applyFont="1" applyFill="1" applyBorder="1" applyAlignment="1" applyProtection="1">
      <alignment horizontal="center" vertical="center" wrapText="1"/>
      <protection locked="0" hidden="1"/>
    </xf>
    <xf numFmtId="0" fontId="21" fillId="0" borderId="22" xfId="0" applyFont="1" applyFill="1" applyBorder="1" applyAlignment="1" applyProtection="1">
      <alignment horizontal="center" vertical="center" wrapText="1"/>
      <protection locked="0" hidden="1"/>
    </xf>
    <xf numFmtId="0" fontId="21" fillId="0" borderId="23" xfId="0" applyFont="1" applyFill="1" applyBorder="1" applyAlignment="1" applyProtection="1">
      <alignment horizontal="center" vertical="center" wrapText="1"/>
      <protection locked="0" hidden="1"/>
    </xf>
    <xf numFmtId="167" fontId="8" fillId="0" borderId="2" xfId="5" applyNumberFormat="1" applyFont="1" applyFill="1" applyBorder="1" applyAlignment="1" applyProtection="1">
      <alignment horizontal="center" vertical="top" wrapText="1"/>
      <protection hidden="1"/>
    </xf>
    <xf numFmtId="2" fontId="8" fillId="0" borderId="4" xfId="0" applyNumberFormat="1" applyFont="1" applyFill="1" applyBorder="1" applyAlignment="1" applyProtection="1">
      <alignment horizontal="left" vertical="top" wrapText="1"/>
      <protection hidden="1"/>
    </xf>
    <xf numFmtId="2" fontId="8" fillId="0" borderId="5" xfId="0" applyNumberFormat="1" applyFont="1" applyFill="1" applyBorder="1" applyAlignment="1" applyProtection="1">
      <alignment horizontal="left" vertical="top" wrapText="1"/>
      <protection hidden="1"/>
    </xf>
    <xf numFmtId="2" fontId="8" fillId="0" borderId="6" xfId="0" applyNumberFormat="1" applyFont="1" applyFill="1" applyBorder="1" applyAlignment="1" applyProtection="1">
      <alignment horizontal="left" vertical="top" wrapText="1"/>
      <protection hidden="1"/>
    </xf>
    <xf numFmtId="0" fontId="7" fillId="0" borderId="10" xfId="0" applyFont="1" applyFill="1" applyBorder="1" applyAlignment="1" applyProtection="1">
      <alignment horizontal="center" vertical="center" wrapText="1"/>
      <protection hidden="1"/>
    </xf>
    <xf numFmtId="49" fontId="14" fillId="0" borderId="2" xfId="0" applyNumberFormat="1" applyFont="1" applyFill="1" applyBorder="1" applyAlignment="1" applyProtection="1">
      <alignment horizontal="left" vertical="top"/>
      <protection hidden="1"/>
    </xf>
    <xf numFmtId="49" fontId="7" fillId="0" borderId="0" xfId="0" applyNumberFormat="1" applyFont="1" applyFill="1" applyBorder="1" applyAlignment="1" applyProtection="1">
      <alignment horizontal="center" vertical="center" wrapText="1"/>
      <protection hidden="1"/>
    </xf>
    <xf numFmtId="49" fontId="14" fillId="0" borderId="2" xfId="0" applyNumberFormat="1" applyFont="1" applyFill="1" applyBorder="1" applyAlignment="1" applyProtection="1">
      <alignment horizontal="left" vertical="top" wrapText="1"/>
      <protection hidden="1"/>
    </xf>
    <xf numFmtId="0" fontId="14" fillId="0" borderId="7" xfId="0" applyFont="1" applyFill="1" applyBorder="1" applyAlignment="1" applyProtection="1">
      <alignment horizontal="center" vertical="center" wrapText="1"/>
      <protection hidden="1"/>
    </xf>
    <xf numFmtId="0" fontId="14" fillId="0" borderId="8"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top" wrapText="1"/>
      <protection hidden="1"/>
    </xf>
    <xf numFmtId="0" fontId="8" fillId="0" borderId="5" xfId="0" applyFont="1" applyFill="1" applyBorder="1" applyAlignment="1" applyProtection="1">
      <alignment horizontal="center" vertical="top" wrapText="1"/>
      <protection hidden="1"/>
    </xf>
    <xf numFmtId="0" fontId="8" fillId="0" borderId="6" xfId="0" applyFont="1" applyFill="1" applyBorder="1" applyAlignment="1" applyProtection="1">
      <alignment horizontal="center" vertical="top" wrapText="1"/>
      <protection hidden="1"/>
    </xf>
    <xf numFmtId="49" fontId="14" fillId="0" borderId="7" xfId="0" applyNumberFormat="1" applyFont="1" applyFill="1" applyBorder="1" applyAlignment="1" applyProtection="1">
      <alignment horizontal="center" vertical="top" wrapText="1"/>
      <protection hidden="1"/>
    </xf>
    <xf numFmtId="49" fontId="14" fillId="0" borderId="8" xfId="0" applyNumberFormat="1" applyFont="1" applyFill="1" applyBorder="1" applyAlignment="1" applyProtection="1">
      <alignment horizontal="center" vertical="top" wrapText="1"/>
      <protection hidden="1"/>
    </xf>
    <xf numFmtId="49" fontId="14" fillId="0" borderId="15" xfId="0" applyNumberFormat="1" applyFont="1" applyFill="1" applyBorder="1" applyAlignment="1" applyProtection="1">
      <alignment horizontal="left" vertical="top"/>
      <protection hidden="1"/>
    </xf>
    <xf numFmtId="0" fontId="8" fillId="0" borderId="2" xfId="0" applyNumberFormat="1" applyFont="1" applyFill="1" applyBorder="1" applyAlignment="1" applyProtection="1">
      <alignment horizontal="left" vertical="top" wrapText="1"/>
      <protection hidden="1"/>
    </xf>
    <xf numFmtId="0" fontId="14" fillId="0" borderId="2" xfId="0" applyFont="1" applyFill="1" applyBorder="1" applyAlignment="1" applyProtection="1">
      <alignment horizontal="left" vertical="top" wrapText="1"/>
      <protection hidden="1"/>
    </xf>
    <xf numFmtId="0" fontId="14" fillId="0" borderId="2"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167" fontId="8" fillId="0" borderId="2" xfId="5" applyNumberFormat="1" applyFont="1" applyFill="1" applyBorder="1" applyAlignment="1" applyProtection="1">
      <alignment horizontal="center" vertical="top"/>
      <protection hidden="1"/>
    </xf>
    <xf numFmtId="49" fontId="8" fillId="5" borderId="2" xfId="0" applyNumberFormat="1" applyFont="1" applyFill="1" applyBorder="1" applyAlignment="1" applyProtection="1">
      <alignment horizontal="center" vertical="top" wrapText="1"/>
      <protection hidden="1"/>
    </xf>
    <xf numFmtId="14" fontId="8" fillId="0" borderId="2" xfId="0" applyNumberFormat="1" applyFont="1" applyFill="1" applyBorder="1" applyAlignment="1" applyProtection="1">
      <alignment horizontal="left" vertical="top" wrapText="1"/>
      <protection hidden="1"/>
    </xf>
    <xf numFmtId="0" fontId="8" fillId="0" borderId="3"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wrapText="1"/>
      <protection hidden="1"/>
    </xf>
    <xf numFmtId="0" fontId="14" fillId="0" borderId="5" xfId="0" applyFont="1" applyFill="1" applyBorder="1" applyAlignment="1" applyProtection="1">
      <alignment horizontal="center" vertical="center" wrapText="1"/>
      <protection hidden="1"/>
    </xf>
    <xf numFmtId="0" fontId="14" fillId="0" borderId="6"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top" wrapText="1"/>
      <protection hidden="1"/>
    </xf>
    <xf numFmtId="0" fontId="8" fillId="0" borderId="12" xfId="0" applyFont="1" applyFill="1" applyBorder="1" applyAlignment="1" applyProtection="1">
      <alignment horizontal="left" vertical="top" wrapText="1"/>
      <protection hidden="1"/>
    </xf>
    <xf numFmtId="0" fontId="8" fillId="0" borderId="13" xfId="0" applyFont="1" applyFill="1" applyBorder="1" applyAlignment="1" applyProtection="1">
      <alignment horizontal="left" vertical="top" wrapText="1"/>
      <protection hidden="1"/>
    </xf>
    <xf numFmtId="0" fontId="8" fillId="0" borderId="1" xfId="0" applyFont="1" applyFill="1" applyBorder="1" applyAlignment="1" applyProtection="1">
      <alignment horizontal="left" vertical="top" wrapText="1"/>
      <protection hidden="1"/>
    </xf>
    <xf numFmtId="0" fontId="8" fillId="0" borderId="14" xfId="0" applyFont="1" applyFill="1" applyBorder="1" applyAlignment="1" applyProtection="1">
      <alignment horizontal="left" vertical="top" wrapText="1"/>
      <protection hidden="1"/>
    </xf>
    <xf numFmtId="0" fontId="8" fillId="0" borderId="8" xfId="0" applyNumberFormat="1" applyFont="1" applyFill="1" applyBorder="1" applyAlignment="1" applyProtection="1">
      <alignment horizontal="left" vertical="top" wrapText="1"/>
      <protection hidden="1"/>
    </xf>
    <xf numFmtId="0" fontId="7" fillId="0" borderId="1" xfId="0" applyFont="1" applyFill="1" applyBorder="1" applyAlignment="1" applyProtection="1">
      <alignment horizontal="center" vertical="top" wrapText="1"/>
      <protection hidden="1"/>
    </xf>
    <xf numFmtId="0" fontId="7" fillId="0" borderId="5" xfId="0" applyFont="1" applyFill="1" applyBorder="1" applyAlignment="1" applyProtection="1">
      <alignment horizontal="center" vertical="top" wrapText="1"/>
      <protection hidden="1"/>
    </xf>
    <xf numFmtId="49" fontId="49" fillId="0" borderId="0" xfId="0" applyNumberFormat="1" applyFont="1" applyFill="1" applyAlignment="1" applyProtection="1">
      <alignment horizontal="right" vertical="center" wrapText="1"/>
      <protection hidden="1"/>
    </xf>
    <xf numFmtId="49" fontId="49" fillId="0" borderId="0" xfId="0" applyNumberFormat="1" applyFont="1" applyFill="1" applyAlignment="1" applyProtection="1">
      <alignment horizontal="right" vertical="top" wrapText="1"/>
      <protection hidden="1"/>
    </xf>
    <xf numFmtId="0" fontId="38" fillId="0" borderId="0" xfId="0" applyNumberFormat="1" applyFont="1" applyFill="1" applyAlignment="1" applyProtection="1">
      <alignment horizontal="center" vertical="center" wrapText="1"/>
      <protection locked="0" hidden="1"/>
    </xf>
    <xf numFmtId="0" fontId="7" fillId="0" borderId="1" xfId="0" applyNumberFormat="1" applyFont="1" applyFill="1" applyBorder="1" applyAlignment="1" applyProtection="1">
      <alignment horizontal="center" wrapText="1"/>
      <protection hidden="1"/>
    </xf>
    <xf numFmtId="0" fontId="8" fillId="0" borderId="0" xfId="0" applyNumberFormat="1" applyFont="1" applyFill="1" applyBorder="1" applyAlignment="1" applyProtection="1">
      <alignment horizontal="center" vertical="top" wrapText="1"/>
      <protection hidden="1"/>
    </xf>
    <xf numFmtId="0" fontId="14" fillId="0" borderId="2" xfId="0" applyFont="1" applyFill="1" applyBorder="1" applyAlignment="1" applyProtection="1">
      <alignment horizontal="center" vertical="top" wrapText="1"/>
      <protection hidden="1"/>
    </xf>
    <xf numFmtId="0" fontId="9" fillId="4" borderId="0" xfId="0" applyFont="1" applyFill="1" applyBorder="1" applyAlignment="1" applyProtection="1">
      <alignment horizontal="center" vertical="center" wrapText="1"/>
      <protection hidden="1"/>
    </xf>
    <xf numFmtId="0" fontId="9" fillId="4" borderId="29" xfId="0" applyFont="1" applyFill="1" applyBorder="1" applyAlignment="1" applyProtection="1">
      <alignment horizontal="center" vertical="center" wrapText="1"/>
      <protection hidden="1"/>
    </xf>
    <xf numFmtId="0" fontId="9" fillId="4" borderId="24"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10" fillId="0" borderId="0" xfId="0" applyFont="1" applyFill="1" applyBorder="1" applyAlignment="1" applyProtection="1">
      <alignment horizontal="center" vertical="top" wrapText="1"/>
      <protection hidden="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hidden="1"/>
    </xf>
    <xf numFmtId="0" fontId="76" fillId="0" borderId="0" xfId="0" applyFont="1" applyBorder="1" applyAlignment="1">
      <alignment horizontal="left" vertical="top" wrapText="1"/>
    </xf>
    <xf numFmtId="0" fontId="82" fillId="0" borderId="49" xfId="0" applyFont="1" applyFill="1" applyBorder="1" applyAlignment="1">
      <alignment horizontal="left" vertical="top" wrapText="1"/>
    </xf>
    <xf numFmtId="0" fontId="82" fillId="0" borderId="0" xfId="0" applyFont="1" applyFill="1" applyBorder="1" applyAlignment="1">
      <alignment horizontal="left" vertical="top" wrapText="1"/>
    </xf>
    <xf numFmtId="0" fontId="84" fillId="0" borderId="49" xfId="0" applyFont="1" applyFill="1" applyBorder="1" applyAlignment="1">
      <alignment horizontal="left" vertical="top" wrapText="1"/>
    </xf>
    <xf numFmtId="0" fontId="84" fillId="0" borderId="0" xfId="0" applyFont="1" applyFill="1" applyBorder="1" applyAlignment="1">
      <alignment horizontal="left" vertical="top" wrapText="1"/>
    </xf>
    <xf numFmtId="0" fontId="82" fillId="0" borderId="9" xfId="0" applyFont="1" applyFill="1" applyBorder="1" applyAlignment="1">
      <alignment horizontal="left" vertical="top" wrapText="1"/>
    </xf>
    <xf numFmtId="0" fontId="8" fillId="0" borderId="0" xfId="0" applyNumberFormat="1" applyFont="1" applyFill="1" applyBorder="1" applyAlignment="1" applyProtection="1">
      <alignment horizontal="right" vertical="center" wrapText="1" indent="3"/>
      <protection hidden="1"/>
    </xf>
    <xf numFmtId="0" fontId="8" fillId="0" borderId="0" xfId="0" applyNumberFormat="1" applyFont="1" applyFill="1" applyBorder="1" applyAlignment="1" applyProtection="1">
      <alignment horizontal="right" vertical="center" wrapText="1" indent="1"/>
      <protection hidden="1"/>
    </xf>
    <xf numFmtId="0" fontId="13" fillId="0" borderId="12" xfId="0" applyNumberFormat="1" applyFont="1" applyFill="1" applyBorder="1" applyAlignment="1" applyProtection="1">
      <alignment horizontal="center" vertical="center" wrapText="1"/>
      <protection hidden="1"/>
    </xf>
    <xf numFmtId="0" fontId="13" fillId="0" borderId="15" xfId="0" applyNumberFormat="1" applyFont="1" applyFill="1" applyBorder="1" applyAlignment="1" applyProtection="1">
      <alignment horizontal="center" vertical="center" wrapText="1"/>
      <protection hidden="1"/>
    </xf>
    <xf numFmtId="0" fontId="13" fillId="0" borderId="9" xfId="0" applyNumberFormat="1" applyFont="1" applyFill="1" applyBorder="1" applyAlignment="1" applyProtection="1">
      <alignment horizontal="center" vertical="center" wrapText="1"/>
      <protection hidden="1"/>
    </xf>
    <xf numFmtId="0" fontId="59" fillId="0" borderId="4" xfId="0" applyNumberFormat="1" applyFont="1" applyFill="1" applyBorder="1" applyAlignment="1" applyProtection="1">
      <alignment horizontal="center" vertical="top" wrapText="1"/>
      <protection locked="0"/>
    </xf>
    <xf numFmtId="0" fontId="59" fillId="0" borderId="5" xfId="0" applyNumberFormat="1" applyFont="1" applyFill="1" applyBorder="1" applyAlignment="1" applyProtection="1">
      <alignment horizontal="center" vertical="top" wrapText="1"/>
      <protection locked="0"/>
    </xf>
    <xf numFmtId="0" fontId="59" fillId="0" borderId="6" xfId="0" applyNumberFormat="1" applyFont="1" applyFill="1" applyBorder="1" applyAlignment="1" applyProtection="1">
      <alignment horizontal="center" vertical="top" wrapText="1"/>
      <protection locked="0"/>
    </xf>
    <xf numFmtId="0" fontId="14" fillId="0" borderId="2" xfId="0" applyNumberFormat="1" applyFont="1" applyFill="1" applyBorder="1" applyAlignment="1">
      <alignment horizontal="center" vertical="center" wrapText="1"/>
    </xf>
    <xf numFmtId="0" fontId="61" fillId="0" borderId="51" xfId="0" applyNumberFormat="1" applyFont="1" applyFill="1" applyBorder="1" applyAlignment="1" applyProtection="1">
      <alignment horizontal="center" vertical="top" wrapText="1"/>
      <protection locked="0"/>
    </xf>
    <xf numFmtId="0" fontId="66" fillId="0" borderId="2" xfId="0" applyNumberFormat="1" applyFont="1" applyFill="1" applyBorder="1" applyAlignment="1" applyProtection="1">
      <alignment horizontal="center" vertical="top" wrapText="1"/>
      <protection locked="0"/>
    </xf>
    <xf numFmtId="0" fontId="44" fillId="4" borderId="0" xfId="0" applyNumberFormat="1" applyFont="1" applyFill="1" applyBorder="1" applyAlignment="1" applyProtection="1">
      <alignment horizontal="center" wrapText="1"/>
      <protection locked="0"/>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7" fillId="8" borderId="2" xfId="0" applyNumberFormat="1" applyFont="1" applyFill="1" applyBorder="1" applyAlignment="1" applyProtection="1">
      <alignment horizontal="center" vertical="center" wrapText="1"/>
      <protection hidden="1"/>
    </xf>
    <xf numFmtId="0" fontId="7" fillId="9" borderId="0" xfId="0" applyNumberFormat="1" applyFont="1" applyFill="1" applyBorder="1" applyAlignment="1" applyProtection="1">
      <alignment horizontal="center" wrapText="1"/>
      <protection locked="0" hidden="1"/>
    </xf>
    <xf numFmtId="0" fontId="8" fillId="0" borderId="2" xfId="0" applyNumberFormat="1" applyFont="1" applyFill="1" applyBorder="1" applyAlignment="1" applyProtection="1">
      <alignment horizontal="left" vertical="top" wrapText="1"/>
      <protection locked="0" hidden="1"/>
    </xf>
    <xf numFmtId="0" fontId="61" fillId="0" borderId="0" xfId="0" applyNumberFormat="1" applyFont="1" applyFill="1" applyBorder="1" applyAlignment="1" applyProtection="1">
      <alignment horizontal="center" vertical="center" wrapText="1"/>
      <protection locked="0" hidden="1"/>
    </xf>
    <xf numFmtId="0" fontId="10" fillId="0" borderId="2" xfId="0" applyNumberFormat="1" applyFont="1" applyBorder="1" applyAlignment="1" applyProtection="1">
      <alignment horizontal="center" vertical="top"/>
      <protection locked="0"/>
    </xf>
    <xf numFmtId="0" fontId="7" fillId="9" borderId="5" xfId="0" applyNumberFormat="1" applyFont="1" applyFill="1" applyBorder="1" applyAlignment="1" applyProtection="1">
      <alignment horizontal="center" wrapText="1"/>
      <protection locked="0"/>
    </xf>
    <xf numFmtId="0" fontId="8" fillId="0" borderId="2" xfId="0" applyNumberFormat="1" applyFont="1" applyFill="1" applyBorder="1" applyAlignment="1" applyProtection="1">
      <alignment horizontal="left" vertical="top" wrapText="1"/>
      <protection locked="0"/>
    </xf>
    <xf numFmtId="0" fontId="8" fillId="0" borderId="2" xfId="0" applyNumberFormat="1" applyFont="1" applyFill="1" applyBorder="1" applyAlignment="1" applyProtection="1">
      <alignment horizontal="left" wrapText="1"/>
      <protection locked="0"/>
    </xf>
    <xf numFmtId="0" fontId="8" fillId="0" borderId="4" xfId="0" applyNumberFormat="1" applyFont="1" applyBorder="1" applyAlignment="1" applyProtection="1">
      <alignment horizontal="left" vertical="top" wrapText="1"/>
      <protection locked="0"/>
    </xf>
    <xf numFmtId="0" fontId="8" fillId="0" borderId="5" xfId="0" applyNumberFormat="1" applyFont="1" applyBorder="1" applyAlignment="1" applyProtection="1">
      <alignment horizontal="left" vertical="top" wrapText="1"/>
      <protection locked="0"/>
    </xf>
    <xf numFmtId="0" fontId="8" fillId="0" borderId="6" xfId="0" applyNumberFormat="1" applyFont="1" applyBorder="1" applyAlignment="1" applyProtection="1">
      <alignment horizontal="left" vertical="top" wrapText="1"/>
      <protection locked="0"/>
    </xf>
    <xf numFmtId="0" fontId="8" fillId="0" borderId="2" xfId="0" applyNumberFormat="1" applyFont="1" applyFill="1" applyBorder="1" applyAlignment="1" applyProtection="1">
      <alignment horizontal="left" vertical="center" wrapText="1"/>
      <protection locked="0"/>
    </xf>
    <xf numFmtId="0" fontId="8" fillId="0" borderId="4" xfId="0" applyNumberFormat="1" applyFont="1" applyBorder="1" applyAlignment="1" applyProtection="1">
      <alignment horizontal="left" vertical="top" wrapText="1"/>
      <protection locked="0" hidden="1"/>
    </xf>
    <xf numFmtId="0" fontId="8" fillId="0" borderId="5" xfId="0" applyNumberFormat="1" applyFont="1" applyBorder="1" applyAlignment="1" applyProtection="1">
      <alignment horizontal="left" vertical="top" wrapText="1"/>
      <protection locked="0" hidden="1"/>
    </xf>
    <xf numFmtId="0" fontId="8" fillId="0" borderId="6" xfId="0" applyNumberFormat="1" applyFont="1" applyBorder="1" applyAlignment="1" applyProtection="1">
      <alignment horizontal="left" vertical="top" wrapText="1"/>
      <protection locked="0" hidden="1"/>
    </xf>
    <xf numFmtId="0" fontId="78" fillId="0" borderId="2"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top" wrapText="1"/>
      <protection locked="0"/>
    </xf>
    <xf numFmtId="0" fontId="8" fillId="0" borderId="5" xfId="0" applyNumberFormat="1" applyFont="1" applyFill="1" applyBorder="1" applyAlignment="1" applyProtection="1">
      <alignment horizontal="center" vertical="top" wrapText="1"/>
      <protection locked="0"/>
    </xf>
    <xf numFmtId="0" fontId="8" fillId="0" borderId="6" xfId="0" applyNumberFormat="1" applyFont="1" applyFill="1" applyBorder="1" applyAlignment="1" applyProtection="1">
      <alignment horizontal="center" vertical="top" wrapText="1"/>
      <protection locked="0"/>
    </xf>
    <xf numFmtId="0" fontId="7" fillId="11" borderId="5" xfId="0" applyNumberFormat="1" applyFont="1" applyFill="1" applyBorder="1" applyAlignment="1" applyProtection="1">
      <alignment horizontal="center" wrapText="1"/>
      <protection locked="0"/>
    </xf>
    <xf numFmtId="0" fontId="61" fillId="0" borderId="0" xfId="0" applyNumberFormat="1" applyFont="1" applyFill="1" applyBorder="1" applyAlignment="1" applyProtection="1">
      <alignment horizontal="center" vertical="center" wrapText="1"/>
      <protection locked="0"/>
    </xf>
    <xf numFmtId="0" fontId="61" fillId="0" borderId="1"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locked="0"/>
    </xf>
    <xf numFmtId="0" fontId="8" fillId="0" borderId="0" xfId="0" applyNumberFormat="1" applyFont="1" applyBorder="1" applyAlignment="1" applyProtection="1">
      <alignment horizontal="left" wrapText="1"/>
      <protection locked="0"/>
    </xf>
    <xf numFmtId="0" fontId="8" fillId="0" borderId="5" xfId="0" applyNumberFormat="1" applyFont="1" applyBorder="1" applyAlignment="1" applyProtection="1">
      <alignment horizontal="left" wrapText="1"/>
      <protection locked="0" hidden="1"/>
    </xf>
    <xf numFmtId="14" fontId="8" fillId="0" borderId="5" xfId="0" applyNumberFormat="1" applyFont="1" applyBorder="1" applyAlignment="1" applyProtection="1">
      <alignment horizontal="left" wrapText="1"/>
      <protection locked="0" hidden="1"/>
    </xf>
    <xf numFmtId="0" fontId="58" fillId="0" borderId="1" xfId="8" applyNumberFormat="1" applyFont="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58" fillId="0" borderId="0" xfId="0" applyNumberFormat="1" applyFont="1" applyBorder="1" applyAlignment="1" applyProtection="1">
      <alignment horizontal="right" vertical="center" wrapText="1"/>
      <protection locked="0"/>
    </xf>
    <xf numFmtId="0" fontId="58" fillId="0" borderId="0" xfId="0" applyNumberFormat="1" applyFont="1" applyBorder="1" applyAlignment="1" applyProtection="1">
      <alignment horizontal="center" vertical="center" wrapText="1"/>
      <protection locked="0"/>
    </xf>
    <xf numFmtId="0" fontId="8" fillId="0" borderId="3" xfId="0" applyNumberFormat="1" applyFont="1" applyBorder="1" applyAlignment="1" applyProtection="1">
      <alignment horizontal="center" vertical="center" wrapText="1"/>
      <protection locked="0"/>
    </xf>
    <xf numFmtId="0" fontId="8" fillId="0" borderId="11" xfId="0" applyNumberFormat="1" applyFont="1" applyBorder="1" applyAlignment="1" applyProtection="1">
      <alignment horizontal="center" vertical="center" wrapText="1"/>
      <protection locked="0"/>
    </xf>
    <xf numFmtId="0" fontId="8" fillId="0" borderId="9" xfId="0" applyNumberFormat="1" applyFont="1" applyBorder="1" applyAlignment="1" applyProtection="1">
      <alignment horizontal="center" vertical="center" wrapText="1"/>
      <protection locked="0"/>
    </xf>
    <xf numFmtId="0" fontId="8" fillId="0" borderId="12" xfId="0" applyNumberFormat="1" applyFont="1" applyBorder="1" applyAlignment="1" applyProtection="1">
      <alignment horizontal="center" vertical="center" wrapText="1"/>
      <protection locked="0"/>
    </xf>
    <xf numFmtId="0" fontId="8" fillId="0" borderId="13" xfId="0" applyNumberFormat="1" applyFont="1" applyBorder="1" applyAlignment="1" applyProtection="1">
      <alignment horizontal="center" vertical="center" wrapText="1"/>
      <protection locked="0"/>
    </xf>
    <xf numFmtId="0" fontId="8" fillId="0" borderId="14" xfId="0" applyNumberFormat="1" applyFont="1" applyBorder="1" applyAlignment="1" applyProtection="1">
      <alignment horizontal="center" vertical="center" wrapText="1"/>
      <protection locked="0"/>
    </xf>
    <xf numFmtId="0" fontId="8" fillId="0" borderId="4" xfId="0" applyNumberFormat="1" applyFont="1" applyBorder="1" applyAlignment="1" applyProtection="1">
      <alignment horizontal="center" vertical="center" wrapText="1"/>
      <protection locked="0"/>
    </xf>
    <xf numFmtId="0" fontId="8" fillId="0" borderId="5" xfId="0" applyNumberFormat="1" applyFont="1" applyBorder="1" applyAlignment="1" applyProtection="1">
      <alignment horizontal="center" vertical="center" wrapText="1"/>
      <protection locked="0"/>
    </xf>
    <xf numFmtId="0" fontId="8" fillId="0" borderId="6" xfId="0" applyNumberFormat="1" applyFont="1" applyBorder="1" applyAlignment="1" applyProtection="1">
      <alignment horizontal="center" vertical="center" wrapText="1"/>
      <protection locked="0"/>
    </xf>
    <xf numFmtId="0" fontId="61" fillId="0" borderId="3"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61" fillId="0" borderId="1" xfId="0" applyFont="1" applyBorder="1" applyAlignment="1">
      <alignment horizontal="center" vertical="center"/>
    </xf>
    <xf numFmtId="0" fontId="61" fillId="0" borderId="14" xfId="0" applyFont="1" applyBorder="1" applyAlignment="1">
      <alignment horizontal="center" vertical="center"/>
    </xf>
    <xf numFmtId="14" fontId="8" fillId="0" borderId="4" xfId="0" applyNumberFormat="1" applyFont="1" applyBorder="1" applyAlignment="1" applyProtection="1">
      <alignment horizontal="center" vertical="center" wrapText="1"/>
      <protection locked="0"/>
    </xf>
    <xf numFmtId="14" fontId="8" fillId="0" borderId="6" xfId="0" applyNumberFormat="1" applyFont="1" applyBorder="1" applyAlignment="1" applyProtection="1">
      <alignment horizontal="center" vertical="center" wrapText="1"/>
      <protection locked="0"/>
    </xf>
    <xf numFmtId="0" fontId="18"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8" fillId="0" borderId="2" xfId="0" applyNumberFormat="1" applyFont="1" applyFill="1" applyBorder="1" applyAlignment="1" applyProtection="1">
      <alignment horizontal="center" vertical="center" wrapText="1"/>
      <protection locked="0" hidden="1"/>
    </xf>
    <xf numFmtId="0" fontId="64" fillId="0" borderId="0" xfId="0" applyNumberFormat="1" applyFont="1" applyAlignment="1" applyProtection="1">
      <alignment horizontal="center" vertical="top" wrapText="1"/>
      <protection locked="0" hidden="1"/>
    </xf>
    <xf numFmtId="0" fontId="8" fillId="0" borderId="0" xfId="0" applyNumberFormat="1" applyFont="1" applyBorder="1" applyAlignment="1" applyProtection="1">
      <alignment horizontal="center" vertical="center" wrapText="1"/>
      <protection locked="0" hidden="1"/>
    </xf>
    <xf numFmtId="0" fontId="8" fillId="11" borderId="0" xfId="0" applyNumberFormat="1" applyFont="1" applyFill="1" applyBorder="1" applyAlignment="1" applyProtection="1">
      <alignment horizontal="center" vertical="center" wrapText="1"/>
      <protection locked="0" hidden="1"/>
    </xf>
    <xf numFmtId="0" fontId="8" fillId="0" borderId="46" xfId="0" applyNumberFormat="1" applyFont="1" applyBorder="1" applyAlignment="1" applyProtection="1">
      <alignment horizontal="center" vertical="center" wrapText="1"/>
      <protection locked="0" hidden="1"/>
    </xf>
    <xf numFmtId="0" fontId="8" fillId="0" borderId="0" xfId="0" applyNumberFormat="1" applyFont="1" applyBorder="1" applyAlignment="1" applyProtection="1">
      <alignment horizontal="center" vertical="center" wrapText="1"/>
      <protection locked="0"/>
    </xf>
    <xf numFmtId="0" fontId="8" fillId="0" borderId="0" xfId="0" applyNumberFormat="1" applyFont="1" applyFill="1" applyBorder="1" applyAlignment="1" applyProtection="1">
      <alignment horizontal="right" vertical="center" wrapText="1"/>
      <protection locked="0"/>
    </xf>
    <xf numFmtId="0" fontId="8" fillId="0" borderId="12" xfId="0" applyNumberFormat="1" applyFont="1" applyFill="1" applyBorder="1" applyAlignment="1" applyProtection="1">
      <alignment horizontal="right" vertical="center" wrapText="1"/>
      <protection locked="0"/>
    </xf>
    <xf numFmtId="0" fontId="7" fillId="0" borderId="5" xfId="0" applyNumberFormat="1" applyFont="1" applyFill="1" applyBorder="1" applyAlignment="1" applyProtection="1">
      <alignment horizontal="center" wrapText="1"/>
      <protection locked="0"/>
    </xf>
    <xf numFmtId="14" fontId="13" fillId="0" borderId="0" xfId="0" applyNumberFormat="1" applyFont="1" applyFill="1" applyBorder="1" applyAlignment="1" applyProtection="1">
      <alignment horizontal="right" vertical="center" wrapText="1"/>
      <protection locked="0"/>
    </xf>
    <xf numFmtId="0" fontId="8" fillId="0" borderId="2" xfId="0" applyFont="1" applyBorder="1" applyAlignment="1" applyProtection="1">
      <alignment horizontal="center" vertical="top" wrapText="1"/>
      <protection locked="0"/>
    </xf>
    <xf numFmtId="0" fontId="80" fillId="0" borderId="9" xfId="0" applyFont="1" applyBorder="1" applyAlignment="1">
      <alignment horizontal="left" wrapText="1"/>
    </xf>
    <xf numFmtId="0" fontId="82" fillId="0" borderId="0" xfId="0" applyFont="1" applyBorder="1" applyAlignment="1">
      <alignment horizontal="left" vertical="top" wrapText="1"/>
    </xf>
    <xf numFmtId="0" fontId="36" fillId="0" borderId="49" xfId="0" applyFont="1" applyBorder="1" applyAlignment="1">
      <alignment horizontal="center" vertical="top" wrapText="1"/>
    </xf>
    <xf numFmtId="0" fontId="36" fillId="0" borderId="0" xfId="0" applyFont="1" applyBorder="1" applyAlignment="1">
      <alignment horizontal="center" vertical="top" wrapText="1"/>
    </xf>
    <xf numFmtId="0" fontId="80" fillId="0" borderId="49" xfId="0" applyFont="1" applyBorder="1" applyAlignment="1">
      <alignment horizontal="left" vertical="top" wrapText="1"/>
    </xf>
    <xf numFmtId="0" fontId="80" fillId="0" borderId="0" xfId="0" applyFont="1" applyBorder="1" applyAlignment="1">
      <alignment horizontal="left" vertical="top" wrapText="1"/>
    </xf>
    <xf numFmtId="0" fontId="8" fillId="0" borderId="4" xfId="0" applyNumberFormat="1" applyFont="1" applyFill="1" applyBorder="1" applyAlignment="1" applyProtection="1">
      <alignment horizontal="left" vertical="top" wrapText="1"/>
      <protection locked="0"/>
    </xf>
    <xf numFmtId="0" fontId="7" fillId="11" borderId="2" xfId="0" applyNumberFormat="1" applyFont="1" applyFill="1" applyBorder="1" applyAlignment="1" applyProtection="1">
      <alignment horizontal="center" vertical="center" wrapText="1"/>
      <protection hidden="1"/>
    </xf>
    <xf numFmtId="0" fontId="8" fillId="0" borderId="4"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xf>
    <xf numFmtId="0" fontId="8" fillId="0" borderId="2" xfId="0" applyNumberFormat="1" applyFont="1" applyBorder="1" applyAlignment="1" applyProtection="1">
      <alignment horizontal="left" vertical="top" wrapText="1"/>
      <protection locked="0"/>
    </xf>
    <xf numFmtId="0" fontId="7" fillId="9" borderId="0" xfId="0" applyNumberFormat="1" applyFont="1" applyFill="1" applyBorder="1" applyAlignment="1" applyProtection="1">
      <alignment horizontal="center" wrapText="1"/>
      <protection locked="0"/>
    </xf>
    <xf numFmtId="0" fontId="8" fillId="0" borderId="4" xfId="0" applyNumberFormat="1" applyFont="1" applyFill="1" applyBorder="1" applyAlignment="1" applyProtection="1">
      <alignment horizontal="left" wrapText="1"/>
      <protection locked="0"/>
    </xf>
    <xf numFmtId="0" fontId="10" fillId="0" borderId="2" xfId="0" applyNumberFormat="1" applyFont="1" applyBorder="1" applyAlignment="1" applyProtection="1">
      <alignment horizontal="left" vertical="top"/>
      <protection locked="0"/>
    </xf>
    <xf numFmtId="0" fontId="8" fillId="0" borderId="1" xfId="0" applyNumberFormat="1" applyFont="1" applyBorder="1" applyAlignment="1" applyProtection="1">
      <alignment horizontal="center" wrapText="1"/>
      <protection locked="0"/>
    </xf>
    <xf numFmtId="14" fontId="8" fillId="0" borderId="1" xfId="0" applyNumberFormat="1" applyFont="1" applyBorder="1" applyAlignment="1" applyProtection="1">
      <alignment horizontal="center" wrapText="1"/>
      <protection locked="0"/>
    </xf>
    <xf numFmtId="0" fontId="58" fillId="0" borderId="1" xfId="0" applyNumberFormat="1" applyFont="1" applyFill="1" applyBorder="1" applyAlignment="1" applyProtection="1">
      <alignment horizontal="center" vertical="center" wrapText="1"/>
      <protection locked="0"/>
    </xf>
    <xf numFmtId="0" fontId="58" fillId="0" borderId="5" xfId="8" applyNumberFormat="1" applyFont="1" applyBorder="1" applyAlignment="1" applyProtection="1">
      <alignment horizontal="center" vertical="center" wrapText="1"/>
      <protection locked="0"/>
    </xf>
    <xf numFmtId="16" fontId="44" fillId="9" borderId="0" xfId="0" applyNumberFormat="1" applyFont="1" applyFill="1" applyBorder="1" applyAlignment="1" applyProtection="1">
      <alignment horizontal="center" wrapText="1"/>
      <protection locked="0"/>
    </xf>
    <xf numFmtId="0" fontId="8" fillId="0" borderId="8" xfId="0" applyNumberFormat="1" applyFont="1" applyBorder="1" applyAlignment="1" applyProtection="1">
      <alignment horizontal="left" vertical="top" wrapText="1"/>
      <protection locked="0"/>
    </xf>
    <xf numFmtId="0" fontId="8" fillId="0" borderId="0" xfId="0" applyNumberFormat="1" applyFont="1" applyFill="1" applyBorder="1" applyAlignment="1" applyProtection="1">
      <alignment horizontal="center" vertical="center" wrapText="1"/>
      <protection locked="0"/>
    </xf>
    <xf numFmtId="0" fontId="61" fillId="0" borderId="46" xfId="0" applyNumberFormat="1" applyFont="1" applyFill="1" applyBorder="1" applyAlignment="1" applyProtection="1">
      <alignment horizontal="center" vertical="center" wrapText="1"/>
      <protection locked="0"/>
    </xf>
    <xf numFmtId="0" fontId="64" fillId="0" borderId="0" xfId="0" applyNumberFormat="1" applyFont="1" applyAlignment="1" applyProtection="1">
      <alignment horizontal="center" vertical="top" wrapText="1"/>
      <protection locked="0"/>
    </xf>
    <xf numFmtId="0" fontId="8" fillId="0" borderId="46" xfId="0" applyNumberFormat="1" applyFont="1" applyBorder="1" applyAlignment="1" applyProtection="1">
      <alignment horizontal="center" vertical="center" wrapText="1"/>
      <protection locked="0"/>
    </xf>
    <xf numFmtId="0" fontId="61" fillId="0" borderId="7" xfId="0" applyNumberFormat="1" applyFont="1" applyFill="1" applyBorder="1" applyAlignment="1" applyProtection="1">
      <alignment horizontal="center" vertical="center" wrapText="1"/>
      <protection locked="0"/>
    </xf>
    <xf numFmtId="0" fontId="61" fillId="0" borderId="8" xfId="0" applyNumberFormat="1" applyFont="1" applyFill="1" applyBorder="1" applyAlignment="1" applyProtection="1">
      <alignment horizontal="center" vertical="center" wrapText="1"/>
      <protection locked="0"/>
    </xf>
    <xf numFmtId="0" fontId="61" fillId="0" borderId="52" xfId="0" applyNumberFormat="1" applyFont="1" applyFill="1" applyBorder="1" applyAlignment="1" applyProtection="1">
      <alignment horizontal="center" vertical="center" wrapText="1"/>
      <protection locked="0"/>
    </xf>
    <xf numFmtId="0" fontId="61" fillId="0" borderId="53" xfId="0" applyNumberFormat="1" applyFont="1" applyFill="1" applyBorder="1" applyAlignment="1" applyProtection="1">
      <alignment horizontal="center" vertical="center" wrapText="1"/>
      <protection locked="0"/>
    </xf>
    <xf numFmtId="0" fontId="80" fillId="0" borderId="0" xfId="0" applyFont="1" applyBorder="1" applyAlignment="1">
      <alignment horizontal="left" wrapText="1"/>
    </xf>
  </cellXfs>
  <cellStyles count="9">
    <cellStyle name="Акцент6" xfId="6" builtinId="49"/>
    <cellStyle name="Гиперссылка" xfId="3" builtinId="8"/>
    <cellStyle name="Звичайний 2" xfId="4"/>
    <cellStyle name="Обычный" xfId="0" builtinId="0"/>
    <cellStyle name="Плохой" xfId="2" builtinId="27"/>
    <cellStyle name="Процентный" xfId="5" builtinId="5"/>
    <cellStyle name="Финансовый 2" xfId="7"/>
    <cellStyle name="Фінансовий 2" xfId="8"/>
    <cellStyle name="Хороший" xfId="1" builtinId="26"/>
  </cellStyles>
  <dxfs count="19">
    <dxf>
      <font>
        <color rgb="FF9C0006"/>
      </font>
      <fill>
        <patternFill>
          <bgColor rgb="FFFFC7CE"/>
        </patternFill>
      </fill>
    </dxf>
    <dxf>
      <font>
        <color rgb="FF9C0006"/>
      </font>
      <fill>
        <patternFill>
          <bgColor rgb="FFFFC7CE"/>
        </patternFill>
      </fill>
    </dxf>
    <dxf>
      <border>
        <bottom style="thin">
          <color auto="1"/>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Radio" checked="Checked" firstButton="1" fmlaLink="$A$1"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222250</xdr:colOff>
          <xdr:row>3</xdr:row>
          <xdr:rowOff>50800</xdr:rowOff>
        </xdr:from>
        <xdr:to>
          <xdr:col>1</xdr:col>
          <xdr:colOff>755650</xdr:colOff>
          <xdr:row>3</xdr:row>
          <xdr:rowOff>412750</xdr:rowOff>
        </xdr:to>
        <xdr:sp macro="" textlink="">
          <xdr:nvSpPr>
            <xdr:cNvPr id="24581" name="Option Button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4</xdr:row>
          <xdr:rowOff>12700</xdr:rowOff>
        </xdr:from>
        <xdr:to>
          <xdr:col>1</xdr:col>
          <xdr:colOff>736600</xdr:colOff>
          <xdr:row>7</xdr:row>
          <xdr:rowOff>12700</xdr:rowOff>
        </xdr:to>
        <xdr:sp macro="" textlink="">
          <xdr:nvSpPr>
            <xdr:cNvPr id="24582" name="Option Button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1"/>
  <dimension ref="A1:A15"/>
  <sheetViews>
    <sheetView showGridLines="0" tabSelected="1" zoomScale="85" zoomScaleNormal="85" zoomScaleSheetLayoutView="100" workbookViewId="0"/>
  </sheetViews>
  <sheetFormatPr defaultColWidth="0" defaultRowHeight="13" zeroHeight="1" x14ac:dyDescent="0.35"/>
  <cols>
    <col min="1" max="1" width="166.81640625" style="214" customWidth="1"/>
    <col min="2" max="16384" width="9.1796875" style="212" hidden="1"/>
  </cols>
  <sheetData>
    <row r="1" spans="1:1" x14ac:dyDescent="0.35">
      <c r="A1" s="215" t="s">
        <v>805</v>
      </c>
    </row>
    <row r="2" spans="1:1" x14ac:dyDescent="0.35"/>
    <row r="3" spans="1:1" ht="39.75" customHeight="1" x14ac:dyDescent="0.35">
      <c r="A3" s="213" t="s">
        <v>1408</v>
      </c>
    </row>
    <row r="4" spans="1:1" x14ac:dyDescent="0.35"/>
    <row r="5" spans="1:1" ht="25.5" customHeight="1" x14ac:dyDescent="0.35">
      <c r="A5" s="216" t="s">
        <v>1409</v>
      </c>
    </row>
    <row r="6" spans="1:1" ht="19.5" customHeight="1" x14ac:dyDescent="0.35">
      <c r="A6" s="216" t="s">
        <v>832</v>
      </c>
    </row>
    <row r="7" spans="1:1" ht="48" customHeight="1" x14ac:dyDescent="0.35">
      <c r="A7" s="217" t="s">
        <v>1115</v>
      </c>
    </row>
    <row r="8" spans="1:1" ht="41.25" customHeight="1" x14ac:dyDescent="0.35">
      <c r="A8" s="73" t="s">
        <v>1410</v>
      </c>
    </row>
    <row r="9" spans="1:1" ht="87.75" customHeight="1" x14ac:dyDescent="0.35">
      <c r="A9" s="73" t="s">
        <v>1116</v>
      </c>
    </row>
    <row r="10" spans="1:1" ht="47.25" customHeight="1" x14ac:dyDescent="0.35">
      <c r="A10" s="282" t="s">
        <v>1117</v>
      </c>
    </row>
    <row r="11" spans="1:1" ht="38.25" customHeight="1" x14ac:dyDescent="0.35">
      <c r="A11" s="216" t="s">
        <v>1113</v>
      </c>
    </row>
    <row r="12" spans="1:1" ht="26.25" customHeight="1" x14ac:dyDescent="0.35">
      <c r="A12" s="216" t="s">
        <v>833</v>
      </c>
    </row>
    <row r="13" spans="1:1" ht="26.25" customHeight="1" x14ac:dyDescent="0.35">
      <c r="A13" s="216" t="s">
        <v>834</v>
      </c>
    </row>
    <row r="14" spans="1:1" ht="24.75" customHeight="1" x14ac:dyDescent="0.35">
      <c r="A14" s="216" t="s">
        <v>1114</v>
      </c>
    </row>
    <row r="15" spans="1:1" ht="24.75" customHeight="1" x14ac:dyDescent="0.35">
      <c r="A15" s="216" t="s">
        <v>835</v>
      </c>
    </row>
  </sheetData>
  <sheetProtection algorithmName="SHA-512" hashValue="J79TBWNrI/5Nr1OPibVJk+LJPgkvCWe6uwH7NKzQNIbvT3YndZBiggFLPZ/zsVvPxpN143X4oJFSf/QxMEUQbQ==" saltValue="CVRegnx54afE1Cb13Xv9CA==" spinCount="100000" sheet="1" formatCells="0" formatColumns="0" formatRows="0" sort="0" autoFilter="0" pivotTables="0"/>
  <pageMargins left="0.55118110236220474" right="0.55118110236220474" top="0.35433070866141736" bottom="0.43307086614173229" header="0.31496062992125984" footer="0.19685039370078741"/>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Лист6"/>
  <dimension ref="A1:BZ328"/>
  <sheetViews>
    <sheetView showGridLines="0" zoomScale="85" zoomScaleNormal="85" zoomScaleSheetLayoutView="85" workbookViewId="0">
      <pane xSplit="2" ySplit="5" topLeftCell="C6" activePane="bottomRight" state="frozenSplit"/>
      <selection pane="topRight"/>
      <selection pane="bottomLeft"/>
      <selection pane="bottomRight" activeCell="C6" sqref="C6"/>
    </sheetView>
  </sheetViews>
  <sheetFormatPr defaultColWidth="0" defaultRowHeight="14.5" zeroHeight="1" x14ac:dyDescent="0.35"/>
  <cols>
    <col min="1" max="1" width="4.81640625" customWidth="1"/>
    <col min="2" max="2" width="40.1796875" customWidth="1"/>
    <col min="3" max="3" width="29.1796875" customWidth="1"/>
    <col min="4" max="4" width="23.81640625" customWidth="1"/>
    <col min="5" max="5" width="25.54296875" customWidth="1"/>
    <col min="6" max="6" width="9" customWidth="1"/>
    <col min="7" max="7" width="22.54296875" customWidth="1"/>
    <col min="8" max="9" width="19.453125" customWidth="1"/>
    <col min="10" max="10" width="15.1796875" customWidth="1"/>
    <col min="11" max="11" width="25.54296875" customWidth="1"/>
    <col min="12" max="12" width="13.81640625" customWidth="1"/>
    <col min="13" max="13" width="33.81640625" customWidth="1"/>
    <col min="14" max="14" width="9.1796875" customWidth="1"/>
    <col min="15" max="15" width="13" customWidth="1"/>
    <col min="16" max="16" width="19.54296875" customWidth="1"/>
    <col min="17" max="17" width="12.81640625" customWidth="1"/>
    <col min="18" max="18" width="15.81640625" customWidth="1"/>
    <col min="19" max="19" width="13.81640625" customWidth="1"/>
    <col min="20" max="20" width="21.81640625" customWidth="1"/>
    <col min="21" max="21" width="32" customWidth="1"/>
    <col min="22" max="22" width="27" customWidth="1"/>
    <col min="23" max="23" width="49.81640625" bestFit="1" customWidth="1"/>
    <col min="24" max="27" width="7.1796875" hidden="1" customWidth="1"/>
    <col min="28" max="28" width="2.81640625" hidden="1" customWidth="1"/>
    <col min="29" max="29" width="3" hidden="1" customWidth="1"/>
    <col min="30" max="30" width="6.81640625" hidden="1" customWidth="1"/>
    <col min="31" max="31" width="3.1796875" hidden="1" customWidth="1"/>
    <col min="32" max="33" width="1.81640625" hidden="1" customWidth="1"/>
    <col min="34" max="34" width="2" hidden="1" customWidth="1"/>
    <col min="35" max="35" width="1.81640625" hidden="1" customWidth="1"/>
    <col min="36" max="36" width="4" hidden="1" customWidth="1"/>
    <col min="37" max="37" width="4.1796875" hidden="1" customWidth="1"/>
    <col min="38" max="38" width="2.1796875" hidden="1" customWidth="1"/>
    <col min="39" max="39" width="2.453125" hidden="1" customWidth="1"/>
    <col min="40" max="40" width="2" style="57" hidden="1" customWidth="1"/>
    <col min="41" max="41" width="2.81640625" style="57" hidden="1" customWidth="1"/>
    <col min="42" max="42" width="3.1796875" style="57" hidden="1" customWidth="1"/>
    <col min="43" max="43" width="1.81640625" style="57" hidden="1" customWidth="1"/>
    <col min="44" max="44" width="3.1796875" style="57" hidden="1" customWidth="1"/>
    <col min="45" max="45" width="2" style="57" hidden="1" customWidth="1"/>
    <col min="46" max="46" width="1" style="57" hidden="1" customWidth="1"/>
    <col min="47" max="47" width="5.81640625" style="57" hidden="1" customWidth="1"/>
    <col min="48" max="48" width="12.453125" style="57" hidden="1" customWidth="1"/>
    <col min="49" max="49" width="1" style="57" hidden="1" customWidth="1"/>
    <col min="50" max="54" width="7.1796875" style="57" hidden="1" customWidth="1"/>
    <col min="55" max="55" width="8.1796875" style="57" hidden="1" customWidth="1"/>
    <col min="56" max="56" width="3.1796875" style="57" hidden="1" customWidth="1"/>
    <col min="57" max="57" width="2.453125" style="57" hidden="1" customWidth="1"/>
    <col min="58" max="58" width="8.453125" style="57" hidden="1" customWidth="1"/>
    <col min="59" max="59" width="5" style="57" hidden="1" customWidth="1"/>
    <col min="60" max="78" width="8.1796875" hidden="1" customWidth="1"/>
    <col min="79" max="16384" width="9.1796875" hidden="1"/>
  </cols>
  <sheetData>
    <row r="1" spans="1:59" ht="21" customHeight="1" x14ac:dyDescent="0.35">
      <c r="A1" s="177"/>
      <c r="B1" s="176"/>
      <c r="C1" s="178"/>
      <c r="D1" s="179"/>
      <c r="E1" s="178"/>
      <c r="F1" s="178"/>
      <c r="G1" s="178"/>
      <c r="H1" s="178"/>
      <c r="I1" s="178"/>
      <c r="J1" s="178"/>
      <c r="K1" s="178"/>
      <c r="L1" s="178"/>
      <c r="M1" s="178"/>
      <c r="N1" s="178"/>
      <c r="O1" s="178"/>
      <c r="P1" s="178"/>
      <c r="Q1" s="180"/>
      <c r="R1" s="180"/>
      <c r="S1" s="180"/>
      <c r="T1" s="181"/>
      <c r="U1" s="178"/>
      <c r="V1" s="178"/>
      <c r="W1" s="178"/>
    </row>
    <row r="2" spans="1:59" ht="18.75" customHeight="1" x14ac:dyDescent="0.35">
      <c r="A2" s="177"/>
      <c r="B2" s="545" t="str">
        <f>'Анкета (зміст)'!A28</f>
        <v>Таблиця 8. Перелік юридичних осіб, у яких особа є власником істотної участі (для незалежних директорів - власником 5 і більше % участі) або контролером</v>
      </c>
      <c r="C2" s="546"/>
      <c r="D2" s="546"/>
      <c r="E2" s="546"/>
      <c r="F2" s="546"/>
      <c r="G2" s="546"/>
      <c r="H2" s="182"/>
      <c r="I2" s="182"/>
      <c r="J2" s="182"/>
      <c r="K2" s="182"/>
      <c r="L2" s="182"/>
      <c r="M2" s="182"/>
      <c r="N2" s="182"/>
      <c r="O2" s="182"/>
      <c r="P2" s="182"/>
      <c r="Q2" s="183"/>
      <c r="R2" s="183"/>
      <c r="S2" s="183"/>
      <c r="T2" s="184"/>
      <c r="U2" s="182"/>
      <c r="V2" s="182"/>
      <c r="W2" s="182"/>
    </row>
    <row r="3" spans="1:59" ht="21.75" customHeight="1" x14ac:dyDescent="0.35">
      <c r="A3" s="550" t="s">
        <v>128</v>
      </c>
      <c r="B3" s="550" t="s">
        <v>819</v>
      </c>
      <c r="C3" s="550"/>
      <c r="D3" s="550"/>
      <c r="E3" s="550"/>
      <c r="F3" s="547" t="s">
        <v>289</v>
      </c>
      <c r="G3" s="548"/>
      <c r="H3" s="548"/>
      <c r="I3" s="548"/>
      <c r="J3" s="548"/>
      <c r="K3" s="548"/>
      <c r="L3" s="548"/>
      <c r="M3" s="548"/>
      <c r="N3" s="548"/>
      <c r="O3" s="548"/>
      <c r="P3" s="549"/>
      <c r="Q3" s="551" t="s">
        <v>227</v>
      </c>
      <c r="R3" s="551"/>
      <c r="S3" s="551"/>
      <c r="T3" s="550" t="s">
        <v>382</v>
      </c>
      <c r="U3" s="550" t="s">
        <v>290</v>
      </c>
      <c r="V3" s="550"/>
      <c r="W3" s="550" t="s">
        <v>291</v>
      </c>
    </row>
    <row r="4" spans="1:59" ht="39" customHeight="1" x14ac:dyDescent="0.35">
      <c r="A4" s="550"/>
      <c r="B4" s="134" t="s">
        <v>489</v>
      </c>
      <c r="C4" s="134" t="s">
        <v>490</v>
      </c>
      <c r="D4" s="137" t="s">
        <v>560</v>
      </c>
      <c r="E4" s="134" t="s">
        <v>491</v>
      </c>
      <c r="F4" s="134" t="s">
        <v>471</v>
      </c>
      <c r="G4" s="134" t="s">
        <v>472</v>
      </c>
      <c r="H4" s="134" t="s">
        <v>473</v>
      </c>
      <c r="I4" s="134" t="s">
        <v>474</v>
      </c>
      <c r="J4" s="134" t="s">
        <v>475</v>
      </c>
      <c r="K4" s="134" t="s">
        <v>495</v>
      </c>
      <c r="L4" s="134" t="s">
        <v>476</v>
      </c>
      <c r="M4" s="134" t="s">
        <v>477</v>
      </c>
      <c r="N4" s="134" t="s">
        <v>478</v>
      </c>
      <c r="O4" s="134" t="s">
        <v>1254</v>
      </c>
      <c r="P4" s="134" t="s">
        <v>831</v>
      </c>
      <c r="Q4" s="136" t="s">
        <v>0</v>
      </c>
      <c r="R4" s="136" t="s">
        <v>493</v>
      </c>
      <c r="S4" s="124" t="s">
        <v>1</v>
      </c>
      <c r="T4" s="550"/>
      <c r="U4" s="134" t="s">
        <v>446</v>
      </c>
      <c r="V4" s="134" t="s">
        <v>1111</v>
      </c>
      <c r="W4" s="550"/>
      <c r="AB4" s="78" t="str">
        <f ca="1">IF(ISBLANK(INDIRECT("B4"))," ",(INDIRECT("B4")))</f>
        <v xml:space="preserve">найменування </v>
      </c>
      <c r="AC4" s="78" t="str">
        <f ca="1">IF(ISBLANK(INDIRECT("C4"))," ",(INDIRECT("C4")))</f>
        <v xml:space="preserve">країна реєстрації </v>
      </c>
      <c r="AD4" s="78" t="str">
        <f ca="1">IF(ISBLANK(INDIRECT("D4"))," ",(INDIRECT("D4")))</f>
        <v xml:space="preserve">ідентифікаційний/ реєстраційний код/номер </v>
      </c>
      <c r="AE4" s="78" t="str">
        <f ca="1">IF(ISBLANK(INDIRECT("E4"))," ",(INDIRECT("E4")))</f>
        <v xml:space="preserve">адреса веб-сайту </v>
      </c>
      <c r="AF4" s="78" t="str">
        <f ca="1">IF(ISBLANK(INDIRECT("F4"))," ",(INDIRECT("F4")))</f>
        <v>індекс</v>
      </c>
      <c r="AG4" s="78" t="str">
        <f ca="1">IF(ISBLANK(INDIRECT("G4"))," ",(INDIRECT("G4")))</f>
        <v xml:space="preserve">країна </v>
      </c>
      <c r="AH4" s="78" t="str">
        <f ca="1">IF(ISBLANK(INDIRECT("H4"))," ",(INDIRECT("H4")))</f>
        <v xml:space="preserve">область </v>
      </c>
      <c r="AI4" s="78" t="str">
        <f ca="1">IF(ISBLANK(INDIRECT("I4"))," ",(INDIRECT("I4")))</f>
        <v>район</v>
      </c>
      <c r="AJ4" s="78" t="str">
        <f ca="1">IF(ISBLANK(INDIRECT("J4"))," ",(INDIRECT("J4")))</f>
        <v>тип населеного пункту</v>
      </c>
      <c r="AK4" s="78" t="str">
        <f ca="1">IF(ISBLANK(INDIRECT("K4"))," ",(INDIRECT("K4")))</f>
        <v>назва населеного пункту</v>
      </c>
      <c r="AL4" s="78" t="str">
        <f ca="1">IF(ISBLANK(INDIRECT("L4"))," ",(INDIRECT("L4")))</f>
        <v>тип вулиця</v>
      </c>
      <c r="AM4" s="78" t="str">
        <f ca="1">IF(ISBLANK(INDIRECT("M4"))," ",(INDIRECT("M4")))</f>
        <v>назва вулиці</v>
      </c>
      <c r="AN4" s="78" t="str">
        <f ca="1">IF(ISBLANK(INDIRECT("N4"))," ",(INDIRECT("N4")))</f>
        <v xml:space="preserve">будинок </v>
      </c>
      <c r="AO4" s="78" t="str">
        <f ca="1">IF(ISBLANK(INDIRECT("O4"))," ",(INDIRECT("O4")))</f>
        <v>офіс/квартира</v>
      </c>
      <c r="AP4" s="78" t="str">
        <f ca="1">IF(ISBLANK(INDIRECT("P4"))," ",(INDIRECT("P4")))</f>
        <v>примітки до адреси</v>
      </c>
      <c r="AQ4" s="78" t="str">
        <f ca="1">IF(ISBLANK(INDIRECT("Q4"))," ",(INDIRECT("Q4")))</f>
        <v>пряма</v>
      </c>
      <c r="AR4" s="78" t="str">
        <f ca="1">IF(ISBLANK(INDIRECT("R4"))," ",(INDIRECT("R4")))</f>
        <v xml:space="preserve">опосередкована </v>
      </c>
      <c r="AS4" s="78" t="str">
        <f ca="1">IF(ISBLANK(INDIRECT("S4"))," ",(INDIRECT("S4")))</f>
        <v>сукупна</v>
      </c>
      <c r="AT4" s="78" t="str">
        <f ca="1">IF(ISBLANK(INDIRECT("T4"))," ",(INDIRECT("T4")))</f>
        <v xml:space="preserve"> </v>
      </c>
      <c r="AU4" s="78" t="str">
        <f ca="1">IF(ISBLANK(INDIRECT("U4"))," ",(INDIRECT("U4")))</f>
        <v>Вид діяльності (автоматичний вибір)</v>
      </c>
      <c r="AV4" s="78" t="str">
        <f ca="1">IF(ISBLANK(INDIRECT("V4"))," ",(INDIRECT("V4")))</f>
        <v>Вид діяльності 
(заповнюється якщо у стопчику 8.1 зазначено  "Інший вид діяльності")</v>
      </c>
      <c r="AW4" s="78" t="str">
        <f ca="1">IF(ISBLANK(INDIRECT("W4"))," ",(INDIRECT("W4")))</f>
        <v xml:space="preserve"> </v>
      </c>
    </row>
    <row r="5" spans="1:59" ht="15.75" customHeight="1" x14ac:dyDescent="0.35">
      <c r="A5" s="134">
        <v>1</v>
      </c>
      <c r="B5" s="134" t="s">
        <v>214</v>
      </c>
      <c r="C5" s="134" t="s">
        <v>215</v>
      </c>
      <c r="D5" s="137" t="s">
        <v>216</v>
      </c>
      <c r="E5" s="134" t="s">
        <v>233</v>
      </c>
      <c r="F5" s="134" t="s">
        <v>238</v>
      </c>
      <c r="G5" s="134" t="s">
        <v>239</v>
      </c>
      <c r="H5" s="134" t="s">
        <v>272</v>
      </c>
      <c r="I5" s="134" t="s">
        <v>273</v>
      </c>
      <c r="J5" s="134" t="s">
        <v>274</v>
      </c>
      <c r="K5" s="33" t="s">
        <v>286</v>
      </c>
      <c r="L5" s="134" t="s">
        <v>287</v>
      </c>
      <c r="M5" s="134" t="s">
        <v>288</v>
      </c>
      <c r="N5" s="134" t="s">
        <v>452</v>
      </c>
      <c r="O5" s="134" t="s">
        <v>453</v>
      </c>
      <c r="P5" s="134" t="s">
        <v>492</v>
      </c>
      <c r="Q5" s="127">
        <v>4</v>
      </c>
      <c r="R5" s="127">
        <v>5</v>
      </c>
      <c r="S5" s="128">
        <v>6</v>
      </c>
      <c r="T5" s="134">
        <v>7</v>
      </c>
      <c r="U5" s="134" t="s">
        <v>221</v>
      </c>
      <c r="V5" s="134" t="s">
        <v>222</v>
      </c>
      <c r="W5" s="134">
        <v>9</v>
      </c>
      <c r="AB5" s="78" t="str">
        <f ca="1">IF(ISBLANK(INDIRECT("B5"))," ",(INDIRECT("B5")))</f>
        <v>2.1.</v>
      </c>
      <c r="AC5" s="78" t="str">
        <f ca="1">IF(ISBLANK(INDIRECT("C5"))," ",(INDIRECT("C5")))</f>
        <v>2.2.</v>
      </c>
      <c r="AD5" s="78" t="str">
        <f ca="1">IF(ISBLANK(INDIRECT("D5"))," ",(INDIRECT("D5")))</f>
        <v>2.3.</v>
      </c>
      <c r="AE5" s="78" t="str">
        <f ca="1">IF(ISBLANK(INDIRECT("E5"))," ",(INDIRECT("E5")))</f>
        <v>2.4.</v>
      </c>
      <c r="AF5" s="78" t="str">
        <f ca="1">IF(ISBLANK(INDIRECT("F5"))," ",(INDIRECT("F5")))</f>
        <v>3.1.</v>
      </c>
      <c r="AG5" s="78" t="str">
        <f ca="1">IF(ISBLANK(INDIRECT("G5"))," ",(INDIRECT("G5")))</f>
        <v>3.2.</v>
      </c>
      <c r="AH5" s="78" t="str">
        <f ca="1">IF(ISBLANK(INDIRECT("H5"))," ",(INDIRECT("H5")))</f>
        <v>3.3.</v>
      </c>
      <c r="AI5" s="78" t="str">
        <f ca="1">IF(ISBLANK(INDIRECT("I5"))," ",(INDIRECT("I5")))</f>
        <v>3.4.</v>
      </c>
      <c r="AJ5" s="78" t="str">
        <f ca="1">IF(ISBLANK(INDIRECT("J5"))," ",(INDIRECT("J5")))</f>
        <v>3.5.</v>
      </c>
      <c r="AK5" s="78" t="str">
        <f ca="1">IF(ISBLANK(INDIRECT("K5"))," ",(INDIRECT("K5")))</f>
        <v>3.6.</v>
      </c>
      <c r="AL5" s="78" t="str">
        <f ca="1">IF(ISBLANK(INDIRECT("L5"))," ",(INDIRECT("L5")))</f>
        <v>3.7.</v>
      </c>
      <c r="AM5" s="78" t="str">
        <f ca="1">IF(ISBLANK(INDIRECT("M5"))," ",(INDIRECT("M5")))</f>
        <v>3.8.</v>
      </c>
      <c r="AN5" s="78" t="str">
        <f ca="1">IF(ISBLANK(INDIRECT("N5"))," ",(INDIRECT("N5")))</f>
        <v>3.9.</v>
      </c>
      <c r="AO5" s="78" t="str">
        <f ca="1">IF(ISBLANK(INDIRECT("O5"))," ",(INDIRECT("O5")))</f>
        <v>3.10.</v>
      </c>
      <c r="AP5" s="78" t="str">
        <f ca="1">IF(ISBLANK(INDIRECT("P5"))," ",(INDIRECT("P5")))</f>
        <v>3.11.</v>
      </c>
      <c r="AQ5" s="78">
        <f ca="1">IF(ISBLANK(INDIRECT("Q5"))," ",(INDIRECT("Q5")))</f>
        <v>4</v>
      </c>
      <c r="AR5" s="78">
        <f ca="1">IF(ISBLANK(INDIRECT("R5"))," ",(INDIRECT("R5")))</f>
        <v>5</v>
      </c>
      <c r="AS5" s="78">
        <f ca="1">IF(ISBLANK(INDIRECT("S5"))," ",(INDIRECT("S5")))</f>
        <v>6</v>
      </c>
      <c r="AT5" s="78">
        <f ca="1">IF(ISBLANK(INDIRECT("T5"))," ",(INDIRECT("T5")))</f>
        <v>7</v>
      </c>
      <c r="AU5" s="78" t="str">
        <f ca="1">IF(ISBLANK(INDIRECT("U5"))," ",(INDIRECT("U5")))</f>
        <v>8.1.</v>
      </c>
      <c r="AV5" s="78" t="str">
        <f ca="1">IF(ISBLANK(INDIRECT("V5"))," ",(INDIRECT("V5")))</f>
        <v>8.2.</v>
      </c>
      <c r="AW5" s="78">
        <f ca="1">IF(ISBLANK(INDIRECT("W5"))," ",(INDIRECT("W5")))</f>
        <v>9</v>
      </c>
      <c r="BC5" s="338" t="s">
        <v>21</v>
      </c>
      <c r="BD5" s="338" t="s">
        <v>5</v>
      </c>
      <c r="BE5" s="338" t="s">
        <v>6</v>
      </c>
      <c r="BF5" s="338" t="s">
        <v>383</v>
      </c>
      <c r="BG5" s="338" t="s">
        <v>315</v>
      </c>
    </row>
    <row r="6" spans="1:59" ht="53.25" customHeight="1" x14ac:dyDescent="0.35">
      <c r="A6" s="16">
        <v>1</v>
      </c>
      <c r="B6" s="20"/>
      <c r="C6" s="20"/>
      <c r="D6" s="29"/>
      <c r="E6" s="16"/>
      <c r="F6" s="29"/>
      <c r="G6" s="20"/>
      <c r="H6" s="20"/>
      <c r="I6" s="20"/>
      <c r="J6" s="20"/>
      <c r="K6" s="20"/>
      <c r="L6" s="20"/>
      <c r="M6" s="20"/>
      <c r="N6" s="29"/>
      <c r="O6" s="29"/>
      <c r="P6" s="20"/>
      <c r="Q6" s="125"/>
      <c r="R6" s="125"/>
      <c r="S6" s="126"/>
      <c r="T6" s="31"/>
      <c r="U6" s="20"/>
      <c r="V6" s="16"/>
      <c r="W6" s="20"/>
      <c r="AB6" s="78" t="str">
        <f ca="1">IF(ISBLANK(INDIRECT("B6"))," ",(INDIRECT("B6")))</f>
        <v xml:space="preserve"> </v>
      </c>
      <c r="AC6" s="78" t="str">
        <f ca="1">IF(ISBLANK(INDIRECT("C6"))," ",(INDIRECT("C6")))</f>
        <v xml:space="preserve"> </v>
      </c>
      <c r="AD6" s="78" t="str">
        <f ca="1">IF(ISBLANK(INDIRECT("D6"))," ",(INDIRECT("D6")))</f>
        <v xml:space="preserve"> </v>
      </c>
      <c r="AE6" s="78" t="str">
        <f ca="1">IF(ISBLANK(INDIRECT("E6"))," ",(INDIRECT("E6")))</f>
        <v xml:space="preserve"> </v>
      </c>
      <c r="AF6" s="78" t="str">
        <f ca="1">IF(ISBLANK(INDIRECT("F6"))," ",(INDIRECT("F6")))</f>
        <v xml:space="preserve"> </v>
      </c>
      <c r="AG6" s="78" t="str">
        <f ca="1">IF(ISBLANK(INDIRECT("G6"))," ",(INDIRECT("G6")))</f>
        <v xml:space="preserve"> </v>
      </c>
      <c r="AH6" s="78" t="str">
        <f ca="1">IF(ISBLANK(INDIRECT("H6"))," ",(INDIRECT("H6")))</f>
        <v xml:space="preserve"> </v>
      </c>
      <c r="AI6" s="78" t="str">
        <f ca="1">IF(ISBLANK(INDIRECT("I6"))," ",(INDIRECT("I6")))</f>
        <v xml:space="preserve"> </v>
      </c>
      <c r="AJ6" s="78" t="str">
        <f ca="1">IF(ISBLANK(INDIRECT("J6"))," ",(INDIRECT("J6")))</f>
        <v xml:space="preserve"> </v>
      </c>
      <c r="AK6" s="78" t="str">
        <f ca="1">IF(ISBLANK(INDIRECT("K6"))," ",(INDIRECT("K6")))</f>
        <v xml:space="preserve"> </v>
      </c>
      <c r="AL6" s="78" t="str">
        <f ca="1">IF(ISBLANK(INDIRECT("L6"))," ",(INDIRECT("L6")))</f>
        <v xml:space="preserve"> </v>
      </c>
      <c r="AM6" s="78" t="str">
        <f ca="1">IF(ISBLANK(INDIRECT("M6"))," ",(INDIRECT("M6")))</f>
        <v xml:space="preserve"> </v>
      </c>
      <c r="AN6" s="78" t="str">
        <f ca="1">IF(ISBLANK(INDIRECT("N6"))," ",(INDIRECT("N6")))</f>
        <v xml:space="preserve"> </v>
      </c>
      <c r="AO6" s="78" t="str">
        <f ca="1">IF(ISBLANK(INDIRECT("O6"))," ",(INDIRECT("O6")))</f>
        <v xml:space="preserve"> </v>
      </c>
      <c r="AP6" s="78" t="str">
        <f ca="1">IF(ISBLANK(INDIRECT("P6"))," ",(INDIRECT("P6")))</f>
        <v xml:space="preserve"> </v>
      </c>
      <c r="AQ6" s="78" t="str">
        <f ca="1">IF(ISBLANK(INDIRECT("Q6"))," ",(INDIRECT("Q6")))</f>
        <v xml:space="preserve"> </v>
      </c>
      <c r="AR6" s="78" t="str">
        <f ca="1">IF(ISBLANK(INDIRECT("R6"))," ",(INDIRECT("R6")))</f>
        <v xml:space="preserve"> </v>
      </c>
      <c r="AS6" s="78" t="str">
        <f ca="1">IF(ISBLANK(INDIRECT("S6"))," ",(INDIRECT("S6")))</f>
        <v xml:space="preserve"> </v>
      </c>
      <c r="AT6" s="78" t="str">
        <f ca="1">IF(ISBLANK(INDIRECT("T6"))," ",(INDIRECT("T6")))</f>
        <v xml:space="preserve"> </v>
      </c>
      <c r="AU6" s="78" t="str">
        <f ca="1">IF(ISBLANK(INDIRECT("U6"))," ",(INDIRECT("U6")))</f>
        <v xml:space="preserve"> </v>
      </c>
      <c r="AV6" s="78" t="str">
        <f ca="1">IF(ISBLANK(INDIRECT("V6"))," ",(INDIRECT("V6")))</f>
        <v xml:space="preserve"> </v>
      </c>
      <c r="AW6" s="78" t="str">
        <f ca="1">IF(ISBLANK(INDIRECT("W6"))," ",(INDIRECT("W6")))</f>
        <v xml:space="preserve"> </v>
      </c>
      <c r="BC6" s="290" t="s">
        <v>872</v>
      </c>
      <c r="BD6" s="290" t="s">
        <v>84</v>
      </c>
      <c r="BE6" s="290" t="s">
        <v>84</v>
      </c>
      <c r="BF6" s="290" t="s">
        <v>84</v>
      </c>
      <c r="BG6" s="290" t="s">
        <v>84</v>
      </c>
    </row>
    <row r="7" spans="1:59" ht="53.25" customHeight="1" x14ac:dyDescent="0.35">
      <c r="A7" s="16">
        <v>2</v>
      </c>
      <c r="B7" s="20"/>
      <c r="C7" s="20"/>
      <c r="D7" s="29"/>
      <c r="E7" s="16"/>
      <c r="F7" s="29"/>
      <c r="G7" s="20"/>
      <c r="H7" s="20"/>
      <c r="I7" s="20"/>
      <c r="J7" s="20"/>
      <c r="K7" s="20"/>
      <c r="L7" s="20"/>
      <c r="M7" s="20"/>
      <c r="N7" s="29"/>
      <c r="O7" s="29"/>
      <c r="P7" s="20"/>
      <c r="Q7" s="125"/>
      <c r="R7" s="125"/>
      <c r="S7" s="126" t="str">
        <f t="shared" ref="S7:S11" si="0">IF(AND(Q7="",R7=""),"",Q7+R7)</f>
        <v/>
      </c>
      <c r="T7" s="31"/>
      <c r="U7" s="20"/>
      <c r="V7" s="20"/>
      <c r="W7" s="20"/>
      <c r="AB7" s="78" t="str">
        <f ca="1">IF(ISBLANK(INDIRECT("B7"))," ",(INDIRECT("B7")))</f>
        <v xml:space="preserve"> </v>
      </c>
      <c r="AC7" s="78" t="str">
        <f ca="1">IF(ISBLANK(INDIRECT("C7"))," ",(INDIRECT("C7")))</f>
        <v xml:space="preserve"> </v>
      </c>
      <c r="AD7" s="78" t="str">
        <f ca="1">IF(ISBLANK(INDIRECT("D7"))," ",(INDIRECT("D7")))</f>
        <v xml:space="preserve"> </v>
      </c>
      <c r="AE7" s="78" t="str">
        <f ca="1">IF(ISBLANK(INDIRECT("E7"))," ",(INDIRECT("E7")))</f>
        <v xml:space="preserve"> </v>
      </c>
      <c r="AF7" s="78" t="str">
        <f ca="1">IF(ISBLANK(INDIRECT("F7"))," ",(INDIRECT("F7")))</f>
        <v xml:space="preserve"> </v>
      </c>
      <c r="AG7" s="78" t="str">
        <f ca="1">IF(ISBLANK(INDIRECT("G7"))," ",(INDIRECT("G7")))</f>
        <v xml:space="preserve"> </v>
      </c>
      <c r="AH7" s="78" t="str">
        <f ca="1">IF(ISBLANK(INDIRECT("H7"))," ",(INDIRECT("H7")))</f>
        <v xml:space="preserve"> </v>
      </c>
      <c r="AI7" s="78" t="str">
        <f ca="1">IF(ISBLANK(INDIRECT("I7"))," ",(INDIRECT("I7")))</f>
        <v xml:space="preserve"> </v>
      </c>
      <c r="AJ7" s="78" t="str">
        <f ca="1">IF(ISBLANK(INDIRECT("J7"))," ",(INDIRECT("J7")))</f>
        <v xml:space="preserve"> </v>
      </c>
      <c r="AK7" s="78" t="str">
        <f ca="1">IF(ISBLANK(INDIRECT("K7"))," ",(INDIRECT("K7")))</f>
        <v xml:space="preserve"> </v>
      </c>
      <c r="AL7" s="78" t="str">
        <f ca="1">IF(ISBLANK(INDIRECT("L7"))," ",(INDIRECT("L7")))</f>
        <v xml:space="preserve"> </v>
      </c>
      <c r="AM7" s="78" t="str">
        <f ca="1">IF(ISBLANK(INDIRECT("M7"))," ",(INDIRECT("M7")))</f>
        <v xml:space="preserve"> </v>
      </c>
      <c r="AN7" s="78" t="str">
        <f ca="1">IF(ISBLANK(INDIRECT("N7"))," ",(INDIRECT("N7")))</f>
        <v xml:space="preserve"> </v>
      </c>
      <c r="AO7" s="78" t="str">
        <f ca="1">IF(ISBLANK(INDIRECT("O7"))," ",(INDIRECT("O7")))</f>
        <v xml:space="preserve"> </v>
      </c>
      <c r="AP7" s="78" t="str">
        <f ca="1">IF(ISBLANK(INDIRECT("P7"))," ",(INDIRECT("P7")))</f>
        <v xml:space="preserve"> </v>
      </c>
      <c r="AQ7" s="78" t="str">
        <f ca="1">IF(ISBLANK(INDIRECT("Q7"))," ",(INDIRECT("Q7")))</f>
        <v xml:space="preserve"> </v>
      </c>
      <c r="AR7" s="78" t="str">
        <f ca="1">IF(ISBLANK(INDIRECT("R7"))," ",(INDIRECT("R7")))</f>
        <v xml:space="preserve"> </v>
      </c>
      <c r="AS7" s="78" t="str">
        <f ca="1">IF(ISBLANK(INDIRECT("S7"))," ",(INDIRECT("S7")))</f>
        <v/>
      </c>
      <c r="AT7" s="78" t="str">
        <f ca="1">IF(ISBLANK(INDIRECT("T7"))," ",(INDIRECT("T7")))</f>
        <v xml:space="preserve"> </v>
      </c>
      <c r="AU7" s="78" t="str">
        <f ca="1">IF(ISBLANK(INDIRECT("U7"))," ",(INDIRECT("U7")))</f>
        <v xml:space="preserve"> </v>
      </c>
      <c r="AV7" s="78" t="str">
        <f ca="1">IF(ISBLANK(INDIRECT("V7"))," ",(INDIRECT("V7")))</f>
        <v xml:space="preserve"> </v>
      </c>
      <c r="AW7" s="78" t="str">
        <f ca="1">IF(ISBLANK(INDIRECT("W7"))," ",(INDIRECT("W7")))</f>
        <v xml:space="preserve"> </v>
      </c>
      <c r="BC7" s="290" t="s">
        <v>84</v>
      </c>
      <c r="BD7" s="290" t="s">
        <v>7</v>
      </c>
      <c r="BE7" s="290" t="s">
        <v>839</v>
      </c>
      <c r="BF7" s="290" t="s">
        <v>395</v>
      </c>
      <c r="BG7" s="290" t="s">
        <v>873</v>
      </c>
    </row>
    <row r="8" spans="1:59" ht="53.25" customHeight="1" x14ac:dyDescent="0.35">
      <c r="A8" s="16">
        <v>3</v>
      </c>
      <c r="B8" s="20"/>
      <c r="C8" s="20"/>
      <c r="D8" s="29"/>
      <c r="E8" s="30"/>
      <c r="F8" s="29"/>
      <c r="G8" s="20"/>
      <c r="H8" s="20"/>
      <c r="I8" s="20"/>
      <c r="J8" s="20"/>
      <c r="K8" s="20"/>
      <c r="L8" s="20"/>
      <c r="M8" s="20"/>
      <c r="N8" s="29"/>
      <c r="O8" s="29"/>
      <c r="P8" s="20"/>
      <c r="Q8" s="125"/>
      <c r="R8" s="125"/>
      <c r="S8" s="126" t="str">
        <f t="shared" si="0"/>
        <v/>
      </c>
      <c r="T8" s="31"/>
      <c r="U8" s="20"/>
      <c r="V8" s="20"/>
      <c r="W8" s="20"/>
      <c r="AB8" s="78" t="str">
        <f ca="1">IF(ISBLANK(INDIRECT("B8"))," ",(INDIRECT("B8")))</f>
        <v xml:space="preserve"> </v>
      </c>
      <c r="AC8" s="78" t="str">
        <f ca="1">IF(ISBLANK(INDIRECT("C8"))," ",(INDIRECT("C8")))</f>
        <v xml:space="preserve"> </v>
      </c>
      <c r="AD8" s="78" t="str">
        <f ca="1">IF(ISBLANK(INDIRECT("D8"))," ",(INDIRECT("D8")))</f>
        <v xml:space="preserve"> </v>
      </c>
      <c r="AE8" s="78" t="str">
        <f ca="1">IF(ISBLANK(INDIRECT("E8"))," ",(INDIRECT("E8")))</f>
        <v xml:space="preserve"> </v>
      </c>
      <c r="AF8" s="78" t="str">
        <f ca="1">IF(ISBLANK(INDIRECT("F8"))," ",(INDIRECT("F8")))</f>
        <v xml:space="preserve"> </v>
      </c>
      <c r="AG8" s="78" t="str">
        <f ca="1">IF(ISBLANK(INDIRECT("G8"))," ",(INDIRECT("G8")))</f>
        <v xml:space="preserve"> </v>
      </c>
      <c r="AH8" s="78" t="str">
        <f ca="1">IF(ISBLANK(INDIRECT("H8"))," ",(INDIRECT("H8")))</f>
        <v xml:space="preserve"> </v>
      </c>
      <c r="AI8" s="78" t="str">
        <f ca="1">IF(ISBLANK(INDIRECT("I8"))," ",(INDIRECT("I8")))</f>
        <v xml:space="preserve"> </v>
      </c>
      <c r="AJ8" s="78" t="str">
        <f ca="1">IF(ISBLANK(INDIRECT("J8"))," ",(INDIRECT("J8")))</f>
        <v xml:space="preserve"> </v>
      </c>
      <c r="AK8" s="78" t="str">
        <f ca="1">IF(ISBLANK(INDIRECT("K8"))," ",(INDIRECT("K8")))</f>
        <v xml:space="preserve"> </v>
      </c>
      <c r="AL8" s="78" t="str">
        <f ca="1">IF(ISBLANK(INDIRECT("L8"))," ",(INDIRECT("L8")))</f>
        <v xml:space="preserve"> </v>
      </c>
      <c r="AM8" s="78" t="str">
        <f ca="1">IF(ISBLANK(INDIRECT("M8"))," ",(INDIRECT("M8")))</f>
        <v xml:space="preserve"> </v>
      </c>
      <c r="AN8" s="78" t="str">
        <f ca="1">IF(ISBLANK(INDIRECT("N8"))," ",(INDIRECT("N8")))</f>
        <v xml:space="preserve"> </v>
      </c>
      <c r="AO8" s="78" t="str">
        <f ca="1">IF(ISBLANK(INDIRECT("O8"))," ",(INDIRECT("O8")))</f>
        <v xml:space="preserve"> </v>
      </c>
      <c r="AP8" s="78" t="str">
        <f ca="1">IF(ISBLANK(INDIRECT("P8"))," ",(INDIRECT("P8")))</f>
        <v xml:space="preserve"> </v>
      </c>
      <c r="AQ8" s="78" t="str">
        <f ca="1">IF(ISBLANK(INDIRECT("Q8"))," ",(INDIRECT("Q8")))</f>
        <v xml:space="preserve"> </v>
      </c>
      <c r="AR8" s="78" t="str">
        <f ca="1">IF(ISBLANK(INDIRECT("R8"))," ",(INDIRECT("R8")))</f>
        <v xml:space="preserve"> </v>
      </c>
      <c r="AS8" s="78" t="str">
        <f ca="1">IF(ISBLANK(INDIRECT("S8"))," ",(INDIRECT("S8")))</f>
        <v/>
      </c>
      <c r="AT8" s="78" t="str">
        <f ca="1">IF(ISBLANK(INDIRECT("T8"))," ",(INDIRECT("T8")))</f>
        <v xml:space="preserve"> </v>
      </c>
      <c r="AU8" s="78" t="str">
        <f ca="1">IF(ISBLANK(INDIRECT("U8"))," ",(INDIRECT("U8")))</f>
        <v xml:space="preserve"> </v>
      </c>
      <c r="AV8" s="78" t="str">
        <f ca="1">IF(ISBLANK(INDIRECT("V8"))," ",(INDIRECT("V8")))</f>
        <v xml:space="preserve"> </v>
      </c>
      <c r="AW8" s="78" t="str">
        <f ca="1">IF(ISBLANK(INDIRECT("W8"))," ",(INDIRECT("W8")))</f>
        <v xml:space="preserve"> </v>
      </c>
      <c r="BC8" s="290" t="s">
        <v>880</v>
      </c>
      <c r="BD8" s="290" t="s">
        <v>9</v>
      </c>
      <c r="BE8" s="290" t="s">
        <v>16</v>
      </c>
      <c r="BF8" s="290" t="s">
        <v>408</v>
      </c>
      <c r="BG8" s="290" t="s">
        <v>876</v>
      </c>
    </row>
    <row r="9" spans="1:59" ht="53.25" customHeight="1" x14ac:dyDescent="0.35">
      <c r="A9" s="16">
        <v>4</v>
      </c>
      <c r="B9" s="20"/>
      <c r="C9" s="20"/>
      <c r="D9" s="29"/>
      <c r="E9" s="30"/>
      <c r="F9" s="29"/>
      <c r="G9" s="20"/>
      <c r="H9" s="20"/>
      <c r="I9" s="20"/>
      <c r="J9" s="20"/>
      <c r="K9" s="20"/>
      <c r="L9" s="20"/>
      <c r="M9" s="20"/>
      <c r="N9" s="29"/>
      <c r="O9" s="29"/>
      <c r="P9" s="20"/>
      <c r="Q9" s="125"/>
      <c r="R9" s="125"/>
      <c r="S9" s="126" t="str">
        <f t="shared" si="0"/>
        <v/>
      </c>
      <c r="T9" s="31"/>
      <c r="U9" s="20"/>
      <c r="V9" s="20"/>
      <c r="W9" s="20"/>
      <c r="AB9" s="78" t="str">
        <f ca="1">IF(ISBLANK(INDIRECT("B9"))," ",(INDIRECT("B9")))</f>
        <v xml:space="preserve"> </v>
      </c>
      <c r="AC9" s="78" t="str">
        <f ca="1">IF(ISBLANK(INDIRECT("C9"))," ",(INDIRECT("C9")))</f>
        <v xml:space="preserve"> </v>
      </c>
      <c r="AD9" s="78" t="str">
        <f ca="1">IF(ISBLANK(INDIRECT("D9"))," ",(INDIRECT("D9")))</f>
        <v xml:space="preserve"> </v>
      </c>
      <c r="AE9" s="78" t="str">
        <f ca="1">IF(ISBLANK(INDIRECT("E9"))," ",(INDIRECT("E9")))</f>
        <v xml:space="preserve"> </v>
      </c>
      <c r="AF9" s="78" t="str">
        <f ca="1">IF(ISBLANK(INDIRECT("F9"))," ",(INDIRECT("F9")))</f>
        <v xml:space="preserve"> </v>
      </c>
      <c r="AG9" s="78" t="str">
        <f ca="1">IF(ISBLANK(INDIRECT("G9"))," ",(INDIRECT("G9")))</f>
        <v xml:space="preserve"> </v>
      </c>
      <c r="AH9" s="78" t="str">
        <f ca="1">IF(ISBLANK(INDIRECT("H9"))," ",(INDIRECT("H9")))</f>
        <v xml:space="preserve"> </v>
      </c>
      <c r="AI9" s="78" t="str">
        <f ca="1">IF(ISBLANK(INDIRECT("I9"))," ",(INDIRECT("I9")))</f>
        <v xml:space="preserve"> </v>
      </c>
      <c r="AJ9" s="78" t="str">
        <f ca="1">IF(ISBLANK(INDIRECT("J9"))," ",(INDIRECT("J9")))</f>
        <v xml:space="preserve"> </v>
      </c>
      <c r="AK9" s="78" t="str">
        <f ca="1">IF(ISBLANK(INDIRECT("K9"))," ",(INDIRECT("K9")))</f>
        <v xml:space="preserve"> </v>
      </c>
      <c r="AL9" s="78" t="str">
        <f ca="1">IF(ISBLANK(INDIRECT("L9"))," ",(INDIRECT("L9")))</f>
        <v xml:space="preserve"> </v>
      </c>
      <c r="AM9" s="78" t="str">
        <f ca="1">IF(ISBLANK(INDIRECT("M9"))," ",(INDIRECT("M9")))</f>
        <v xml:space="preserve"> </v>
      </c>
      <c r="AN9" s="78" t="str">
        <f ca="1">IF(ISBLANK(INDIRECT("N9"))," ",(INDIRECT("N9")))</f>
        <v xml:space="preserve"> </v>
      </c>
      <c r="AO9" s="78" t="str">
        <f ca="1">IF(ISBLANK(INDIRECT("O9"))," ",(INDIRECT("O9")))</f>
        <v xml:space="preserve"> </v>
      </c>
      <c r="AP9" s="78" t="str">
        <f ca="1">IF(ISBLANK(INDIRECT("P9"))," ",(INDIRECT("P9")))</f>
        <v xml:space="preserve"> </v>
      </c>
      <c r="AQ9" s="78" t="str">
        <f ca="1">IF(ISBLANK(INDIRECT("Q9"))," ",(INDIRECT("Q9")))</f>
        <v xml:space="preserve"> </v>
      </c>
      <c r="AR9" s="78" t="str">
        <f ca="1">IF(ISBLANK(INDIRECT("R9"))," ",(INDIRECT("R9")))</f>
        <v xml:space="preserve"> </v>
      </c>
      <c r="AS9" s="78" t="str">
        <f ca="1">IF(ISBLANK(INDIRECT("S9"))," ",(INDIRECT("S9")))</f>
        <v/>
      </c>
      <c r="AT9" s="78" t="str">
        <f ca="1">IF(ISBLANK(INDIRECT("T9"))," ",(INDIRECT("T9")))</f>
        <v xml:space="preserve"> </v>
      </c>
      <c r="AU9" s="78" t="str">
        <f ca="1">IF(ISBLANK(INDIRECT("U9"))," ",(INDIRECT("U9")))</f>
        <v xml:space="preserve"> </v>
      </c>
      <c r="AV9" s="78" t="str">
        <f ca="1">IF(ISBLANK(INDIRECT("V9"))," ",(INDIRECT("V9")))</f>
        <v xml:space="preserve"> </v>
      </c>
      <c r="AW9" s="78" t="str">
        <f ca="1">IF(ISBLANK(INDIRECT("W9"))," ",(INDIRECT("W9")))</f>
        <v xml:space="preserve"> </v>
      </c>
      <c r="BC9" s="290" t="s">
        <v>878</v>
      </c>
      <c r="BD9" s="290" t="s">
        <v>11</v>
      </c>
      <c r="BE9" s="290" t="s">
        <v>14</v>
      </c>
      <c r="BF9" s="290" t="s">
        <v>389</v>
      </c>
      <c r="BG9" s="290"/>
    </row>
    <row r="10" spans="1:59" ht="53.25" customHeight="1" x14ac:dyDescent="0.35">
      <c r="A10" s="16">
        <v>5</v>
      </c>
      <c r="B10" s="20"/>
      <c r="C10" s="20"/>
      <c r="D10" s="29"/>
      <c r="E10" s="30"/>
      <c r="F10" s="29"/>
      <c r="G10" s="20"/>
      <c r="H10" s="20"/>
      <c r="I10" s="20"/>
      <c r="J10" s="20"/>
      <c r="K10" s="20"/>
      <c r="L10" s="20"/>
      <c r="M10" s="20"/>
      <c r="N10" s="29"/>
      <c r="O10" s="29"/>
      <c r="P10" s="20"/>
      <c r="Q10" s="125"/>
      <c r="R10" s="125"/>
      <c r="S10" s="126" t="str">
        <f t="shared" si="0"/>
        <v/>
      </c>
      <c r="T10" s="31"/>
      <c r="U10" s="20"/>
      <c r="V10" s="20"/>
      <c r="W10" s="20"/>
      <c r="AB10" s="78" t="str">
        <f ca="1">IF(ISBLANK(INDIRECT("B10"))," ",(INDIRECT("B10")))</f>
        <v xml:space="preserve"> </v>
      </c>
      <c r="AC10" s="78" t="str">
        <f ca="1">IF(ISBLANK(INDIRECT("C10"))," ",(INDIRECT("C10")))</f>
        <v xml:space="preserve"> </v>
      </c>
      <c r="AD10" s="78" t="str">
        <f ca="1">IF(ISBLANK(INDIRECT("D10"))," ",(INDIRECT("D10")))</f>
        <v xml:space="preserve"> </v>
      </c>
      <c r="AE10" s="78" t="str">
        <f ca="1">IF(ISBLANK(INDIRECT("E10"))," ",(INDIRECT("E10")))</f>
        <v xml:space="preserve"> </v>
      </c>
      <c r="AF10" s="78" t="str">
        <f ca="1">IF(ISBLANK(INDIRECT("F10"))," ",(INDIRECT("F10")))</f>
        <v xml:space="preserve"> </v>
      </c>
      <c r="AG10" s="78" t="str">
        <f ca="1">IF(ISBLANK(INDIRECT("G10"))," ",(INDIRECT("G10")))</f>
        <v xml:space="preserve"> </v>
      </c>
      <c r="AH10" s="78" t="str">
        <f ca="1">IF(ISBLANK(INDIRECT("H10"))," ",(INDIRECT("H10")))</f>
        <v xml:space="preserve"> </v>
      </c>
      <c r="AI10" s="78" t="str">
        <f ca="1">IF(ISBLANK(INDIRECT("I10"))," ",(INDIRECT("I10")))</f>
        <v xml:space="preserve"> </v>
      </c>
      <c r="AJ10" s="78" t="str">
        <f ca="1">IF(ISBLANK(INDIRECT("J10"))," ",(INDIRECT("J10")))</f>
        <v xml:space="preserve"> </v>
      </c>
      <c r="AK10" s="78" t="str">
        <f ca="1">IF(ISBLANK(INDIRECT("K10"))," ",(INDIRECT("K10")))</f>
        <v xml:space="preserve"> </v>
      </c>
      <c r="AL10" s="78" t="str">
        <f ca="1">IF(ISBLANK(INDIRECT("L10"))," ",(INDIRECT("L10")))</f>
        <v xml:space="preserve"> </v>
      </c>
      <c r="AM10" s="78" t="str">
        <f ca="1">IF(ISBLANK(INDIRECT("M10"))," ",(INDIRECT("M10")))</f>
        <v xml:space="preserve"> </v>
      </c>
      <c r="AN10" s="78" t="str">
        <f ca="1">IF(ISBLANK(INDIRECT("N10"))," ",(INDIRECT("N10")))</f>
        <v xml:space="preserve"> </v>
      </c>
      <c r="AO10" s="78" t="str">
        <f ca="1">IF(ISBLANK(INDIRECT("O10"))," ",(INDIRECT("O10")))</f>
        <v xml:space="preserve"> </v>
      </c>
      <c r="AP10" s="78" t="str">
        <f ca="1">IF(ISBLANK(INDIRECT("P10"))," ",(INDIRECT("P10")))</f>
        <v xml:space="preserve"> </v>
      </c>
      <c r="AQ10" s="78" t="str">
        <f ca="1">IF(ISBLANK(INDIRECT("Q10"))," ",(INDIRECT("Q10")))</f>
        <v xml:space="preserve"> </v>
      </c>
      <c r="AR10" s="78" t="str">
        <f ca="1">IF(ISBLANK(INDIRECT("R10"))," ",(INDIRECT("R10")))</f>
        <v xml:space="preserve"> </v>
      </c>
      <c r="AS10" s="78" t="str">
        <f ca="1">IF(ISBLANK(INDIRECT("S10"))," ",(INDIRECT("S10")))</f>
        <v/>
      </c>
      <c r="AT10" s="78" t="str">
        <f ca="1">IF(ISBLANK(INDIRECT("T10"))," ",(INDIRECT("T10")))</f>
        <v xml:space="preserve"> </v>
      </c>
      <c r="AU10" s="78" t="str">
        <f ca="1">IF(ISBLANK(INDIRECT("U10"))," ",(INDIRECT("U10")))</f>
        <v xml:space="preserve"> </v>
      </c>
      <c r="AV10" s="78" t="str">
        <f ca="1">IF(ISBLANK(INDIRECT("V10"))," ",(INDIRECT("V10")))</f>
        <v xml:space="preserve"> </v>
      </c>
      <c r="AW10" s="78" t="str">
        <f ca="1">IF(ISBLANK(INDIRECT("W10"))," ",(INDIRECT("W10")))</f>
        <v xml:space="preserve"> </v>
      </c>
      <c r="BC10" s="290" t="s">
        <v>22</v>
      </c>
      <c r="BD10" s="290" t="s">
        <v>13</v>
      </c>
      <c r="BE10" s="290" t="s">
        <v>840</v>
      </c>
      <c r="BF10" s="290" t="s">
        <v>388</v>
      </c>
      <c r="BG10" s="290"/>
    </row>
    <row r="11" spans="1:59" ht="53.25" customHeight="1" x14ac:dyDescent="0.35">
      <c r="A11" s="16">
        <v>6</v>
      </c>
      <c r="B11" s="20"/>
      <c r="C11" s="20"/>
      <c r="D11" s="29"/>
      <c r="E11" s="30"/>
      <c r="F11" s="29"/>
      <c r="G11" s="20"/>
      <c r="H11" s="20"/>
      <c r="I11" s="20"/>
      <c r="J11" s="20"/>
      <c r="K11" s="20"/>
      <c r="L11" s="20"/>
      <c r="M11" s="20"/>
      <c r="N11" s="29"/>
      <c r="O11" s="29"/>
      <c r="P11" s="20"/>
      <c r="Q11" s="125"/>
      <c r="R11" s="125"/>
      <c r="S11" s="126" t="str">
        <f t="shared" si="0"/>
        <v/>
      </c>
      <c r="T11" s="31"/>
      <c r="U11" s="20"/>
      <c r="V11" s="20"/>
      <c r="W11" s="20"/>
      <c r="AB11" s="78" t="str">
        <f ca="1">IF(ISBLANK(INDIRECT("B11"))," ",(INDIRECT("B11")))</f>
        <v xml:space="preserve"> </v>
      </c>
      <c r="AC11" s="78" t="str">
        <f ca="1">IF(ISBLANK(INDIRECT("C11"))," ",(INDIRECT("C11")))</f>
        <v xml:space="preserve"> </v>
      </c>
      <c r="AD11" s="78" t="str">
        <f ca="1">IF(ISBLANK(INDIRECT("D11"))," ",(INDIRECT("D11")))</f>
        <v xml:space="preserve"> </v>
      </c>
      <c r="AE11" s="78" t="str">
        <f ca="1">IF(ISBLANK(INDIRECT("E11"))," ",(INDIRECT("E11")))</f>
        <v xml:space="preserve"> </v>
      </c>
      <c r="AF11" s="78" t="str">
        <f ca="1">IF(ISBLANK(INDIRECT("F11"))," ",(INDIRECT("F11")))</f>
        <v xml:space="preserve"> </v>
      </c>
      <c r="AG11" s="78" t="str">
        <f ca="1">IF(ISBLANK(INDIRECT("G11"))," ",(INDIRECT("G11")))</f>
        <v xml:space="preserve"> </v>
      </c>
      <c r="AH11" s="78" t="str">
        <f ca="1">IF(ISBLANK(INDIRECT("H11"))," ",(INDIRECT("H11")))</f>
        <v xml:space="preserve"> </v>
      </c>
      <c r="AI11" s="78" t="str">
        <f ca="1">IF(ISBLANK(INDIRECT("I11"))," ",(INDIRECT("I11")))</f>
        <v xml:space="preserve"> </v>
      </c>
      <c r="AJ11" s="78" t="str">
        <f ca="1">IF(ISBLANK(INDIRECT("J11"))," ",(INDIRECT("J11")))</f>
        <v xml:space="preserve"> </v>
      </c>
      <c r="AK11" s="78" t="str">
        <f ca="1">IF(ISBLANK(INDIRECT("K11"))," ",(INDIRECT("K11")))</f>
        <v xml:space="preserve"> </v>
      </c>
      <c r="AL11" s="78" t="str">
        <f ca="1">IF(ISBLANK(INDIRECT("L11"))," ",(INDIRECT("L11")))</f>
        <v xml:space="preserve"> </v>
      </c>
      <c r="AM11" s="78" t="str">
        <f ca="1">IF(ISBLANK(INDIRECT("M11"))," ",(INDIRECT("M11")))</f>
        <v xml:space="preserve"> </v>
      </c>
      <c r="AN11" s="78" t="str">
        <f ca="1">IF(ISBLANK(INDIRECT("N11"))," ",(INDIRECT("N11")))</f>
        <v xml:space="preserve"> </v>
      </c>
      <c r="AO11" s="78" t="str">
        <f ca="1">IF(ISBLANK(INDIRECT("O11"))," ",(INDIRECT("O11")))</f>
        <v xml:space="preserve"> </v>
      </c>
      <c r="AP11" s="78" t="str">
        <f ca="1">IF(ISBLANK(INDIRECT("P11"))," ",(INDIRECT("P11")))</f>
        <v xml:space="preserve"> </v>
      </c>
      <c r="AQ11" s="78" t="str">
        <f ca="1">IF(ISBLANK(INDIRECT("Q11"))," ",(INDIRECT("Q11")))</f>
        <v xml:space="preserve"> </v>
      </c>
      <c r="AR11" s="78" t="str">
        <f ca="1">IF(ISBLANK(INDIRECT("R11"))," ",(INDIRECT("R11")))</f>
        <v xml:space="preserve"> </v>
      </c>
      <c r="AS11" s="78" t="str">
        <f ca="1">IF(ISBLANK(INDIRECT("S11"))," ",(INDIRECT("S11")))</f>
        <v/>
      </c>
      <c r="AT11" s="78" t="str">
        <f ca="1">IF(ISBLANK(INDIRECT("T11"))," ",(INDIRECT("T11")))</f>
        <v xml:space="preserve"> </v>
      </c>
      <c r="AU11" s="78" t="str">
        <f ca="1">IF(ISBLANK(INDIRECT("U11"))," ",(INDIRECT("U11")))</f>
        <v xml:space="preserve"> </v>
      </c>
      <c r="AV11" s="78" t="str">
        <f ca="1">IF(ISBLANK(INDIRECT("V11"))," ",(INDIRECT("V11")))</f>
        <v xml:space="preserve"> </v>
      </c>
      <c r="AW11" s="78" t="str">
        <f ca="1">IF(ISBLANK(INDIRECT("W11"))," ",(INDIRECT("W11")))</f>
        <v xml:space="preserve"> </v>
      </c>
      <c r="BC11" s="290" t="s">
        <v>1498</v>
      </c>
      <c r="BD11" s="290" t="s">
        <v>92</v>
      </c>
      <c r="BE11" s="290" t="s">
        <v>841</v>
      </c>
      <c r="BF11" s="290" t="s">
        <v>424</v>
      </c>
      <c r="BG11" s="290"/>
    </row>
    <row r="12" spans="1:59" ht="53.25" customHeight="1" x14ac:dyDescent="0.35">
      <c r="A12" s="16">
        <v>7</v>
      </c>
      <c r="B12" s="20"/>
      <c r="C12" s="20"/>
      <c r="D12" s="29"/>
      <c r="E12" s="30"/>
      <c r="F12" s="29"/>
      <c r="G12" s="20"/>
      <c r="H12" s="20"/>
      <c r="I12" s="20"/>
      <c r="J12" s="20"/>
      <c r="K12" s="20"/>
      <c r="L12" s="20"/>
      <c r="M12" s="20"/>
      <c r="N12" s="29"/>
      <c r="O12" s="29"/>
      <c r="P12" s="20"/>
      <c r="Q12" s="125"/>
      <c r="R12" s="125"/>
      <c r="S12" s="126" t="str">
        <f t="shared" ref="S12:S64" si="1">IF(AND(Q12="",R12=""),"",Q12+R12)</f>
        <v/>
      </c>
      <c r="T12" s="31"/>
      <c r="U12" s="20"/>
      <c r="V12" s="20"/>
      <c r="W12" s="20"/>
      <c r="AB12" s="78" t="str">
        <f ca="1">IF(ISBLANK(INDIRECT("B12"))," ",(INDIRECT("B12")))</f>
        <v xml:space="preserve"> </v>
      </c>
      <c r="AC12" s="78" t="str">
        <f ca="1">IF(ISBLANK(INDIRECT("C12"))," ",(INDIRECT("C12")))</f>
        <v xml:space="preserve"> </v>
      </c>
      <c r="AD12" s="78" t="str">
        <f ca="1">IF(ISBLANK(INDIRECT("D12"))," ",(INDIRECT("D12")))</f>
        <v xml:space="preserve"> </v>
      </c>
      <c r="AE12" s="78" t="str">
        <f ca="1">IF(ISBLANK(INDIRECT("E12"))," ",(INDIRECT("E12")))</f>
        <v xml:space="preserve"> </v>
      </c>
      <c r="AF12" s="78" t="str">
        <f ca="1">IF(ISBLANK(INDIRECT("F12"))," ",(INDIRECT("F12")))</f>
        <v xml:space="preserve"> </v>
      </c>
      <c r="AG12" s="78" t="str">
        <f ca="1">IF(ISBLANK(INDIRECT("G12"))," ",(INDIRECT("G12")))</f>
        <v xml:space="preserve"> </v>
      </c>
      <c r="AH12" s="78" t="str">
        <f ca="1">IF(ISBLANK(INDIRECT("H12"))," ",(INDIRECT("H12")))</f>
        <v xml:space="preserve"> </v>
      </c>
      <c r="AI12" s="78" t="str">
        <f ca="1">IF(ISBLANK(INDIRECT("I12"))," ",(INDIRECT("I12")))</f>
        <v xml:space="preserve"> </v>
      </c>
      <c r="AJ12" s="78" t="str">
        <f ca="1">IF(ISBLANK(INDIRECT("J12"))," ",(INDIRECT("J12")))</f>
        <v xml:space="preserve"> </v>
      </c>
      <c r="AK12" s="78" t="str">
        <f ca="1">IF(ISBLANK(INDIRECT("K12"))," ",(INDIRECT("K12")))</f>
        <v xml:space="preserve"> </v>
      </c>
      <c r="AL12" s="78" t="str">
        <f ca="1">IF(ISBLANK(INDIRECT("L12"))," ",(INDIRECT("L12")))</f>
        <v xml:space="preserve"> </v>
      </c>
      <c r="AM12" s="78" t="str">
        <f ca="1">IF(ISBLANK(INDIRECT("M12"))," ",(INDIRECT("M12")))</f>
        <v xml:space="preserve"> </v>
      </c>
      <c r="AN12" s="78" t="str">
        <f ca="1">IF(ISBLANK(INDIRECT("N12"))," ",(INDIRECT("N12")))</f>
        <v xml:space="preserve"> </v>
      </c>
      <c r="AO12" s="78" t="str">
        <f ca="1">IF(ISBLANK(INDIRECT("O12"))," ",(INDIRECT("O12")))</f>
        <v xml:space="preserve"> </v>
      </c>
      <c r="AP12" s="78" t="str">
        <f ca="1">IF(ISBLANK(INDIRECT("P12"))," ",(INDIRECT("P12")))</f>
        <v xml:space="preserve"> </v>
      </c>
      <c r="AQ12" s="78" t="str">
        <f ca="1">IF(ISBLANK(INDIRECT("Q12"))," ",(INDIRECT("Q12")))</f>
        <v xml:space="preserve"> </v>
      </c>
      <c r="AR12" s="78" t="str">
        <f ca="1">IF(ISBLANK(INDIRECT("R12"))," ",(INDIRECT("R12")))</f>
        <v xml:space="preserve"> </v>
      </c>
      <c r="AS12" s="78" t="str">
        <f ca="1">IF(ISBLANK(INDIRECT("S12"))," ",(INDIRECT("S12")))</f>
        <v/>
      </c>
      <c r="AT12" s="78" t="str">
        <f ca="1">IF(ISBLANK(INDIRECT("T12"))," ",(INDIRECT("T12")))</f>
        <v xml:space="preserve"> </v>
      </c>
      <c r="AU12" s="78" t="str">
        <f ca="1">IF(ISBLANK(INDIRECT("U12"))," ",(INDIRECT("U12")))</f>
        <v xml:space="preserve"> </v>
      </c>
      <c r="AV12" s="78" t="str">
        <f ca="1">IF(ISBLANK(INDIRECT("V12"))," ",(INDIRECT("V12")))</f>
        <v xml:space="preserve"> </v>
      </c>
      <c r="AW12" s="78" t="str">
        <f ca="1">IF(ISBLANK(INDIRECT("W12"))," ",(INDIRECT("W12")))</f>
        <v xml:space="preserve"> </v>
      </c>
      <c r="BC12" s="290" t="s">
        <v>888</v>
      </c>
      <c r="BD12" s="290"/>
      <c r="BE12" s="290" t="s">
        <v>87</v>
      </c>
      <c r="BF12" s="290" t="s">
        <v>430</v>
      </c>
      <c r="BG12" s="290"/>
    </row>
    <row r="13" spans="1:59" ht="53.25" customHeight="1" x14ac:dyDescent="0.35">
      <c r="A13" s="16">
        <v>8</v>
      </c>
      <c r="B13" s="20"/>
      <c r="C13" s="20"/>
      <c r="D13" s="29"/>
      <c r="E13" s="30"/>
      <c r="F13" s="29"/>
      <c r="G13" s="20"/>
      <c r="H13" s="20"/>
      <c r="I13" s="20"/>
      <c r="J13" s="20"/>
      <c r="K13" s="20"/>
      <c r="L13" s="20"/>
      <c r="M13" s="20"/>
      <c r="N13" s="29"/>
      <c r="O13" s="29"/>
      <c r="P13" s="20"/>
      <c r="Q13" s="125"/>
      <c r="R13" s="125"/>
      <c r="S13" s="126" t="str">
        <f t="shared" si="1"/>
        <v/>
      </c>
      <c r="T13" s="31"/>
      <c r="U13" s="20"/>
      <c r="V13" s="20"/>
      <c r="W13" s="20"/>
      <c r="AB13" s="78" t="str">
        <f ca="1">IF(ISBLANK(INDIRECT("B13"))," ",(INDIRECT("B13")))</f>
        <v xml:space="preserve"> </v>
      </c>
      <c r="AC13" s="78" t="str">
        <f ca="1">IF(ISBLANK(INDIRECT("C13"))," ",(INDIRECT("C13")))</f>
        <v xml:space="preserve"> </v>
      </c>
      <c r="AD13" s="78" t="str">
        <f ca="1">IF(ISBLANK(INDIRECT("D13"))," ",(INDIRECT("D13")))</f>
        <v xml:space="preserve"> </v>
      </c>
      <c r="AE13" s="78" t="str">
        <f ca="1">IF(ISBLANK(INDIRECT("E13"))," ",(INDIRECT("E13")))</f>
        <v xml:space="preserve"> </v>
      </c>
      <c r="AF13" s="78" t="str">
        <f ca="1">IF(ISBLANK(INDIRECT("F13"))," ",(INDIRECT("F13")))</f>
        <v xml:space="preserve"> </v>
      </c>
      <c r="AG13" s="78" t="str">
        <f ca="1">IF(ISBLANK(INDIRECT("G13"))," ",(INDIRECT("G13")))</f>
        <v xml:space="preserve"> </v>
      </c>
      <c r="AH13" s="78" t="str">
        <f ca="1">IF(ISBLANK(INDIRECT("H13"))," ",(INDIRECT("H13")))</f>
        <v xml:space="preserve"> </v>
      </c>
      <c r="AI13" s="78" t="str">
        <f ca="1">IF(ISBLANK(INDIRECT("I13"))," ",(INDIRECT("I13")))</f>
        <v xml:space="preserve"> </v>
      </c>
      <c r="AJ13" s="78" t="str">
        <f ca="1">IF(ISBLANK(INDIRECT("J13"))," ",(INDIRECT("J13")))</f>
        <v xml:space="preserve"> </v>
      </c>
      <c r="AK13" s="78" t="str">
        <f ca="1">IF(ISBLANK(INDIRECT("K13"))," ",(INDIRECT("K13")))</f>
        <v xml:space="preserve"> </v>
      </c>
      <c r="AL13" s="78" t="str">
        <f ca="1">IF(ISBLANK(INDIRECT("L13"))," ",(INDIRECT("L13")))</f>
        <v xml:space="preserve"> </v>
      </c>
      <c r="AM13" s="78" t="str">
        <f ca="1">IF(ISBLANK(INDIRECT("M13"))," ",(INDIRECT("M13")))</f>
        <v xml:space="preserve"> </v>
      </c>
      <c r="AN13" s="78" t="str">
        <f ca="1">IF(ISBLANK(INDIRECT("N13"))," ",(INDIRECT("N13")))</f>
        <v xml:space="preserve"> </v>
      </c>
      <c r="AO13" s="78" t="str">
        <f ca="1">IF(ISBLANK(INDIRECT("O13"))," ",(INDIRECT("O13")))</f>
        <v xml:space="preserve"> </v>
      </c>
      <c r="AP13" s="78" t="str">
        <f ca="1">IF(ISBLANK(INDIRECT("P13"))," ",(INDIRECT("P13")))</f>
        <v xml:space="preserve"> </v>
      </c>
      <c r="AQ13" s="78" t="str">
        <f ca="1">IF(ISBLANK(INDIRECT("Q13"))," ",(INDIRECT("Q13")))</f>
        <v xml:space="preserve"> </v>
      </c>
      <c r="AR13" s="78" t="str">
        <f ca="1">IF(ISBLANK(INDIRECT("R13"))," ",(INDIRECT("R13")))</f>
        <v xml:space="preserve"> </v>
      </c>
      <c r="AS13" s="78" t="str">
        <f ca="1">IF(ISBLANK(INDIRECT("S13"))," ",(INDIRECT("S13")))</f>
        <v/>
      </c>
      <c r="AT13" s="78" t="str">
        <f ca="1">IF(ISBLANK(INDIRECT("T13"))," ",(INDIRECT("T13")))</f>
        <v xml:space="preserve"> </v>
      </c>
      <c r="AU13" s="78" t="str">
        <f ca="1">IF(ISBLANK(INDIRECT("U13"))," ",(INDIRECT("U13")))</f>
        <v xml:space="preserve"> </v>
      </c>
      <c r="AV13" s="78" t="str">
        <f ca="1">IF(ISBLANK(INDIRECT("V13"))," ",(INDIRECT("V13")))</f>
        <v xml:space="preserve"> </v>
      </c>
      <c r="AW13" s="78" t="str">
        <f ca="1">IF(ISBLANK(INDIRECT("W13"))," ",(INDIRECT("W13")))</f>
        <v xml:space="preserve"> </v>
      </c>
      <c r="BC13" s="290" t="s">
        <v>23</v>
      </c>
      <c r="BD13" s="290"/>
      <c r="BE13" s="290" t="s">
        <v>88</v>
      </c>
      <c r="BF13" s="290" t="s">
        <v>431</v>
      </c>
      <c r="BG13" s="290"/>
    </row>
    <row r="14" spans="1:59" ht="53.25" customHeight="1" x14ac:dyDescent="0.35">
      <c r="A14" s="16">
        <v>9</v>
      </c>
      <c r="B14" s="20"/>
      <c r="C14" s="20"/>
      <c r="D14" s="29"/>
      <c r="E14" s="30"/>
      <c r="F14" s="29"/>
      <c r="G14" s="20"/>
      <c r="H14" s="20"/>
      <c r="I14" s="20"/>
      <c r="J14" s="20"/>
      <c r="K14" s="20"/>
      <c r="L14" s="20"/>
      <c r="M14" s="20"/>
      <c r="N14" s="29"/>
      <c r="O14" s="29"/>
      <c r="P14" s="20"/>
      <c r="Q14" s="125"/>
      <c r="R14" s="125"/>
      <c r="S14" s="126" t="str">
        <f t="shared" si="1"/>
        <v/>
      </c>
      <c r="T14" s="31"/>
      <c r="U14" s="20"/>
      <c r="V14" s="20"/>
      <c r="W14" s="20"/>
      <c r="AB14" s="78" t="str">
        <f ca="1">IF(ISBLANK(INDIRECT("B14"))," ",(INDIRECT("B14")))</f>
        <v xml:space="preserve"> </v>
      </c>
      <c r="AC14" s="78" t="str">
        <f ca="1">IF(ISBLANK(INDIRECT("C14"))," ",(INDIRECT("C14")))</f>
        <v xml:space="preserve"> </v>
      </c>
      <c r="AD14" s="78" t="str">
        <f ca="1">IF(ISBLANK(INDIRECT("D14"))," ",(INDIRECT("D14")))</f>
        <v xml:space="preserve"> </v>
      </c>
      <c r="AE14" s="78" t="str">
        <f ca="1">IF(ISBLANK(INDIRECT("E14"))," ",(INDIRECT("E14")))</f>
        <v xml:space="preserve"> </v>
      </c>
      <c r="AF14" s="78" t="str">
        <f ca="1">IF(ISBLANK(INDIRECT("F14"))," ",(INDIRECT("F14")))</f>
        <v xml:space="preserve"> </v>
      </c>
      <c r="AG14" s="78" t="str">
        <f ca="1">IF(ISBLANK(INDIRECT("G14"))," ",(INDIRECT("G14")))</f>
        <v xml:space="preserve"> </v>
      </c>
      <c r="AH14" s="78" t="str">
        <f ca="1">IF(ISBLANK(INDIRECT("H14"))," ",(INDIRECT("H14")))</f>
        <v xml:space="preserve"> </v>
      </c>
      <c r="AI14" s="78" t="str">
        <f ca="1">IF(ISBLANK(INDIRECT("I14"))," ",(INDIRECT("I14")))</f>
        <v xml:space="preserve"> </v>
      </c>
      <c r="AJ14" s="78" t="str">
        <f ca="1">IF(ISBLANK(INDIRECT("J14"))," ",(INDIRECT("J14")))</f>
        <v xml:space="preserve"> </v>
      </c>
      <c r="AK14" s="78" t="str">
        <f ca="1">IF(ISBLANK(INDIRECT("K14"))," ",(INDIRECT("K14")))</f>
        <v xml:space="preserve"> </v>
      </c>
      <c r="AL14" s="78" t="str">
        <f ca="1">IF(ISBLANK(INDIRECT("L14"))," ",(INDIRECT("L14")))</f>
        <v xml:space="preserve"> </v>
      </c>
      <c r="AM14" s="78" t="str">
        <f ca="1">IF(ISBLANK(INDIRECT("M14"))," ",(INDIRECT("M14")))</f>
        <v xml:space="preserve"> </v>
      </c>
      <c r="AN14" s="78" t="str">
        <f ca="1">IF(ISBLANK(INDIRECT("N14"))," ",(INDIRECT("N14")))</f>
        <v xml:space="preserve"> </v>
      </c>
      <c r="AO14" s="78" t="str">
        <f ca="1">IF(ISBLANK(INDIRECT("O14"))," ",(INDIRECT("O14")))</f>
        <v xml:space="preserve"> </v>
      </c>
      <c r="AP14" s="78" t="str">
        <f ca="1">IF(ISBLANK(INDIRECT("P14"))," ",(INDIRECT("P14")))</f>
        <v xml:space="preserve"> </v>
      </c>
      <c r="AQ14" s="78" t="str">
        <f ca="1">IF(ISBLANK(INDIRECT("Q14"))," ",(INDIRECT("Q14")))</f>
        <v xml:space="preserve"> </v>
      </c>
      <c r="AR14" s="78" t="str">
        <f ca="1">IF(ISBLANK(INDIRECT("R14"))," ",(INDIRECT("R14")))</f>
        <v xml:space="preserve"> </v>
      </c>
      <c r="AS14" s="78" t="str">
        <f ca="1">IF(ISBLANK(INDIRECT("S14"))," ",(INDIRECT("S14")))</f>
        <v/>
      </c>
      <c r="AT14" s="78" t="str">
        <f ca="1">IF(ISBLANK(INDIRECT("T14"))," ",(INDIRECT("T14")))</f>
        <v xml:space="preserve"> </v>
      </c>
      <c r="AU14" s="78" t="str">
        <f ca="1">IF(ISBLANK(INDIRECT("U14"))," ",(INDIRECT("U14")))</f>
        <v xml:space="preserve"> </v>
      </c>
      <c r="AV14" s="78" t="str">
        <f ca="1">IF(ISBLANK(INDIRECT("V14"))," ",(INDIRECT("V14")))</f>
        <v xml:space="preserve"> </v>
      </c>
      <c r="AW14" s="78" t="str">
        <f ca="1">IF(ISBLANK(INDIRECT("W14"))," ",(INDIRECT("W14")))</f>
        <v xml:space="preserve"> </v>
      </c>
      <c r="BC14" s="290" t="s">
        <v>325</v>
      </c>
      <c r="BD14" s="290"/>
      <c r="BE14" s="290" t="s">
        <v>86</v>
      </c>
      <c r="BF14" s="290" t="s">
        <v>410</v>
      </c>
      <c r="BG14" s="290"/>
    </row>
    <row r="15" spans="1:59" ht="53.25" customHeight="1" x14ac:dyDescent="0.35">
      <c r="A15" s="16">
        <v>10</v>
      </c>
      <c r="B15" s="20"/>
      <c r="C15" s="20"/>
      <c r="D15" s="29"/>
      <c r="E15" s="30"/>
      <c r="F15" s="29"/>
      <c r="G15" s="20"/>
      <c r="H15" s="20"/>
      <c r="I15" s="20"/>
      <c r="J15" s="20"/>
      <c r="K15" s="20"/>
      <c r="L15" s="20"/>
      <c r="M15" s="20"/>
      <c r="N15" s="29"/>
      <c r="O15" s="29"/>
      <c r="P15" s="20"/>
      <c r="Q15" s="125"/>
      <c r="R15" s="125"/>
      <c r="S15" s="126" t="str">
        <f t="shared" si="1"/>
        <v/>
      </c>
      <c r="T15" s="31"/>
      <c r="U15" s="20"/>
      <c r="V15" s="20"/>
      <c r="W15" s="20"/>
      <c r="AB15" s="78" t="str">
        <f ca="1">IF(ISBLANK(INDIRECT("B15"))," ",(INDIRECT("B15")))</f>
        <v xml:space="preserve"> </v>
      </c>
      <c r="AC15" s="78" t="str">
        <f ca="1">IF(ISBLANK(INDIRECT("C15"))," ",(INDIRECT("C15")))</f>
        <v xml:space="preserve"> </v>
      </c>
      <c r="AD15" s="78" t="str">
        <f ca="1">IF(ISBLANK(INDIRECT("D15"))," ",(INDIRECT("D15")))</f>
        <v xml:space="preserve"> </v>
      </c>
      <c r="AE15" s="78" t="str">
        <f ca="1">IF(ISBLANK(INDIRECT("E15"))," ",(INDIRECT("E15")))</f>
        <v xml:space="preserve"> </v>
      </c>
      <c r="AF15" s="78" t="str">
        <f ca="1">IF(ISBLANK(INDIRECT("F15"))," ",(INDIRECT("F15")))</f>
        <v xml:space="preserve"> </v>
      </c>
      <c r="AG15" s="78" t="str">
        <f ca="1">IF(ISBLANK(INDIRECT("G15"))," ",(INDIRECT("G15")))</f>
        <v xml:space="preserve"> </v>
      </c>
      <c r="AH15" s="78" t="str">
        <f ca="1">IF(ISBLANK(INDIRECT("H15"))," ",(INDIRECT("H15")))</f>
        <v xml:space="preserve"> </v>
      </c>
      <c r="AI15" s="78" t="str">
        <f ca="1">IF(ISBLANK(INDIRECT("I15"))," ",(INDIRECT("I15")))</f>
        <v xml:space="preserve"> </v>
      </c>
      <c r="AJ15" s="78" t="str">
        <f ca="1">IF(ISBLANK(INDIRECT("J15"))," ",(INDIRECT("J15")))</f>
        <v xml:space="preserve"> </v>
      </c>
      <c r="AK15" s="78" t="str">
        <f ca="1">IF(ISBLANK(INDIRECT("K15"))," ",(INDIRECT("K15")))</f>
        <v xml:space="preserve"> </v>
      </c>
      <c r="AL15" s="78" t="str">
        <f ca="1">IF(ISBLANK(INDIRECT("L15"))," ",(INDIRECT("L15")))</f>
        <v xml:space="preserve"> </v>
      </c>
      <c r="AM15" s="78" t="str">
        <f ca="1">IF(ISBLANK(INDIRECT("M15"))," ",(INDIRECT("M15")))</f>
        <v xml:space="preserve"> </v>
      </c>
      <c r="AN15" s="78" t="str">
        <f ca="1">IF(ISBLANK(INDIRECT("N15"))," ",(INDIRECT("N15")))</f>
        <v xml:space="preserve"> </v>
      </c>
      <c r="AO15" s="78" t="str">
        <f ca="1">IF(ISBLANK(INDIRECT("O15"))," ",(INDIRECT("O15")))</f>
        <v xml:space="preserve"> </v>
      </c>
      <c r="AP15" s="78" t="str">
        <f ca="1">IF(ISBLANK(INDIRECT("P15"))," ",(INDIRECT("P15")))</f>
        <v xml:space="preserve"> </v>
      </c>
      <c r="AQ15" s="78" t="str">
        <f ca="1">IF(ISBLANK(INDIRECT("Q15"))," ",(INDIRECT("Q15")))</f>
        <v xml:space="preserve"> </v>
      </c>
      <c r="AR15" s="78" t="str">
        <f ca="1">IF(ISBLANK(INDIRECT("R15"))," ",(INDIRECT("R15")))</f>
        <v xml:space="preserve"> </v>
      </c>
      <c r="AS15" s="78" t="str">
        <f ca="1">IF(ISBLANK(INDIRECT("S15"))," ",(INDIRECT("S15")))</f>
        <v/>
      </c>
      <c r="AT15" s="78" t="str">
        <f ca="1">IF(ISBLANK(INDIRECT("T15"))," ",(INDIRECT("T15")))</f>
        <v xml:space="preserve"> </v>
      </c>
      <c r="AU15" s="78" t="str">
        <f ca="1">IF(ISBLANK(INDIRECT("U15"))," ",(INDIRECT("U15")))</f>
        <v xml:space="preserve"> </v>
      </c>
      <c r="AV15" s="78" t="str">
        <f ca="1">IF(ISBLANK(INDIRECT("V15"))," ",(INDIRECT("V15")))</f>
        <v xml:space="preserve"> </v>
      </c>
      <c r="AW15" s="78" t="str">
        <f ca="1">IF(ISBLANK(INDIRECT("W15"))," ",(INDIRECT("W15")))</f>
        <v xml:space="preserve"> </v>
      </c>
      <c r="BC15" s="290" t="s">
        <v>893</v>
      </c>
      <c r="BD15" s="290"/>
      <c r="BE15" s="290" t="s">
        <v>19</v>
      </c>
      <c r="BF15" s="290" t="s">
        <v>412</v>
      </c>
      <c r="BG15" s="290"/>
    </row>
    <row r="16" spans="1:59" ht="53.25" customHeight="1" x14ac:dyDescent="0.35">
      <c r="A16" s="16">
        <v>11</v>
      </c>
      <c r="B16" s="20"/>
      <c r="C16" s="20"/>
      <c r="D16" s="29"/>
      <c r="E16" s="30"/>
      <c r="F16" s="29"/>
      <c r="G16" s="20"/>
      <c r="H16" s="20"/>
      <c r="I16" s="20"/>
      <c r="J16" s="20"/>
      <c r="K16" s="20"/>
      <c r="L16" s="20"/>
      <c r="M16" s="20"/>
      <c r="N16" s="29"/>
      <c r="O16" s="29"/>
      <c r="P16" s="20"/>
      <c r="Q16" s="125"/>
      <c r="R16" s="125"/>
      <c r="S16" s="126" t="str">
        <f t="shared" si="1"/>
        <v/>
      </c>
      <c r="T16" s="31"/>
      <c r="U16" s="20"/>
      <c r="V16" s="20"/>
      <c r="W16" s="20"/>
      <c r="AB16" s="78" t="str">
        <f ca="1">IF(ISBLANK(INDIRECT("B16"))," ",(INDIRECT("B16")))</f>
        <v xml:space="preserve"> </v>
      </c>
      <c r="AC16" s="78" t="str">
        <f ca="1">IF(ISBLANK(INDIRECT("C16"))," ",(INDIRECT("C16")))</f>
        <v xml:space="preserve"> </v>
      </c>
      <c r="AD16" s="78" t="str">
        <f ca="1">IF(ISBLANK(INDIRECT("D16"))," ",(INDIRECT("D16")))</f>
        <v xml:space="preserve"> </v>
      </c>
      <c r="AE16" s="78" t="str">
        <f ca="1">IF(ISBLANK(INDIRECT("E16"))," ",(INDIRECT("E16")))</f>
        <v xml:space="preserve"> </v>
      </c>
      <c r="AF16" s="78" t="str">
        <f ca="1">IF(ISBLANK(INDIRECT("F16"))," ",(INDIRECT("F16")))</f>
        <v xml:space="preserve"> </v>
      </c>
      <c r="AG16" s="78" t="str">
        <f ca="1">IF(ISBLANK(INDIRECT("G16"))," ",(INDIRECT("G16")))</f>
        <v xml:space="preserve"> </v>
      </c>
      <c r="AH16" s="78" t="str">
        <f ca="1">IF(ISBLANK(INDIRECT("H16"))," ",(INDIRECT("H16")))</f>
        <v xml:space="preserve"> </v>
      </c>
      <c r="AI16" s="78" t="str">
        <f ca="1">IF(ISBLANK(INDIRECT("I16"))," ",(INDIRECT("I16")))</f>
        <v xml:space="preserve"> </v>
      </c>
      <c r="AJ16" s="78" t="str">
        <f ca="1">IF(ISBLANK(INDIRECT("J16"))," ",(INDIRECT("J16")))</f>
        <v xml:space="preserve"> </v>
      </c>
      <c r="AK16" s="78" t="str">
        <f ca="1">IF(ISBLANK(INDIRECT("K16"))," ",(INDIRECT("K16")))</f>
        <v xml:space="preserve"> </v>
      </c>
      <c r="AL16" s="78" t="str">
        <f ca="1">IF(ISBLANK(INDIRECT("L16"))," ",(INDIRECT("L16")))</f>
        <v xml:space="preserve"> </v>
      </c>
      <c r="AM16" s="78" t="str">
        <f ca="1">IF(ISBLANK(INDIRECT("M16"))," ",(INDIRECT("M16")))</f>
        <v xml:space="preserve"> </v>
      </c>
      <c r="AN16" s="78" t="str">
        <f ca="1">IF(ISBLANK(INDIRECT("N16"))," ",(INDIRECT("N16")))</f>
        <v xml:space="preserve"> </v>
      </c>
      <c r="AO16" s="78" t="str">
        <f ca="1">IF(ISBLANK(INDIRECT("O16"))," ",(INDIRECT("O16")))</f>
        <v xml:space="preserve"> </v>
      </c>
      <c r="AP16" s="78" t="str">
        <f ca="1">IF(ISBLANK(INDIRECT("P16"))," ",(INDIRECT("P16")))</f>
        <v xml:space="preserve"> </v>
      </c>
      <c r="AQ16" s="78" t="str">
        <f ca="1">IF(ISBLANK(INDIRECT("Q16"))," ",(INDIRECT("Q16")))</f>
        <v xml:space="preserve"> </v>
      </c>
      <c r="AR16" s="78" t="str">
        <f ca="1">IF(ISBLANK(INDIRECT("R16"))," ",(INDIRECT("R16")))</f>
        <v xml:space="preserve"> </v>
      </c>
      <c r="AS16" s="78" t="str">
        <f ca="1">IF(ISBLANK(INDIRECT("S16"))," ",(INDIRECT("S16")))</f>
        <v/>
      </c>
      <c r="AT16" s="78" t="str">
        <f ca="1">IF(ISBLANK(INDIRECT("T16"))," ",(INDIRECT("T16")))</f>
        <v xml:space="preserve"> </v>
      </c>
      <c r="AU16" s="78" t="str">
        <f ca="1">IF(ISBLANK(INDIRECT("U16"))," ",(INDIRECT("U16")))</f>
        <v xml:space="preserve"> </v>
      </c>
      <c r="AV16" s="78" t="str">
        <f ca="1">IF(ISBLANK(INDIRECT("V16"))," ",(INDIRECT("V16")))</f>
        <v xml:space="preserve"> </v>
      </c>
      <c r="AW16" s="78" t="str">
        <f ca="1">IF(ISBLANK(INDIRECT("W16"))," ",(INDIRECT("W16")))</f>
        <v xml:space="preserve"> </v>
      </c>
      <c r="BC16" s="290" t="s">
        <v>24</v>
      </c>
      <c r="BD16" s="290"/>
      <c r="BE16" s="290" t="s">
        <v>842</v>
      </c>
      <c r="BF16" s="290" t="s">
        <v>423</v>
      </c>
      <c r="BG16" s="290"/>
    </row>
    <row r="17" spans="1:59" ht="53.25" customHeight="1" x14ac:dyDescent="0.35">
      <c r="A17" s="16">
        <v>12</v>
      </c>
      <c r="B17" s="20"/>
      <c r="C17" s="20"/>
      <c r="D17" s="29"/>
      <c r="E17" s="30"/>
      <c r="F17" s="29"/>
      <c r="G17" s="20"/>
      <c r="H17" s="20"/>
      <c r="I17" s="20"/>
      <c r="J17" s="20"/>
      <c r="K17" s="20"/>
      <c r="L17" s="20"/>
      <c r="M17" s="20"/>
      <c r="N17" s="29"/>
      <c r="O17" s="29"/>
      <c r="P17" s="20"/>
      <c r="Q17" s="125"/>
      <c r="R17" s="125"/>
      <c r="S17" s="126" t="str">
        <f t="shared" si="1"/>
        <v/>
      </c>
      <c r="T17" s="31"/>
      <c r="U17" s="20"/>
      <c r="V17" s="20"/>
      <c r="W17" s="20"/>
      <c r="AB17" s="78" t="str">
        <f ca="1">IF(ISBLANK(INDIRECT("B17"))," ",(INDIRECT("B17")))</f>
        <v xml:space="preserve"> </v>
      </c>
      <c r="AC17" s="78" t="str">
        <f ca="1">IF(ISBLANK(INDIRECT("C17"))," ",(INDIRECT("C17")))</f>
        <v xml:space="preserve"> </v>
      </c>
      <c r="AD17" s="78" t="str">
        <f ca="1">IF(ISBLANK(INDIRECT("D17"))," ",(INDIRECT("D17")))</f>
        <v xml:space="preserve"> </v>
      </c>
      <c r="AE17" s="78" t="str">
        <f ca="1">IF(ISBLANK(INDIRECT("E17"))," ",(INDIRECT("E17")))</f>
        <v xml:space="preserve"> </v>
      </c>
      <c r="AF17" s="78" t="str">
        <f ca="1">IF(ISBLANK(INDIRECT("F17"))," ",(INDIRECT("F17")))</f>
        <v xml:space="preserve"> </v>
      </c>
      <c r="AG17" s="78" t="str">
        <f ca="1">IF(ISBLANK(INDIRECT("G17"))," ",(INDIRECT("G17")))</f>
        <v xml:space="preserve"> </v>
      </c>
      <c r="AH17" s="78" t="str">
        <f ca="1">IF(ISBLANK(INDIRECT("H17"))," ",(INDIRECT("H17")))</f>
        <v xml:space="preserve"> </v>
      </c>
      <c r="AI17" s="78" t="str">
        <f ca="1">IF(ISBLANK(INDIRECT("I17"))," ",(INDIRECT("I17")))</f>
        <v xml:space="preserve"> </v>
      </c>
      <c r="AJ17" s="78" t="str">
        <f ca="1">IF(ISBLANK(INDIRECT("J17"))," ",(INDIRECT("J17")))</f>
        <v xml:space="preserve"> </v>
      </c>
      <c r="AK17" s="78" t="str">
        <f ca="1">IF(ISBLANK(INDIRECT("K17"))," ",(INDIRECT("K17")))</f>
        <v xml:space="preserve"> </v>
      </c>
      <c r="AL17" s="78" t="str">
        <f ca="1">IF(ISBLANK(INDIRECT("L17"))," ",(INDIRECT("L17")))</f>
        <v xml:space="preserve"> </v>
      </c>
      <c r="AM17" s="78" t="str">
        <f ca="1">IF(ISBLANK(INDIRECT("M17"))," ",(INDIRECT("M17")))</f>
        <v xml:space="preserve"> </v>
      </c>
      <c r="AN17" s="78" t="str">
        <f ca="1">IF(ISBLANK(INDIRECT("N17"))," ",(INDIRECT("N17")))</f>
        <v xml:space="preserve"> </v>
      </c>
      <c r="AO17" s="78" t="str">
        <f ca="1">IF(ISBLANK(INDIRECT("O17"))," ",(INDIRECT("O17")))</f>
        <v xml:space="preserve"> </v>
      </c>
      <c r="AP17" s="78" t="str">
        <f ca="1">IF(ISBLANK(INDIRECT("P17"))," ",(INDIRECT("P17")))</f>
        <v xml:space="preserve"> </v>
      </c>
      <c r="AQ17" s="78" t="str">
        <f ca="1">IF(ISBLANK(INDIRECT("Q17"))," ",(INDIRECT("Q17")))</f>
        <v xml:space="preserve"> </v>
      </c>
      <c r="AR17" s="78" t="str">
        <f ca="1">IF(ISBLANK(INDIRECT("R17"))," ",(INDIRECT("R17")))</f>
        <v xml:space="preserve"> </v>
      </c>
      <c r="AS17" s="78" t="str">
        <f ca="1">IF(ISBLANK(INDIRECT("S17"))," ",(INDIRECT("S17")))</f>
        <v/>
      </c>
      <c r="AT17" s="78" t="str">
        <f ca="1">IF(ISBLANK(INDIRECT("T17"))," ",(INDIRECT("T17")))</f>
        <v xml:space="preserve"> </v>
      </c>
      <c r="AU17" s="78" t="str">
        <f ca="1">IF(ISBLANK(INDIRECT("U17"))," ",(INDIRECT("U17")))</f>
        <v xml:space="preserve"> </v>
      </c>
      <c r="AV17" s="78" t="str">
        <f ca="1">IF(ISBLANK(INDIRECT("V17"))," ",(INDIRECT("V17")))</f>
        <v xml:space="preserve"> </v>
      </c>
      <c r="AW17" s="78" t="str">
        <f ca="1">IF(ISBLANK(INDIRECT("W17"))," ",(INDIRECT("W17")))</f>
        <v xml:space="preserve"> </v>
      </c>
      <c r="BC17" s="290" t="s">
        <v>25</v>
      </c>
      <c r="BD17" s="290"/>
      <c r="BE17" s="290" t="s">
        <v>91</v>
      </c>
      <c r="BF17" s="290" t="s">
        <v>415</v>
      </c>
      <c r="BG17" s="290"/>
    </row>
    <row r="18" spans="1:59" ht="53.25" customHeight="1" x14ac:dyDescent="0.35">
      <c r="A18" s="16">
        <v>13</v>
      </c>
      <c r="B18" s="20"/>
      <c r="C18" s="20"/>
      <c r="D18" s="29"/>
      <c r="E18" s="30"/>
      <c r="F18" s="29"/>
      <c r="G18" s="20"/>
      <c r="H18" s="20"/>
      <c r="I18" s="20"/>
      <c r="J18" s="20"/>
      <c r="K18" s="20"/>
      <c r="L18" s="20"/>
      <c r="M18" s="20"/>
      <c r="N18" s="29"/>
      <c r="O18" s="29"/>
      <c r="P18" s="20"/>
      <c r="Q18" s="125"/>
      <c r="R18" s="125"/>
      <c r="S18" s="126" t="str">
        <f t="shared" si="1"/>
        <v/>
      </c>
      <c r="T18" s="31"/>
      <c r="U18" s="20"/>
      <c r="V18" s="20"/>
      <c r="W18" s="20"/>
      <c r="AB18" s="78" t="str">
        <f ca="1">IF(ISBLANK(INDIRECT("B18"))," ",(INDIRECT("B18")))</f>
        <v xml:space="preserve"> </v>
      </c>
      <c r="AC18" s="78" t="str">
        <f ca="1">IF(ISBLANK(INDIRECT("C18"))," ",(INDIRECT("C18")))</f>
        <v xml:space="preserve"> </v>
      </c>
      <c r="AD18" s="78" t="str">
        <f ca="1">IF(ISBLANK(INDIRECT("D18"))," ",(INDIRECT("D18")))</f>
        <v xml:space="preserve"> </v>
      </c>
      <c r="AE18" s="78" t="str">
        <f ca="1">IF(ISBLANK(INDIRECT("E18"))," ",(INDIRECT("E18")))</f>
        <v xml:space="preserve"> </v>
      </c>
      <c r="AF18" s="78" t="str">
        <f ca="1">IF(ISBLANK(INDIRECT("F18"))," ",(INDIRECT("F18")))</f>
        <v xml:space="preserve"> </v>
      </c>
      <c r="AG18" s="78" t="str">
        <f ca="1">IF(ISBLANK(INDIRECT("G18"))," ",(INDIRECT("G18")))</f>
        <v xml:space="preserve"> </v>
      </c>
      <c r="AH18" s="78" t="str">
        <f ca="1">IF(ISBLANK(INDIRECT("H18"))," ",(INDIRECT("H18")))</f>
        <v xml:space="preserve"> </v>
      </c>
      <c r="AI18" s="78" t="str">
        <f ca="1">IF(ISBLANK(INDIRECT("I18"))," ",(INDIRECT("I18")))</f>
        <v xml:space="preserve"> </v>
      </c>
      <c r="AJ18" s="78" t="str">
        <f ca="1">IF(ISBLANK(INDIRECT("J18"))," ",(INDIRECT("J18")))</f>
        <v xml:space="preserve"> </v>
      </c>
      <c r="AK18" s="78" t="str">
        <f ca="1">IF(ISBLANK(INDIRECT("K18"))," ",(INDIRECT("K18")))</f>
        <v xml:space="preserve"> </v>
      </c>
      <c r="AL18" s="78" t="str">
        <f ca="1">IF(ISBLANK(INDIRECT("L18"))," ",(INDIRECT("L18")))</f>
        <v xml:space="preserve"> </v>
      </c>
      <c r="AM18" s="78" t="str">
        <f ca="1">IF(ISBLANK(INDIRECT("M18"))," ",(INDIRECT("M18")))</f>
        <v xml:space="preserve"> </v>
      </c>
      <c r="AN18" s="78" t="str">
        <f ca="1">IF(ISBLANK(INDIRECT("N18"))," ",(INDIRECT("N18")))</f>
        <v xml:space="preserve"> </v>
      </c>
      <c r="AO18" s="78" t="str">
        <f ca="1">IF(ISBLANK(INDIRECT("O18"))," ",(INDIRECT("O18")))</f>
        <v xml:space="preserve"> </v>
      </c>
      <c r="AP18" s="78" t="str">
        <f ca="1">IF(ISBLANK(INDIRECT("P18"))," ",(INDIRECT("P18")))</f>
        <v xml:space="preserve"> </v>
      </c>
      <c r="AQ18" s="78" t="str">
        <f ca="1">IF(ISBLANK(INDIRECT("Q18"))," ",(INDIRECT("Q18")))</f>
        <v xml:space="preserve"> </v>
      </c>
      <c r="AR18" s="78" t="str">
        <f ca="1">IF(ISBLANK(INDIRECT("R18"))," ",(INDIRECT("R18")))</f>
        <v xml:space="preserve"> </v>
      </c>
      <c r="AS18" s="78" t="str">
        <f ca="1">IF(ISBLANK(INDIRECT("S18"))," ",(INDIRECT("S18")))</f>
        <v/>
      </c>
      <c r="AT18" s="78" t="str">
        <f ca="1">IF(ISBLANK(INDIRECT("T18"))," ",(INDIRECT("T18")))</f>
        <v xml:space="preserve"> </v>
      </c>
      <c r="AU18" s="78" t="str">
        <f ca="1">IF(ISBLANK(INDIRECT("U18"))," ",(INDIRECT("U18")))</f>
        <v xml:space="preserve"> </v>
      </c>
      <c r="AV18" s="78" t="str">
        <f ca="1">IF(ISBLANK(INDIRECT("V18"))," ",(INDIRECT("V18")))</f>
        <v xml:space="preserve"> </v>
      </c>
      <c r="AW18" s="78" t="str">
        <f ca="1">IF(ISBLANK(INDIRECT("W18"))," ",(INDIRECT("W18")))</f>
        <v xml:space="preserve"> </v>
      </c>
      <c r="BC18" s="290" t="s">
        <v>1499</v>
      </c>
      <c r="BD18" s="290"/>
      <c r="BE18" s="290" t="s">
        <v>89</v>
      </c>
      <c r="BF18" s="290" t="s">
        <v>396</v>
      </c>
      <c r="BG18" s="290"/>
    </row>
    <row r="19" spans="1:59" ht="53.25" customHeight="1" x14ac:dyDescent="0.35">
      <c r="A19" s="16">
        <v>14</v>
      </c>
      <c r="B19" s="20"/>
      <c r="C19" s="20"/>
      <c r="D19" s="29"/>
      <c r="E19" s="30"/>
      <c r="F19" s="29"/>
      <c r="G19" s="20"/>
      <c r="H19" s="20"/>
      <c r="I19" s="20"/>
      <c r="J19" s="20"/>
      <c r="K19" s="20"/>
      <c r="L19" s="20"/>
      <c r="M19" s="20"/>
      <c r="N19" s="29"/>
      <c r="O19" s="29"/>
      <c r="P19" s="20"/>
      <c r="Q19" s="125"/>
      <c r="R19" s="125"/>
      <c r="S19" s="126" t="str">
        <f t="shared" si="1"/>
        <v/>
      </c>
      <c r="T19" s="31"/>
      <c r="U19" s="20"/>
      <c r="V19" s="20"/>
      <c r="W19" s="20"/>
      <c r="AB19" s="78" t="str">
        <f ca="1">IF(ISBLANK(INDIRECT("B19"))," ",(INDIRECT("B19")))</f>
        <v xml:space="preserve"> </v>
      </c>
      <c r="AC19" s="78" t="str">
        <f ca="1">IF(ISBLANK(INDIRECT("C19"))," ",(INDIRECT("C19")))</f>
        <v xml:space="preserve"> </v>
      </c>
      <c r="AD19" s="78" t="str">
        <f ca="1">IF(ISBLANK(INDIRECT("D19"))," ",(INDIRECT("D19")))</f>
        <v xml:space="preserve"> </v>
      </c>
      <c r="AE19" s="78" t="str">
        <f ca="1">IF(ISBLANK(INDIRECT("E19"))," ",(INDIRECT("E19")))</f>
        <v xml:space="preserve"> </v>
      </c>
      <c r="AF19" s="78" t="str">
        <f ca="1">IF(ISBLANK(INDIRECT("F19"))," ",(INDIRECT("F19")))</f>
        <v xml:space="preserve"> </v>
      </c>
      <c r="AG19" s="78" t="str">
        <f ca="1">IF(ISBLANK(INDIRECT("G19"))," ",(INDIRECT("G19")))</f>
        <v xml:space="preserve"> </v>
      </c>
      <c r="AH19" s="78" t="str">
        <f ca="1">IF(ISBLANK(INDIRECT("H19"))," ",(INDIRECT("H19")))</f>
        <v xml:space="preserve"> </v>
      </c>
      <c r="AI19" s="78" t="str">
        <f ca="1">IF(ISBLANK(INDIRECT("I19"))," ",(INDIRECT("I19")))</f>
        <v xml:space="preserve"> </v>
      </c>
      <c r="AJ19" s="78" t="str">
        <f ca="1">IF(ISBLANK(INDIRECT("J19"))," ",(INDIRECT("J19")))</f>
        <v xml:space="preserve"> </v>
      </c>
      <c r="AK19" s="78" t="str">
        <f ca="1">IF(ISBLANK(INDIRECT("K19"))," ",(INDIRECT("K19")))</f>
        <v xml:space="preserve"> </v>
      </c>
      <c r="AL19" s="78" t="str">
        <f ca="1">IF(ISBLANK(INDIRECT("L19"))," ",(INDIRECT("L19")))</f>
        <v xml:space="preserve"> </v>
      </c>
      <c r="AM19" s="78" t="str">
        <f ca="1">IF(ISBLANK(INDIRECT("M19"))," ",(INDIRECT("M19")))</f>
        <v xml:space="preserve"> </v>
      </c>
      <c r="AN19" s="78" t="str">
        <f ca="1">IF(ISBLANK(INDIRECT("N19"))," ",(INDIRECT("N19")))</f>
        <v xml:space="preserve"> </v>
      </c>
      <c r="AO19" s="78" t="str">
        <f ca="1">IF(ISBLANK(INDIRECT("O19"))," ",(INDIRECT("O19")))</f>
        <v xml:space="preserve"> </v>
      </c>
      <c r="AP19" s="78" t="str">
        <f ca="1">IF(ISBLANK(INDIRECT("P19"))," ",(INDIRECT("P19")))</f>
        <v xml:space="preserve"> </v>
      </c>
      <c r="AQ19" s="78" t="str">
        <f ca="1">IF(ISBLANK(INDIRECT("Q19"))," ",(INDIRECT("Q19")))</f>
        <v xml:space="preserve"> </v>
      </c>
      <c r="AR19" s="78" t="str">
        <f ca="1">IF(ISBLANK(INDIRECT("R19"))," ",(INDIRECT("R19")))</f>
        <v xml:space="preserve"> </v>
      </c>
      <c r="AS19" s="78" t="str">
        <f ca="1">IF(ISBLANK(INDIRECT("S19"))," ",(INDIRECT("S19")))</f>
        <v/>
      </c>
      <c r="AT19" s="78" t="str">
        <f ca="1">IF(ISBLANK(INDIRECT("T19"))," ",(INDIRECT("T19")))</f>
        <v xml:space="preserve"> </v>
      </c>
      <c r="AU19" s="78" t="str">
        <f ca="1">IF(ISBLANK(INDIRECT("U19"))," ",(INDIRECT("U19")))</f>
        <v xml:space="preserve"> </v>
      </c>
      <c r="AV19" s="78" t="str">
        <f ca="1">IF(ISBLANK(INDIRECT("V19"))," ",(INDIRECT("V19")))</f>
        <v xml:space="preserve"> </v>
      </c>
      <c r="AW19" s="78" t="str">
        <f ca="1">IF(ISBLANK(INDIRECT("W19"))," ",(INDIRECT("W19")))</f>
        <v xml:space="preserve"> </v>
      </c>
      <c r="BC19" s="290" t="s">
        <v>331</v>
      </c>
      <c r="BD19" s="290"/>
      <c r="BE19" s="290" t="s">
        <v>90</v>
      </c>
      <c r="BF19" s="290" t="s">
        <v>385</v>
      </c>
      <c r="BG19" s="290"/>
    </row>
    <row r="20" spans="1:59" ht="53.25" customHeight="1" x14ac:dyDescent="0.35">
      <c r="A20" s="16">
        <v>15</v>
      </c>
      <c r="B20" s="20"/>
      <c r="C20" s="20"/>
      <c r="D20" s="29"/>
      <c r="E20" s="30"/>
      <c r="F20" s="29"/>
      <c r="G20" s="20"/>
      <c r="H20" s="20"/>
      <c r="I20" s="20"/>
      <c r="J20" s="20"/>
      <c r="K20" s="20"/>
      <c r="L20" s="20"/>
      <c r="M20" s="20"/>
      <c r="N20" s="29"/>
      <c r="O20" s="29"/>
      <c r="P20" s="20"/>
      <c r="Q20" s="125"/>
      <c r="R20" s="125"/>
      <c r="S20" s="126" t="str">
        <f t="shared" si="1"/>
        <v/>
      </c>
      <c r="T20" s="31"/>
      <c r="U20" s="20"/>
      <c r="V20" s="20"/>
      <c r="W20" s="20"/>
      <c r="AB20" s="78" t="str">
        <f ca="1">IF(ISBLANK(INDIRECT("B20"))," ",(INDIRECT("B20")))</f>
        <v xml:space="preserve"> </v>
      </c>
      <c r="AC20" s="78" t="str">
        <f ca="1">IF(ISBLANK(INDIRECT("C20"))," ",(INDIRECT("C20")))</f>
        <v xml:space="preserve"> </v>
      </c>
      <c r="AD20" s="78" t="str">
        <f ca="1">IF(ISBLANK(INDIRECT("D20"))," ",(INDIRECT("D20")))</f>
        <v xml:space="preserve"> </v>
      </c>
      <c r="AE20" s="78" t="str">
        <f ca="1">IF(ISBLANK(INDIRECT("E20"))," ",(INDIRECT("E20")))</f>
        <v xml:space="preserve"> </v>
      </c>
      <c r="AF20" s="78" t="str">
        <f ca="1">IF(ISBLANK(INDIRECT("F20"))," ",(INDIRECT("F20")))</f>
        <v xml:space="preserve"> </v>
      </c>
      <c r="AG20" s="78" t="str">
        <f ca="1">IF(ISBLANK(INDIRECT("G20"))," ",(INDIRECT("G20")))</f>
        <v xml:space="preserve"> </v>
      </c>
      <c r="AH20" s="78" t="str">
        <f ca="1">IF(ISBLANK(INDIRECT("H20"))," ",(INDIRECT("H20")))</f>
        <v xml:space="preserve"> </v>
      </c>
      <c r="AI20" s="78" t="str">
        <f ca="1">IF(ISBLANK(INDIRECT("I20"))," ",(INDIRECT("I20")))</f>
        <v xml:space="preserve"> </v>
      </c>
      <c r="AJ20" s="78" t="str">
        <f ca="1">IF(ISBLANK(INDIRECT("J20"))," ",(INDIRECT("J20")))</f>
        <v xml:space="preserve"> </v>
      </c>
      <c r="AK20" s="78" t="str">
        <f ca="1">IF(ISBLANK(INDIRECT("K20"))," ",(INDIRECT("K20")))</f>
        <v xml:space="preserve"> </v>
      </c>
      <c r="AL20" s="78" t="str">
        <f ca="1">IF(ISBLANK(INDIRECT("L20"))," ",(INDIRECT("L20")))</f>
        <v xml:space="preserve"> </v>
      </c>
      <c r="AM20" s="78" t="str">
        <f ca="1">IF(ISBLANK(INDIRECT("M20"))," ",(INDIRECT("M20")))</f>
        <v xml:space="preserve"> </v>
      </c>
      <c r="AN20" s="78" t="str">
        <f ca="1">IF(ISBLANK(INDIRECT("N20"))," ",(INDIRECT("N20")))</f>
        <v xml:space="preserve"> </v>
      </c>
      <c r="AO20" s="78" t="str">
        <f ca="1">IF(ISBLANK(INDIRECT("O20"))," ",(INDIRECT("O20")))</f>
        <v xml:space="preserve"> </v>
      </c>
      <c r="AP20" s="78" t="str">
        <f ca="1">IF(ISBLANK(INDIRECT("P20"))," ",(INDIRECT("P20")))</f>
        <v xml:space="preserve"> </v>
      </c>
      <c r="AQ20" s="78" t="str">
        <f ca="1">IF(ISBLANK(INDIRECT("Q20"))," ",(INDIRECT("Q20")))</f>
        <v xml:space="preserve"> </v>
      </c>
      <c r="AR20" s="78" t="str">
        <f ca="1">IF(ISBLANK(INDIRECT("R20"))," ",(INDIRECT("R20")))</f>
        <v xml:space="preserve"> </v>
      </c>
      <c r="AS20" s="78" t="str">
        <f ca="1">IF(ISBLANK(INDIRECT("S20"))," ",(INDIRECT("S20")))</f>
        <v/>
      </c>
      <c r="AT20" s="78" t="str">
        <f ca="1">IF(ISBLANK(INDIRECT("T20"))," ",(INDIRECT("T20")))</f>
        <v xml:space="preserve"> </v>
      </c>
      <c r="AU20" s="78" t="str">
        <f ca="1">IF(ISBLANK(INDIRECT("U20"))," ",(INDIRECT("U20")))</f>
        <v xml:space="preserve"> </v>
      </c>
      <c r="AV20" s="78" t="str">
        <f ca="1">IF(ISBLANK(INDIRECT("V20"))," ",(INDIRECT("V20")))</f>
        <v xml:space="preserve"> </v>
      </c>
      <c r="AW20" s="78" t="str">
        <f ca="1">IF(ISBLANK(INDIRECT("W20"))," ",(INDIRECT("W20")))</f>
        <v xml:space="preserve"> </v>
      </c>
      <c r="BC20" s="290" t="s">
        <v>27</v>
      </c>
      <c r="BD20" s="290"/>
      <c r="BE20" s="290" t="s">
        <v>843</v>
      </c>
      <c r="BF20" s="290" t="s">
        <v>416</v>
      </c>
      <c r="BG20" s="290"/>
    </row>
    <row r="21" spans="1:59" ht="53.25" customHeight="1" x14ac:dyDescent="0.35">
      <c r="A21" s="16">
        <v>16</v>
      </c>
      <c r="B21" s="20"/>
      <c r="C21" s="20"/>
      <c r="D21" s="29"/>
      <c r="E21" s="30"/>
      <c r="F21" s="29"/>
      <c r="G21" s="20"/>
      <c r="H21" s="20"/>
      <c r="I21" s="20"/>
      <c r="J21" s="20"/>
      <c r="K21" s="20"/>
      <c r="L21" s="20"/>
      <c r="M21" s="20"/>
      <c r="N21" s="29"/>
      <c r="O21" s="29"/>
      <c r="P21" s="20"/>
      <c r="Q21" s="125"/>
      <c r="R21" s="125"/>
      <c r="S21" s="126" t="str">
        <f t="shared" si="1"/>
        <v/>
      </c>
      <c r="T21" s="31"/>
      <c r="U21" s="20"/>
      <c r="V21" s="20"/>
      <c r="W21" s="20"/>
      <c r="AB21" s="78" t="str">
        <f ca="1">IF(ISBLANK(INDIRECT("B21"))," ",(INDIRECT("B21")))</f>
        <v xml:space="preserve"> </v>
      </c>
      <c r="AC21" s="78" t="str">
        <f ca="1">IF(ISBLANK(INDIRECT("C21"))," ",(INDIRECT("C21")))</f>
        <v xml:space="preserve"> </v>
      </c>
      <c r="AD21" s="78" t="str">
        <f ca="1">IF(ISBLANK(INDIRECT("D21"))," ",(INDIRECT("D21")))</f>
        <v xml:space="preserve"> </v>
      </c>
      <c r="AE21" s="78" t="str">
        <f ca="1">IF(ISBLANK(INDIRECT("E21"))," ",(INDIRECT("E21")))</f>
        <v xml:space="preserve"> </v>
      </c>
      <c r="AF21" s="78" t="str">
        <f ca="1">IF(ISBLANK(INDIRECT("F21"))," ",(INDIRECT("F21")))</f>
        <v xml:space="preserve"> </v>
      </c>
      <c r="AG21" s="78" t="str">
        <f ca="1">IF(ISBLANK(INDIRECT("G21"))," ",(INDIRECT("G21")))</f>
        <v xml:space="preserve"> </v>
      </c>
      <c r="AH21" s="78" t="str">
        <f ca="1">IF(ISBLANK(INDIRECT("H21"))," ",(INDIRECT("H21")))</f>
        <v xml:space="preserve"> </v>
      </c>
      <c r="AI21" s="78" t="str">
        <f ca="1">IF(ISBLANK(INDIRECT("I21"))," ",(INDIRECT("I21")))</f>
        <v xml:space="preserve"> </v>
      </c>
      <c r="AJ21" s="78" t="str">
        <f ca="1">IF(ISBLANK(INDIRECT("J21"))," ",(INDIRECT("J21")))</f>
        <v xml:space="preserve"> </v>
      </c>
      <c r="AK21" s="78" t="str">
        <f ca="1">IF(ISBLANK(INDIRECT("K21"))," ",(INDIRECT("K21")))</f>
        <v xml:space="preserve"> </v>
      </c>
      <c r="AL21" s="78" t="str">
        <f ca="1">IF(ISBLANK(INDIRECT("L21"))," ",(INDIRECT("L21")))</f>
        <v xml:space="preserve"> </v>
      </c>
      <c r="AM21" s="78" t="str">
        <f ca="1">IF(ISBLANK(INDIRECT("M21"))," ",(INDIRECT("M21")))</f>
        <v xml:space="preserve"> </v>
      </c>
      <c r="AN21" s="78" t="str">
        <f ca="1">IF(ISBLANK(INDIRECT("N21"))," ",(INDIRECT("N21")))</f>
        <v xml:space="preserve"> </v>
      </c>
      <c r="AO21" s="78" t="str">
        <f ca="1">IF(ISBLANK(INDIRECT("O21"))," ",(INDIRECT("O21")))</f>
        <v xml:space="preserve"> </v>
      </c>
      <c r="AP21" s="78" t="str">
        <f ca="1">IF(ISBLANK(INDIRECT("P21"))," ",(INDIRECT("P21")))</f>
        <v xml:space="preserve"> </v>
      </c>
      <c r="AQ21" s="78" t="str">
        <f ca="1">IF(ISBLANK(INDIRECT("Q21"))," ",(INDIRECT("Q21")))</f>
        <v xml:space="preserve"> </v>
      </c>
      <c r="AR21" s="78" t="str">
        <f ca="1">IF(ISBLANK(INDIRECT("R21"))," ",(INDIRECT("R21")))</f>
        <v xml:space="preserve"> </v>
      </c>
      <c r="AS21" s="78" t="str">
        <f ca="1">IF(ISBLANK(INDIRECT("S21"))," ",(INDIRECT("S21")))</f>
        <v/>
      </c>
      <c r="AT21" s="78" t="str">
        <f ca="1">IF(ISBLANK(INDIRECT("T21"))," ",(INDIRECT("T21")))</f>
        <v xml:space="preserve"> </v>
      </c>
      <c r="AU21" s="78" t="str">
        <f ca="1">IF(ISBLANK(INDIRECT("U21"))," ",(INDIRECT("U21")))</f>
        <v xml:space="preserve"> </v>
      </c>
      <c r="AV21" s="78" t="str">
        <f ca="1">IF(ISBLANK(INDIRECT("V21"))," ",(INDIRECT("V21")))</f>
        <v xml:space="preserve"> </v>
      </c>
      <c r="AW21" s="78" t="str">
        <f ca="1">IF(ISBLANK(INDIRECT("W21"))," ",(INDIRECT("W21")))</f>
        <v xml:space="preserve"> </v>
      </c>
      <c r="BC21" s="290" t="s">
        <v>28</v>
      </c>
      <c r="BD21" s="290"/>
      <c r="BE21" s="290"/>
      <c r="BF21" s="290" t="s">
        <v>398</v>
      </c>
      <c r="BG21" s="290"/>
    </row>
    <row r="22" spans="1:59" ht="53.25" customHeight="1" x14ac:dyDescent="0.35">
      <c r="A22" s="16">
        <v>17</v>
      </c>
      <c r="B22" s="20"/>
      <c r="C22" s="20"/>
      <c r="D22" s="29"/>
      <c r="E22" s="30"/>
      <c r="F22" s="29"/>
      <c r="G22" s="20"/>
      <c r="H22" s="20"/>
      <c r="I22" s="20"/>
      <c r="J22" s="20"/>
      <c r="K22" s="20"/>
      <c r="L22" s="20"/>
      <c r="M22" s="20"/>
      <c r="N22" s="29"/>
      <c r="O22" s="29"/>
      <c r="P22" s="20"/>
      <c r="Q22" s="125"/>
      <c r="R22" s="125"/>
      <c r="S22" s="126" t="str">
        <f t="shared" si="1"/>
        <v/>
      </c>
      <c r="T22" s="31"/>
      <c r="U22" s="20"/>
      <c r="V22" s="20"/>
      <c r="W22" s="20"/>
      <c r="AB22" s="78" t="str">
        <f ca="1">IF(ISBLANK(INDIRECT("B22"))," ",(INDIRECT("B22")))</f>
        <v xml:space="preserve"> </v>
      </c>
      <c r="AC22" s="78" t="str">
        <f ca="1">IF(ISBLANK(INDIRECT("C22"))," ",(INDIRECT("C22")))</f>
        <v xml:space="preserve"> </v>
      </c>
      <c r="AD22" s="78" t="str">
        <f ca="1">IF(ISBLANK(INDIRECT("D22"))," ",(INDIRECT("D22")))</f>
        <v xml:space="preserve"> </v>
      </c>
      <c r="AE22" s="78" t="str">
        <f ca="1">IF(ISBLANK(INDIRECT("E22"))," ",(INDIRECT("E22")))</f>
        <v xml:space="preserve"> </v>
      </c>
      <c r="AF22" s="78" t="str">
        <f ca="1">IF(ISBLANK(INDIRECT("F22"))," ",(INDIRECT("F22")))</f>
        <v xml:space="preserve"> </v>
      </c>
      <c r="AG22" s="78" t="str">
        <f ca="1">IF(ISBLANK(INDIRECT("G22"))," ",(INDIRECT("G22")))</f>
        <v xml:space="preserve"> </v>
      </c>
      <c r="AH22" s="78" t="str">
        <f ca="1">IF(ISBLANK(INDIRECT("H22"))," ",(INDIRECT("H22")))</f>
        <v xml:space="preserve"> </v>
      </c>
      <c r="AI22" s="78" t="str">
        <f ca="1">IF(ISBLANK(INDIRECT("I22"))," ",(INDIRECT("I22")))</f>
        <v xml:space="preserve"> </v>
      </c>
      <c r="AJ22" s="78" t="str">
        <f ca="1">IF(ISBLANK(INDIRECT("J22"))," ",(INDIRECT("J22")))</f>
        <v xml:space="preserve"> </v>
      </c>
      <c r="AK22" s="78" t="str">
        <f ca="1">IF(ISBLANK(INDIRECT("K22"))," ",(INDIRECT("K22")))</f>
        <v xml:space="preserve"> </v>
      </c>
      <c r="AL22" s="78" t="str">
        <f ca="1">IF(ISBLANK(INDIRECT("L22"))," ",(INDIRECT("L22")))</f>
        <v xml:space="preserve"> </v>
      </c>
      <c r="AM22" s="78" t="str">
        <f ca="1">IF(ISBLANK(INDIRECT("M22"))," ",(INDIRECT("M22")))</f>
        <v xml:space="preserve"> </v>
      </c>
      <c r="AN22" s="78" t="str">
        <f ca="1">IF(ISBLANK(INDIRECT("N22"))," ",(INDIRECT("N22")))</f>
        <v xml:space="preserve"> </v>
      </c>
      <c r="AO22" s="78" t="str">
        <f ca="1">IF(ISBLANK(INDIRECT("O22"))," ",(INDIRECT("O22")))</f>
        <v xml:space="preserve"> </v>
      </c>
      <c r="AP22" s="78" t="str">
        <f ca="1">IF(ISBLANK(INDIRECT("P22"))," ",(INDIRECT("P22")))</f>
        <v xml:space="preserve"> </v>
      </c>
      <c r="AQ22" s="78" t="str">
        <f ca="1">IF(ISBLANK(INDIRECT("Q22"))," ",(INDIRECT("Q22")))</f>
        <v xml:space="preserve"> </v>
      </c>
      <c r="AR22" s="78" t="str">
        <f ca="1">IF(ISBLANK(INDIRECT("R22"))," ",(INDIRECT("R22")))</f>
        <v xml:space="preserve"> </v>
      </c>
      <c r="AS22" s="78" t="str">
        <f ca="1">IF(ISBLANK(INDIRECT("S22"))," ",(INDIRECT("S22")))</f>
        <v/>
      </c>
      <c r="AT22" s="78" t="str">
        <f ca="1">IF(ISBLANK(INDIRECT("T22"))," ",(INDIRECT("T22")))</f>
        <v xml:space="preserve"> </v>
      </c>
      <c r="AU22" s="78" t="str">
        <f ca="1">IF(ISBLANK(INDIRECT("U22"))," ",(INDIRECT("U22")))</f>
        <v xml:space="preserve"> </v>
      </c>
      <c r="AV22" s="78" t="str">
        <f ca="1">IF(ISBLANK(INDIRECT("V22"))," ",(INDIRECT("V22")))</f>
        <v xml:space="preserve"> </v>
      </c>
      <c r="AW22" s="78" t="str">
        <f ca="1">IF(ISBLANK(INDIRECT("W22"))," ",(INDIRECT("W22")))</f>
        <v xml:space="preserve"> </v>
      </c>
      <c r="BC22" s="290" t="s">
        <v>1500</v>
      </c>
      <c r="BD22" s="290"/>
      <c r="BE22" s="290"/>
      <c r="BF22" s="290" t="s">
        <v>393</v>
      </c>
      <c r="BG22" s="290"/>
    </row>
    <row r="23" spans="1:59" ht="53.25" customHeight="1" x14ac:dyDescent="0.35">
      <c r="A23" s="16">
        <v>18</v>
      </c>
      <c r="B23" s="20"/>
      <c r="C23" s="20"/>
      <c r="D23" s="29"/>
      <c r="E23" s="30"/>
      <c r="F23" s="29"/>
      <c r="G23" s="20"/>
      <c r="H23" s="20"/>
      <c r="I23" s="20"/>
      <c r="J23" s="20"/>
      <c r="K23" s="20"/>
      <c r="L23" s="20"/>
      <c r="M23" s="20"/>
      <c r="N23" s="29"/>
      <c r="O23" s="29"/>
      <c r="P23" s="20"/>
      <c r="Q23" s="125"/>
      <c r="R23" s="125"/>
      <c r="S23" s="126" t="str">
        <f t="shared" si="1"/>
        <v/>
      </c>
      <c r="T23" s="31"/>
      <c r="U23" s="20"/>
      <c r="V23" s="20"/>
      <c r="W23" s="20"/>
      <c r="AB23" s="78" t="str">
        <f ca="1">IF(ISBLANK(INDIRECT("B23"))," ",(INDIRECT("B23")))</f>
        <v xml:space="preserve"> </v>
      </c>
      <c r="AC23" s="78" t="str">
        <f ca="1">IF(ISBLANK(INDIRECT("C23"))," ",(INDIRECT("C23")))</f>
        <v xml:space="preserve"> </v>
      </c>
      <c r="AD23" s="78" t="str">
        <f ca="1">IF(ISBLANK(INDIRECT("D23"))," ",(INDIRECT("D23")))</f>
        <v xml:space="preserve"> </v>
      </c>
      <c r="AE23" s="78" t="str">
        <f ca="1">IF(ISBLANK(INDIRECT("E23"))," ",(INDIRECT("E23")))</f>
        <v xml:space="preserve"> </v>
      </c>
      <c r="AF23" s="78" t="str">
        <f ca="1">IF(ISBLANK(INDIRECT("F23"))," ",(INDIRECT("F23")))</f>
        <v xml:space="preserve"> </v>
      </c>
      <c r="AG23" s="78" t="str">
        <f ca="1">IF(ISBLANK(INDIRECT("G23"))," ",(INDIRECT("G23")))</f>
        <v xml:space="preserve"> </v>
      </c>
      <c r="AH23" s="78" t="str">
        <f ca="1">IF(ISBLANK(INDIRECT("H23"))," ",(INDIRECT("H23")))</f>
        <v xml:space="preserve"> </v>
      </c>
      <c r="AI23" s="78" t="str">
        <f ca="1">IF(ISBLANK(INDIRECT("I23"))," ",(INDIRECT("I23")))</f>
        <v xml:space="preserve"> </v>
      </c>
      <c r="AJ23" s="78" t="str">
        <f ca="1">IF(ISBLANK(INDIRECT("J23"))," ",(INDIRECT("J23")))</f>
        <v xml:space="preserve"> </v>
      </c>
      <c r="AK23" s="78" t="str">
        <f ca="1">IF(ISBLANK(INDIRECT("K23"))," ",(INDIRECT("K23")))</f>
        <v xml:space="preserve"> </v>
      </c>
      <c r="AL23" s="78" t="str">
        <f ca="1">IF(ISBLANK(INDIRECT("L23"))," ",(INDIRECT("L23")))</f>
        <v xml:space="preserve"> </v>
      </c>
      <c r="AM23" s="78" t="str">
        <f ca="1">IF(ISBLANK(INDIRECT("M23"))," ",(INDIRECT("M23")))</f>
        <v xml:space="preserve"> </v>
      </c>
      <c r="AN23" s="78" t="str">
        <f ca="1">IF(ISBLANK(INDIRECT("N23"))," ",(INDIRECT("N23")))</f>
        <v xml:space="preserve"> </v>
      </c>
      <c r="AO23" s="78" t="str">
        <f ca="1">IF(ISBLANK(INDIRECT("O23"))," ",(INDIRECT("O23")))</f>
        <v xml:space="preserve"> </v>
      </c>
      <c r="AP23" s="78" t="str">
        <f ca="1">IF(ISBLANK(INDIRECT("P23"))," ",(INDIRECT("P23")))</f>
        <v xml:space="preserve"> </v>
      </c>
      <c r="AQ23" s="78" t="str">
        <f ca="1">IF(ISBLANK(INDIRECT("Q23"))," ",(INDIRECT("Q23")))</f>
        <v xml:space="preserve"> </v>
      </c>
      <c r="AR23" s="78" t="str">
        <f ca="1">IF(ISBLANK(INDIRECT("R23"))," ",(INDIRECT("R23")))</f>
        <v xml:space="preserve"> </v>
      </c>
      <c r="AS23" s="78" t="str">
        <f ca="1">IF(ISBLANK(INDIRECT("S23"))," ",(INDIRECT("S23")))</f>
        <v/>
      </c>
      <c r="AT23" s="78" t="str">
        <f ca="1">IF(ISBLANK(INDIRECT("T23"))," ",(INDIRECT("T23")))</f>
        <v xml:space="preserve"> </v>
      </c>
      <c r="AU23" s="78" t="str">
        <f ca="1">IF(ISBLANK(INDIRECT("U23"))," ",(INDIRECT("U23")))</f>
        <v xml:space="preserve"> </v>
      </c>
      <c r="AV23" s="78" t="str">
        <f ca="1">IF(ISBLANK(INDIRECT("V23"))," ",(INDIRECT("V23")))</f>
        <v xml:space="preserve"> </v>
      </c>
      <c r="AW23" s="78" t="str">
        <f ca="1">IF(ISBLANK(INDIRECT("W23"))," ",(INDIRECT("W23")))</f>
        <v xml:space="preserve"> </v>
      </c>
      <c r="BC23" s="290" t="s">
        <v>1501</v>
      </c>
      <c r="BD23" s="290"/>
      <c r="BE23" s="290"/>
      <c r="BF23" s="290" t="s">
        <v>422</v>
      </c>
      <c r="BG23" s="290"/>
    </row>
    <row r="24" spans="1:59" ht="53.25" customHeight="1" x14ac:dyDescent="0.35">
      <c r="A24" s="16">
        <v>19</v>
      </c>
      <c r="B24" s="20"/>
      <c r="C24" s="20"/>
      <c r="D24" s="29"/>
      <c r="E24" s="30"/>
      <c r="F24" s="29"/>
      <c r="G24" s="20"/>
      <c r="H24" s="20"/>
      <c r="I24" s="20"/>
      <c r="J24" s="20"/>
      <c r="K24" s="20"/>
      <c r="L24" s="20"/>
      <c r="M24" s="20"/>
      <c r="N24" s="29"/>
      <c r="O24" s="29"/>
      <c r="P24" s="20"/>
      <c r="Q24" s="125"/>
      <c r="R24" s="125"/>
      <c r="S24" s="126" t="str">
        <f t="shared" si="1"/>
        <v/>
      </c>
      <c r="T24" s="31"/>
      <c r="U24" s="20"/>
      <c r="V24" s="20"/>
      <c r="W24" s="20"/>
      <c r="AB24" s="78" t="str">
        <f ca="1">IF(ISBLANK(INDIRECT("B24"))," ",(INDIRECT("B24")))</f>
        <v xml:space="preserve"> </v>
      </c>
      <c r="AC24" s="78" t="str">
        <f ca="1">IF(ISBLANK(INDIRECT("C24"))," ",(INDIRECT("C24")))</f>
        <v xml:space="preserve"> </v>
      </c>
      <c r="AD24" s="78" t="str">
        <f ca="1">IF(ISBLANK(INDIRECT("D24"))," ",(INDIRECT("D24")))</f>
        <v xml:space="preserve"> </v>
      </c>
      <c r="AE24" s="78" t="str">
        <f ca="1">IF(ISBLANK(INDIRECT("E24"))," ",(INDIRECT("E24")))</f>
        <v xml:space="preserve"> </v>
      </c>
      <c r="AF24" s="78" t="str">
        <f ca="1">IF(ISBLANK(INDIRECT("F24"))," ",(INDIRECT("F24")))</f>
        <v xml:space="preserve"> </v>
      </c>
      <c r="AG24" s="78" t="str">
        <f ca="1">IF(ISBLANK(INDIRECT("G24"))," ",(INDIRECT("G24")))</f>
        <v xml:space="preserve"> </v>
      </c>
      <c r="AH24" s="78" t="str">
        <f ca="1">IF(ISBLANK(INDIRECT("H24"))," ",(INDIRECT("H24")))</f>
        <v xml:space="preserve"> </v>
      </c>
      <c r="AI24" s="78" t="str">
        <f ca="1">IF(ISBLANK(INDIRECT("I24"))," ",(INDIRECT("I24")))</f>
        <v xml:space="preserve"> </v>
      </c>
      <c r="AJ24" s="78" t="str">
        <f ca="1">IF(ISBLANK(INDIRECT("J24"))," ",(INDIRECT("J24")))</f>
        <v xml:space="preserve"> </v>
      </c>
      <c r="AK24" s="78" t="str">
        <f ca="1">IF(ISBLANK(INDIRECT("K24"))," ",(INDIRECT("K24")))</f>
        <v xml:space="preserve"> </v>
      </c>
      <c r="AL24" s="78" t="str">
        <f ca="1">IF(ISBLANK(INDIRECT("L24"))," ",(INDIRECT("L24")))</f>
        <v xml:space="preserve"> </v>
      </c>
      <c r="AM24" s="78" t="str">
        <f ca="1">IF(ISBLANK(INDIRECT("M24"))," ",(INDIRECT("M24")))</f>
        <v xml:space="preserve"> </v>
      </c>
      <c r="AN24" s="78" t="str">
        <f ca="1">IF(ISBLANK(INDIRECT("N24"))," ",(INDIRECT("N24")))</f>
        <v xml:space="preserve"> </v>
      </c>
      <c r="AO24" s="78" t="str">
        <f ca="1">IF(ISBLANK(INDIRECT("O24"))," ",(INDIRECT("O24")))</f>
        <v xml:space="preserve"> </v>
      </c>
      <c r="AP24" s="78" t="str">
        <f ca="1">IF(ISBLANK(INDIRECT("P24"))," ",(INDIRECT("P24")))</f>
        <v xml:space="preserve"> </v>
      </c>
      <c r="AQ24" s="78" t="str">
        <f ca="1">IF(ISBLANK(INDIRECT("Q24"))," ",(INDIRECT("Q24")))</f>
        <v xml:space="preserve"> </v>
      </c>
      <c r="AR24" s="78" t="str">
        <f ca="1">IF(ISBLANK(INDIRECT("R24"))," ",(INDIRECT("R24")))</f>
        <v xml:space="preserve"> </v>
      </c>
      <c r="AS24" s="78" t="str">
        <f ca="1">IF(ISBLANK(INDIRECT("S24"))," ",(INDIRECT("S24")))</f>
        <v/>
      </c>
      <c r="AT24" s="78" t="str">
        <f ca="1">IF(ISBLANK(INDIRECT("T24"))," ",(INDIRECT("T24")))</f>
        <v xml:space="preserve"> </v>
      </c>
      <c r="AU24" s="78" t="str">
        <f ca="1">IF(ISBLANK(INDIRECT("U24"))," ",(INDIRECT("U24")))</f>
        <v xml:space="preserve"> </v>
      </c>
      <c r="AV24" s="78" t="str">
        <f ca="1">IF(ISBLANK(INDIRECT("V24"))," ",(INDIRECT("V24")))</f>
        <v xml:space="preserve"> </v>
      </c>
      <c r="AW24" s="78" t="str">
        <f ca="1">IF(ISBLANK(INDIRECT("W24"))," ",(INDIRECT("W24")))</f>
        <v xml:space="preserve"> </v>
      </c>
      <c r="BC24" s="290" t="s">
        <v>29</v>
      </c>
      <c r="BD24" s="290"/>
      <c r="BE24" s="290"/>
      <c r="BF24" s="290" t="s">
        <v>445</v>
      </c>
      <c r="BG24" s="290"/>
    </row>
    <row r="25" spans="1:59" ht="53.25" customHeight="1" x14ac:dyDescent="0.35">
      <c r="A25" s="16">
        <v>20</v>
      </c>
      <c r="B25" s="20"/>
      <c r="C25" s="20"/>
      <c r="D25" s="29"/>
      <c r="E25" s="30"/>
      <c r="F25" s="29"/>
      <c r="G25" s="20"/>
      <c r="H25" s="20"/>
      <c r="I25" s="20"/>
      <c r="J25" s="20"/>
      <c r="K25" s="20"/>
      <c r="L25" s="20"/>
      <c r="M25" s="20"/>
      <c r="N25" s="29"/>
      <c r="O25" s="29"/>
      <c r="P25" s="20"/>
      <c r="Q25" s="125"/>
      <c r="R25" s="125"/>
      <c r="S25" s="126" t="str">
        <f t="shared" si="1"/>
        <v/>
      </c>
      <c r="T25" s="31"/>
      <c r="U25" s="20"/>
      <c r="V25" s="20"/>
      <c r="W25" s="20"/>
      <c r="AB25" s="78" t="str">
        <f ca="1">IF(ISBLANK(INDIRECT("B25"))," ",(INDIRECT("B25")))</f>
        <v xml:space="preserve"> </v>
      </c>
      <c r="AC25" s="78" t="str">
        <f ca="1">IF(ISBLANK(INDIRECT("C25"))," ",(INDIRECT("C25")))</f>
        <v xml:space="preserve"> </v>
      </c>
      <c r="AD25" s="78" t="str">
        <f ca="1">IF(ISBLANK(INDIRECT("D25"))," ",(INDIRECT("D25")))</f>
        <v xml:space="preserve"> </v>
      </c>
      <c r="AE25" s="78" t="str">
        <f ca="1">IF(ISBLANK(INDIRECT("E25"))," ",(INDIRECT("E25")))</f>
        <v xml:space="preserve"> </v>
      </c>
      <c r="AF25" s="78" t="str">
        <f ca="1">IF(ISBLANK(INDIRECT("F25"))," ",(INDIRECT("F25")))</f>
        <v xml:space="preserve"> </v>
      </c>
      <c r="AG25" s="78" t="str">
        <f ca="1">IF(ISBLANK(INDIRECT("G25"))," ",(INDIRECT("G25")))</f>
        <v xml:space="preserve"> </v>
      </c>
      <c r="AH25" s="78" t="str">
        <f ca="1">IF(ISBLANK(INDIRECT("H25"))," ",(INDIRECT("H25")))</f>
        <v xml:space="preserve"> </v>
      </c>
      <c r="AI25" s="78" t="str">
        <f ca="1">IF(ISBLANK(INDIRECT("I25"))," ",(INDIRECT("I25")))</f>
        <v xml:space="preserve"> </v>
      </c>
      <c r="AJ25" s="78" t="str">
        <f ca="1">IF(ISBLANK(INDIRECT("J25"))," ",(INDIRECT("J25")))</f>
        <v xml:space="preserve"> </v>
      </c>
      <c r="AK25" s="78" t="str">
        <f ca="1">IF(ISBLANK(INDIRECT("K25"))," ",(INDIRECT("K25")))</f>
        <v xml:space="preserve"> </v>
      </c>
      <c r="AL25" s="78" t="str">
        <f ca="1">IF(ISBLANK(INDIRECT("L25"))," ",(INDIRECT("L25")))</f>
        <v xml:space="preserve"> </v>
      </c>
      <c r="AM25" s="78" t="str">
        <f ca="1">IF(ISBLANK(INDIRECT("M25"))," ",(INDIRECT("M25")))</f>
        <v xml:space="preserve"> </v>
      </c>
      <c r="AN25" s="78" t="str">
        <f ca="1">IF(ISBLANK(INDIRECT("N25"))," ",(INDIRECT("N25")))</f>
        <v xml:space="preserve"> </v>
      </c>
      <c r="AO25" s="78" t="str">
        <f ca="1">IF(ISBLANK(INDIRECT("O25"))," ",(INDIRECT("O25")))</f>
        <v xml:space="preserve"> </v>
      </c>
      <c r="AP25" s="78" t="str">
        <f ca="1">IF(ISBLANK(INDIRECT("P25"))," ",(INDIRECT("P25")))</f>
        <v xml:space="preserve"> </v>
      </c>
      <c r="AQ25" s="78" t="str">
        <f ca="1">IF(ISBLANK(INDIRECT("Q25"))," ",(INDIRECT("Q25")))</f>
        <v xml:space="preserve"> </v>
      </c>
      <c r="AR25" s="78" t="str">
        <f ca="1">IF(ISBLANK(INDIRECT("R25"))," ",(INDIRECT("R25")))</f>
        <v xml:space="preserve"> </v>
      </c>
      <c r="AS25" s="78" t="str">
        <f ca="1">IF(ISBLANK(INDIRECT("S25"))," ",(INDIRECT("S25")))</f>
        <v/>
      </c>
      <c r="AT25" s="78" t="str">
        <f ca="1">IF(ISBLANK(INDIRECT("T25"))," ",(INDIRECT("T25")))</f>
        <v xml:space="preserve"> </v>
      </c>
      <c r="AU25" s="78" t="str">
        <f ca="1">IF(ISBLANK(INDIRECT("U25"))," ",(INDIRECT("U25")))</f>
        <v xml:space="preserve"> </v>
      </c>
      <c r="AV25" s="78" t="str">
        <f ca="1">IF(ISBLANK(INDIRECT("V25"))," ",(INDIRECT("V25")))</f>
        <v xml:space="preserve"> </v>
      </c>
      <c r="AW25" s="78" t="str">
        <f ca="1">IF(ISBLANK(INDIRECT("W25"))," ",(INDIRECT("W25")))</f>
        <v xml:space="preserve"> </v>
      </c>
      <c r="BC25" s="290" t="s">
        <v>30</v>
      </c>
      <c r="BD25" s="290"/>
      <c r="BE25" s="290"/>
      <c r="BF25" s="290" t="s">
        <v>400</v>
      </c>
      <c r="BG25" s="290"/>
    </row>
    <row r="26" spans="1:59" ht="53.25" customHeight="1" x14ac:dyDescent="0.35">
      <c r="A26" s="16">
        <v>21</v>
      </c>
      <c r="B26" s="20"/>
      <c r="C26" s="20"/>
      <c r="D26" s="29"/>
      <c r="E26" s="30"/>
      <c r="F26" s="29"/>
      <c r="G26" s="20"/>
      <c r="H26" s="20"/>
      <c r="I26" s="20"/>
      <c r="J26" s="20"/>
      <c r="K26" s="20"/>
      <c r="L26" s="20"/>
      <c r="M26" s="20"/>
      <c r="N26" s="29"/>
      <c r="O26" s="29"/>
      <c r="P26" s="20"/>
      <c r="Q26" s="125"/>
      <c r="R26" s="125"/>
      <c r="S26" s="126" t="str">
        <f t="shared" si="1"/>
        <v/>
      </c>
      <c r="T26" s="31"/>
      <c r="U26" s="20"/>
      <c r="V26" s="20"/>
      <c r="W26" s="20"/>
      <c r="AB26" s="78" t="str">
        <f ca="1">IF(ISBLANK(INDIRECT("B26"))," ",(INDIRECT("B26")))</f>
        <v xml:space="preserve"> </v>
      </c>
      <c r="AC26" s="78" t="str">
        <f ca="1">IF(ISBLANK(INDIRECT("C26"))," ",(INDIRECT("C26")))</f>
        <v xml:space="preserve"> </v>
      </c>
      <c r="AD26" s="78" t="str">
        <f ca="1">IF(ISBLANK(INDIRECT("D26"))," ",(INDIRECT("D26")))</f>
        <v xml:space="preserve"> </v>
      </c>
      <c r="AE26" s="78" t="str">
        <f ca="1">IF(ISBLANK(INDIRECT("E26"))," ",(INDIRECT("E26")))</f>
        <v xml:space="preserve"> </v>
      </c>
      <c r="AF26" s="78" t="str">
        <f ca="1">IF(ISBLANK(INDIRECT("F26"))," ",(INDIRECT("F26")))</f>
        <v xml:space="preserve"> </v>
      </c>
      <c r="AG26" s="78" t="str">
        <f ca="1">IF(ISBLANK(INDIRECT("G26"))," ",(INDIRECT("G26")))</f>
        <v xml:space="preserve"> </v>
      </c>
      <c r="AH26" s="78" t="str">
        <f ca="1">IF(ISBLANK(INDIRECT("H26"))," ",(INDIRECT("H26")))</f>
        <v xml:space="preserve"> </v>
      </c>
      <c r="AI26" s="78" t="str">
        <f ca="1">IF(ISBLANK(INDIRECT("I26"))," ",(INDIRECT("I26")))</f>
        <v xml:space="preserve"> </v>
      </c>
      <c r="AJ26" s="78" t="str">
        <f ca="1">IF(ISBLANK(INDIRECT("J26"))," ",(INDIRECT("J26")))</f>
        <v xml:space="preserve"> </v>
      </c>
      <c r="AK26" s="78" t="str">
        <f ca="1">IF(ISBLANK(INDIRECT("K26"))," ",(INDIRECT("K26")))</f>
        <v xml:space="preserve"> </v>
      </c>
      <c r="AL26" s="78" t="str">
        <f ca="1">IF(ISBLANK(INDIRECT("L26"))," ",(INDIRECT("L26")))</f>
        <v xml:space="preserve"> </v>
      </c>
      <c r="AM26" s="78" t="str">
        <f ca="1">IF(ISBLANK(INDIRECT("M26"))," ",(INDIRECT("M26")))</f>
        <v xml:space="preserve"> </v>
      </c>
      <c r="AN26" s="78" t="str">
        <f ca="1">IF(ISBLANK(INDIRECT("N26"))," ",(INDIRECT("N26")))</f>
        <v xml:space="preserve"> </v>
      </c>
      <c r="AO26" s="78" t="str">
        <f ca="1">IF(ISBLANK(INDIRECT("O26"))," ",(INDIRECT("O26")))</f>
        <v xml:space="preserve"> </v>
      </c>
      <c r="AP26" s="78" t="str">
        <f ca="1">IF(ISBLANK(INDIRECT("P26"))," ",(INDIRECT("P26")))</f>
        <v xml:space="preserve"> </v>
      </c>
      <c r="AQ26" s="78" t="str">
        <f ca="1">IF(ISBLANK(INDIRECT("Q26"))," ",(INDIRECT("Q26")))</f>
        <v xml:space="preserve"> </v>
      </c>
      <c r="AR26" s="78" t="str">
        <f ca="1">IF(ISBLANK(INDIRECT("R26"))," ",(INDIRECT("R26")))</f>
        <v xml:space="preserve"> </v>
      </c>
      <c r="AS26" s="78" t="str">
        <f ca="1">IF(ISBLANK(INDIRECT("S26"))," ",(INDIRECT("S26")))</f>
        <v/>
      </c>
      <c r="AT26" s="78" t="str">
        <f ca="1">IF(ISBLANK(INDIRECT("T26"))," ",(INDIRECT("T26")))</f>
        <v xml:space="preserve"> </v>
      </c>
      <c r="AU26" s="78" t="str">
        <f ca="1">IF(ISBLANK(INDIRECT("U26"))," ",(INDIRECT("U26")))</f>
        <v xml:space="preserve"> </v>
      </c>
      <c r="AV26" s="78" t="str">
        <f ca="1">IF(ISBLANK(INDIRECT("V26"))," ",(INDIRECT("V26")))</f>
        <v xml:space="preserve"> </v>
      </c>
      <c r="AW26" s="78" t="str">
        <f ca="1">IF(ISBLANK(INDIRECT("W26"))," ",(INDIRECT("W26")))</f>
        <v xml:space="preserve"> </v>
      </c>
      <c r="BC26" s="290" t="s">
        <v>1502</v>
      </c>
      <c r="BD26" s="290"/>
      <c r="BE26" s="290"/>
      <c r="BF26" s="290" t="s">
        <v>429</v>
      </c>
      <c r="BG26" s="290"/>
    </row>
    <row r="27" spans="1:59" ht="53.25" customHeight="1" x14ac:dyDescent="0.35">
      <c r="A27" s="16">
        <v>22</v>
      </c>
      <c r="B27" s="20"/>
      <c r="C27" s="20"/>
      <c r="D27" s="29"/>
      <c r="E27" s="30"/>
      <c r="F27" s="29"/>
      <c r="G27" s="20"/>
      <c r="H27" s="20"/>
      <c r="I27" s="20"/>
      <c r="J27" s="20"/>
      <c r="K27" s="20"/>
      <c r="L27" s="20"/>
      <c r="M27" s="20"/>
      <c r="N27" s="29"/>
      <c r="O27" s="29"/>
      <c r="P27" s="20"/>
      <c r="Q27" s="125"/>
      <c r="R27" s="125"/>
      <c r="S27" s="126" t="str">
        <f t="shared" si="1"/>
        <v/>
      </c>
      <c r="T27" s="31"/>
      <c r="U27" s="20"/>
      <c r="V27" s="20"/>
      <c r="W27" s="20"/>
      <c r="AB27" s="78" t="str">
        <f ca="1">IF(ISBLANK(INDIRECT("B27"))," ",(INDIRECT("B27")))</f>
        <v xml:space="preserve"> </v>
      </c>
      <c r="AC27" s="78" t="str">
        <f ca="1">IF(ISBLANK(INDIRECT("C27"))," ",(INDIRECT("C27")))</f>
        <v xml:space="preserve"> </v>
      </c>
      <c r="AD27" s="78" t="str">
        <f ca="1">IF(ISBLANK(INDIRECT("D27"))," ",(INDIRECT("D27")))</f>
        <v xml:space="preserve"> </v>
      </c>
      <c r="AE27" s="78" t="str">
        <f ca="1">IF(ISBLANK(INDIRECT("E27"))," ",(INDIRECT("E27")))</f>
        <v xml:space="preserve"> </v>
      </c>
      <c r="AF27" s="78" t="str">
        <f ca="1">IF(ISBLANK(INDIRECT("F27"))," ",(INDIRECT("F27")))</f>
        <v xml:space="preserve"> </v>
      </c>
      <c r="AG27" s="78" t="str">
        <f ca="1">IF(ISBLANK(INDIRECT("G27"))," ",(INDIRECT("G27")))</f>
        <v xml:space="preserve"> </v>
      </c>
      <c r="AH27" s="78" t="str">
        <f ca="1">IF(ISBLANK(INDIRECT("H27"))," ",(INDIRECT("H27")))</f>
        <v xml:space="preserve"> </v>
      </c>
      <c r="AI27" s="78" t="str">
        <f ca="1">IF(ISBLANK(INDIRECT("I27"))," ",(INDIRECT("I27")))</f>
        <v xml:space="preserve"> </v>
      </c>
      <c r="AJ27" s="78" t="str">
        <f ca="1">IF(ISBLANK(INDIRECT("J27"))," ",(INDIRECT("J27")))</f>
        <v xml:space="preserve"> </v>
      </c>
      <c r="AK27" s="78" t="str">
        <f ca="1">IF(ISBLANK(INDIRECT("K27"))," ",(INDIRECT("K27")))</f>
        <v xml:space="preserve"> </v>
      </c>
      <c r="AL27" s="78" t="str">
        <f ca="1">IF(ISBLANK(INDIRECT("L27"))," ",(INDIRECT("L27")))</f>
        <v xml:space="preserve"> </v>
      </c>
      <c r="AM27" s="78" t="str">
        <f ca="1">IF(ISBLANK(INDIRECT("M27"))," ",(INDIRECT("M27")))</f>
        <v xml:space="preserve"> </v>
      </c>
      <c r="AN27" s="78" t="str">
        <f ca="1">IF(ISBLANK(INDIRECT("N27"))," ",(INDIRECT("N27")))</f>
        <v xml:space="preserve"> </v>
      </c>
      <c r="AO27" s="78" t="str">
        <f ca="1">IF(ISBLANK(INDIRECT("O27"))," ",(INDIRECT("O27")))</f>
        <v xml:space="preserve"> </v>
      </c>
      <c r="AP27" s="78" t="str">
        <f ca="1">IF(ISBLANK(INDIRECT("P27"))," ",(INDIRECT("P27")))</f>
        <v xml:space="preserve"> </v>
      </c>
      <c r="AQ27" s="78" t="str">
        <f ca="1">IF(ISBLANK(INDIRECT("Q27"))," ",(INDIRECT("Q27")))</f>
        <v xml:space="preserve"> </v>
      </c>
      <c r="AR27" s="78" t="str">
        <f ca="1">IF(ISBLANK(INDIRECT("R27"))," ",(INDIRECT("R27")))</f>
        <v xml:space="preserve"> </v>
      </c>
      <c r="AS27" s="78" t="str">
        <f ca="1">IF(ISBLANK(INDIRECT("S27"))," ",(INDIRECT("S27")))</f>
        <v/>
      </c>
      <c r="AT27" s="78" t="str">
        <f ca="1">IF(ISBLANK(INDIRECT("T27"))," ",(INDIRECT("T27")))</f>
        <v xml:space="preserve"> </v>
      </c>
      <c r="AU27" s="78" t="str">
        <f ca="1">IF(ISBLANK(INDIRECT("U27"))," ",(INDIRECT("U27")))</f>
        <v xml:space="preserve"> </v>
      </c>
      <c r="AV27" s="78" t="str">
        <f ca="1">IF(ISBLANK(INDIRECT("V27"))," ",(INDIRECT("V27")))</f>
        <v xml:space="preserve"> </v>
      </c>
      <c r="AW27" s="78" t="str">
        <f ca="1">IF(ISBLANK(INDIRECT("W27"))," ",(INDIRECT("W27")))</f>
        <v xml:space="preserve"> </v>
      </c>
      <c r="BC27" s="290" t="s">
        <v>915</v>
      </c>
      <c r="BD27" s="290"/>
      <c r="BE27" s="290"/>
      <c r="BF27" s="290" t="s">
        <v>413</v>
      </c>
      <c r="BG27" s="290"/>
    </row>
    <row r="28" spans="1:59" ht="53.25" customHeight="1" x14ac:dyDescent="0.35">
      <c r="A28" s="16">
        <v>23</v>
      </c>
      <c r="B28" s="20"/>
      <c r="C28" s="20"/>
      <c r="D28" s="29"/>
      <c r="E28" s="30"/>
      <c r="F28" s="29"/>
      <c r="G28" s="20"/>
      <c r="H28" s="20"/>
      <c r="I28" s="20"/>
      <c r="J28" s="20"/>
      <c r="K28" s="20"/>
      <c r="L28" s="20"/>
      <c r="M28" s="20"/>
      <c r="N28" s="29"/>
      <c r="O28" s="29"/>
      <c r="P28" s="20"/>
      <c r="Q28" s="125"/>
      <c r="R28" s="125"/>
      <c r="S28" s="126" t="str">
        <f t="shared" si="1"/>
        <v/>
      </c>
      <c r="T28" s="31"/>
      <c r="U28" s="20"/>
      <c r="V28" s="20"/>
      <c r="W28" s="20"/>
      <c r="AB28" s="78" t="str">
        <f ca="1">IF(ISBLANK(INDIRECT("B28"))," ",(INDIRECT("B28")))</f>
        <v xml:space="preserve"> </v>
      </c>
      <c r="AC28" s="78" t="str">
        <f ca="1">IF(ISBLANK(INDIRECT("C28"))," ",(INDIRECT("C28")))</f>
        <v xml:space="preserve"> </v>
      </c>
      <c r="AD28" s="78" t="str">
        <f ca="1">IF(ISBLANK(INDIRECT("D28"))," ",(INDIRECT("D28")))</f>
        <v xml:space="preserve"> </v>
      </c>
      <c r="AE28" s="78" t="str">
        <f ca="1">IF(ISBLANK(INDIRECT("E28"))," ",(INDIRECT("E28")))</f>
        <v xml:space="preserve"> </v>
      </c>
      <c r="AF28" s="78" t="str">
        <f ca="1">IF(ISBLANK(INDIRECT("F28"))," ",(INDIRECT("F28")))</f>
        <v xml:space="preserve"> </v>
      </c>
      <c r="AG28" s="78" t="str">
        <f ca="1">IF(ISBLANK(INDIRECT("G28"))," ",(INDIRECT("G28")))</f>
        <v xml:space="preserve"> </v>
      </c>
      <c r="AH28" s="78" t="str">
        <f ca="1">IF(ISBLANK(INDIRECT("H28"))," ",(INDIRECT("H28")))</f>
        <v xml:space="preserve"> </v>
      </c>
      <c r="AI28" s="78" t="str">
        <f ca="1">IF(ISBLANK(INDIRECT("I28"))," ",(INDIRECT("I28")))</f>
        <v xml:space="preserve"> </v>
      </c>
      <c r="AJ28" s="78" t="str">
        <f ca="1">IF(ISBLANK(INDIRECT("J28"))," ",(INDIRECT("J28")))</f>
        <v xml:space="preserve"> </v>
      </c>
      <c r="AK28" s="78" t="str">
        <f ca="1">IF(ISBLANK(INDIRECT("K28"))," ",(INDIRECT("K28")))</f>
        <v xml:space="preserve"> </v>
      </c>
      <c r="AL28" s="78" t="str">
        <f ca="1">IF(ISBLANK(INDIRECT("L28"))," ",(INDIRECT("L28")))</f>
        <v xml:space="preserve"> </v>
      </c>
      <c r="AM28" s="78" t="str">
        <f ca="1">IF(ISBLANK(INDIRECT("M28"))," ",(INDIRECT("M28")))</f>
        <v xml:space="preserve"> </v>
      </c>
      <c r="AN28" s="78" t="str">
        <f ca="1">IF(ISBLANK(INDIRECT("N28"))," ",(INDIRECT("N28")))</f>
        <v xml:space="preserve"> </v>
      </c>
      <c r="AO28" s="78" t="str">
        <f ca="1">IF(ISBLANK(INDIRECT("O28"))," ",(INDIRECT("O28")))</f>
        <v xml:space="preserve"> </v>
      </c>
      <c r="AP28" s="78" t="str">
        <f ca="1">IF(ISBLANK(INDIRECT("P28"))," ",(INDIRECT("P28")))</f>
        <v xml:space="preserve"> </v>
      </c>
      <c r="AQ28" s="78" t="str">
        <f ca="1">IF(ISBLANK(INDIRECT("Q28"))," ",(INDIRECT("Q28")))</f>
        <v xml:space="preserve"> </v>
      </c>
      <c r="AR28" s="78" t="str">
        <f ca="1">IF(ISBLANK(INDIRECT("R28"))," ",(INDIRECT("R28")))</f>
        <v xml:space="preserve"> </v>
      </c>
      <c r="AS28" s="78" t="str">
        <f ca="1">IF(ISBLANK(INDIRECT("S28"))," ",(INDIRECT("S28")))</f>
        <v/>
      </c>
      <c r="AT28" s="78" t="str">
        <f ca="1">IF(ISBLANK(INDIRECT("T28"))," ",(INDIRECT("T28")))</f>
        <v xml:space="preserve"> </v>
      </c>
      <c r="AU28" s="78" t="str">
        <f ca="1">IF(ISBLANK(INDIRECT("U28"))," ",(INDIRECT("U28")))</f>
        <v xml:space="preserve"> </v>
      </c>
      <c r="AV28" s="78" t="str">
        <f ca="1">IF(ISBLANK(INDIRECT("V28"))," ",(INDIRECT("V28")))</f>
        <v xml:space="preserve"> </v>
      </c>
      <c r="AW28" s="78" t="str">
        <f ca="1">IF(ISBLANK(INDIRECT("W28"))," ",(INDIRECT("W28")))</f>
        <v xml:space="preserve"> </v>
      </c>
      <c r="BC28" s="290" t="s">
        <v>917</v>
      </c>
      <c r="BD28" s="290"/>
      <c r="BE28" s="290"/>
      <c r="BF28" s="290" t="s">
        <v>394</v>
      </c>
      <c r="BG28" s="290"/>
    </row>
    <row r="29" spans="1:59" ht="53.25" customHeight="1" x14ac:dyDescent="0.35">
      <c r="A29" s="16">
        <v>24</v>
      </c>
      <c r="B29" s="20"/>
      <c r="C29" s="20"/>
      <c r="D29" s="29"/>
      <c r="E29" s="30"/>
      <c r="F29" s="29"/>
      <c r="G29" s="20"/>
      <c r="H29" s="20"/>
      <c r="I29" s="20"/>
      <c r="J29" s="20"/>
      <c r="K29" s="20"/>
      <c r="L29" s="20"/>
      <c r="M29" s="20"/>
      <c r="N29" s="29"/>
      <c r="O29" s="29"/>
      <c r="P29" s="20"/>
      <c r="Q29" s="125"/>
      <c r="R29" s="125"/>
      <c r="S29" s="126" t="str">
        <f t="shared" si="1"/>
        <v/>
      </c>
      <c r="T29" s="31"/>
      <c r="U29" s="20"/>
      <c r="V29" s="20"/>
      <c r="W29" s="20"/>
      <c r="AB29" s="78" t="str">
        <f ca="1">IF(ISBLANK(INDIRECT("B29"))," ",(INDIRECT("B29")))</f>
        <v xml:space="preserve"> </v>
      </c>
      <c r="AC29" s="78" t="str">
        <f ca="1">IF(ISBLANK(INDIRECT("C29"))," ",(INDIRECT("C29")))</f>
        <v xml:space="preserve"> </v>
      </c>
      <c r="AD29" s="78" t="str">
        <f ca="1">IF(ISBLANK(INDIRECT("D29"))," ",(INDIRECT("D29")))</f>
        <v xml:space="preserve"> </v>
      </c>
      <c r="AE29" s="78" t="str">
        <f ca="1">IF(ISBLANK(INDIRECT("E29"))," ",(INDIRECT("E29")))</f>
        <v xml:space="preserve"> </v>
      </c>
      <c r="AF29" s="78" t="str">
        <f ca="1">IF(ISBLANK(INDIRECT("F29"))," ",(INDIRECT("F29")))</f>
        <v xml:space="preserve"> </v>
      </c>
      <c r="AG29" s="78" t="str">
        <f ca="1">IF(ISBLANK(INDIRECT("G29"))," ",(INDIRECT("G29")))</f>
        <v xml:space="preserve"> </v>
      </c>
      <c r="AH29" s="78" t="str">
        <f ca="1">IF(ISBLANK(INDIRECT("H29"))," ",(INDIRECT("H29")))</f>
        <v xml:space="preserve"> </v>
      </c>
      <c r="AI29" s="78" t="str">
        <f ca="1">IF(ISBLANK(INDIRECT("I29"))," ",(INDIRECT("I29")))</f>
        <v xml:space="preserve"> </v>
      </c>
      <c r="AJ29" s="78" t="str">
        <f ca="1">IF(ISBLANK(INDIRECT("J29"))," ",(INDIRECT("J29")))</f>
        <v xml:space="preserve"> </v>
      </c>
      <c r="AK29" s="78" t="str">
        <f ca="1">IF(ISBLANK(INDIRECT("K29"))," ",(INDIRECT("K29")))</f>
        <v xml:space="preserve"> </v>
      </c>
      <c r="AL29" s="78" t="str">
        <f ca="1">IF(ISBLANK(INDIRECT("L29"))," ",(INDIRECT("L29")))</f>
        <v xml:space="preserve"> </v>
      </c>
      <c r="AM29" s="78" t="str">
        <f ca="1">IF(ISBLANK(INDIRECT("M29"))," ",(INDIRECT("M29")))</f>
        <v xml:space="preserve"> </v>
      </c>
      <c r="AN29" s="78" t="str">
        <f ca="1">IF(ISBLANK(INDIRECT("N29"))," ",(INDIRECT("N29")))</f>
        <v xml:space="preserve"> </v>
      </c>
      <c r="AO29" s="78" t="str">
        <f ca="1">IF(ISBLANK(INDIRECT("O29"))," ",(INDIRECT("O29")))</f>
        <v xml:space="preserve"> </v>
      </c>
      <c r="AP29" s="78" t="str">
        <f ca="1">IF(ISBLANK(INDIRECT("P29"))," ",(INDIRECT("P29")))</f>
        <v xml:space="preserve"> </v>
      </c>
      <c r="AQ29" s="78" t="str">
        <f ca="1">IF(ISBLANK(INDIRECT("Q29"))," ",(INDIRECT("Q29")))</f>
        <v xml:space="preserve"> </v>
      </c>
      <c r="AR29" s="78" t="str">
        <f ca="1">IF(ISBLANK(INDIRECT("R29"))," ",(INDIRECT("R29")))</f>
        <v xml:space="preserve"> </v>
      </c>
      <c r="AS29" s="78" t="str">
        <f ca="1">IF(ISBLANK(INDIRECT("S29"))," ",(INDIRECT("S29")))</f>
        <v/>
      </c>
      <c r="AT29" s="78" t="str">
        <f ca="1">IF(ISBLANK(INDIRECT("T29"))," ",(INDIRECT("T29")))</f>
        <v xml:space="preserve"> </v>
      </c>
      <c r="AU29" s="78" t="str">
        <f ca="1">IF(ISBLANK(INDIRECT("U29"))," ",(INDIRECT("U29")))</f>
        <v xml:space="preserve"> </v>
      </c>
      <c r="AV29" s="78" t="str">
        <f ca="1">IF(ISBLANK(INDIRECT("V29"))," ",(INDIRECT("V29")))</f>
        <v xml:space="preserve"> </v>
      </c>
      <c r="AW29" s="78" t="str">
        <f ca="1">IF(ISBLANK(INDIRECT("W29"))," ",(INDIRECT("W29")))</f>
        <v xml:space="preserve"> </v>
      </c>
      <c r="BC29" s="290" t="s">
        <v>919</v>
      </c>
      <c r="BD29" s="290"/>
      <c r="BE29" s="290"/>
      <c r="BF29" s="290" t="s">
        <v>420</v>
      </c>
      <c r="BG29" s="290"/>
    </row>
    <row r="30" spans="1:59" ht="53.25" customHeight="1" x14ac:dyDescent="0.35">
      <c r="A30" s="16">
        <v>25</v>
      </c>
      <c r="B30" s="20"/>
      <c r="C30" s="20"/>
      <c r="D30" s="29"/>
      <c r="E30" s="30"/>
      <c r="F30" s="29"/>
      <c r="G30" s="20"/>
      <c r="H30" s="20"/>
      <c r="I30" s="20"/>
      <c r="J30" s="20"/>
      <c r="K30" s="20"/>
      <c r="L30" s="20"/>
      <c r="M30" s="20"/>
      <c r="N30" s="29"/>
      <c r="O30" s="29"/>
      <c r="P30" s="20"/>
      <c r="Q30" s="125"/>
      <c r="R30" s="125"/>
      <c r="S30" s="126" t="str">
        <f t="shared" si="1"/>
        <v/>
      </c>
      <c r="T30" s="31"/>
      <c r="U30" s="20"/>
      <c r="V30" s="20"/>
      <c r="W30" s="20"/>
      <c r="AB30" s="78" t="str">
        <f ca="1">IF(ISBLANK(INDIRECT("B30"))," ",(INDIRECT("B30")))</f>
        <v xml:space="preserve"> </v>
      </c>
      <c r="AC30" s="78" t="str">
        <f ca="1">IF(ISBLANK(INDIRECT("C30"))," ",(INDIRECT("C30")))</f>
        <v xml:space="preserve"> </v>
      </c>
      <c r="AD30" s="78" t="str">
        <f ca="1">IF(ISBLANK(INDIRECT("D30"))," ",(INDIRECT("D30")))</f>
        <v xml:space="preserve"> </v>
      </c>
      <c r="AE30" s="78" t="str">
        <f ca="1">IF(ISBLANK(INDIRECT("E30"))," ",(INDIRECT("E30")))</f>
        <v xml:space="preserve"> </v>
      </c>
      <c r="AF30" s="78" t="str">
        <f ca="1">IF(ISBLANK(INDIRECT("F30"))," ",(INDIRECT("F30")))</f>
        <v xml:space="preserve"> </v>
      </c>
      <c r="AG30" s="78" t="str">
        <f ca="1">IF(ISBLANK(INDIRECT("G30"))," ",(INDIRECT("G30")))</f>
        <v xml:space="preserve"> </v>
      </c>
      <c r="AH30" s="78" t="str">
        <f ca="1">IF(ISBLANK(INDIRECT("H30"))," ",(INDIRECT("H30")))</f>
        <v xml:space="preserve"> </v>
      </c>
      <c r="AI30" s="78" t="str">
        <f ca="1">IF(ISBLANK(INDIRECT("I30"))," ",(INDIRECT("I30")))</f>
        <v xml:space="preserve"> </v>
      </c>
      <c r="AJ30" s="78" t="str">
        <f ca="1">IF(ISBLANK(INDIRECT("J30"))," ",(INDIRECT("J30")))</f>
        <v xml:space="preserve"> </v>
      </c>
      <c r="AK30" s="78" t="str">
        <f ca="1">IF(ISBLANK(INDIRECT("K30"))," ",(INDIRECT("K30")))</f>
        <v xml:space="preserve"> </v>
      </c>
      <c r="AL30" s="78" t="str">
        <f ca="1">IF(ISBLANK(INDIRECT("L30"))," ",(INDIRECT("L30")))</f>
        <v xml:space="preserve"> </v>
      </c>
      <c r="AM30" s="78" t="str">
        <f ca="1">IF(ISBLANK(INDIRECT("M30"))," ",(INDIRECT("M30")))</f>
        <v xml:space="preserve"> </v>
      </c>
      <c r="AN30" s="78" t="str">
        <f ca="1">IF(ISBLANK(INDIRECT("N30"))," ",(INDIRECT("N30")))</f>
        <v xml:space="preserve"> </v>
      </c>
      <c r="AO30" s="78" t="str">
        <f ca="1">IF(ISBLANK(INDIRECT("O30"))," ",(INDIRECT("O30")))</f>
        <v xml:space="preserve"> </v>
      </c>
      <c r="AP30" s="78" t="str">
        <f ca="1">IF(ISBLANK(INDIRECT("P30"))," ",(INDIRECT("P30")))</f>
        <v xml:space="preserve"> </v>
      </c>
      <c r="AQ30" s="78" t="str">
        <f ca="1">IF(ISBLANK(INDIRECT("Q30"))," ",(INDIRECT("Q30")))</f>
        <v xml:space="preserve"> </v>
      </c>
      <c r="AR30" s="78" t="str">
        <f ca="1">IF(ISBLANK(INDIRECT("R30"))," ",(INDIRECT("R30")))</f>
        <v xml:space="preserve"> </v>
      </c>
      <c r="AS30" s="78" t="str">
        <f ca="1">IF(ISBLANK(INDIRECT("S30"))," ",(INDIRECT("S30")))</f>
        <v/>
      </c>
      <c r="AT30" s="78" t="str">
        <f ca="1">IF(ISBLANK(INDIRECT("T30"))," ",(INDIRECT("T30")))</f>
        <v xml:space="preserve"> </v>
      </c>
      <c r="AU30" s="78" t="str">
        <f ca="1">IF(ISBLANK(INDIRECT("U30"))," ",(INDIRECT("U30")))</f>
        <v xml:space="preserve"> </v>
      </c>
      <c r="AV30" s="78" t="str">
        <f ca="1">IF(ISBLANK(INDIRECT("V30"))," ",(INDIRECT("V30")))</f>
        <v xml:space="preserve"> </v>
      </c>
      <c r="AW30" s="78" t="str">
        <f ca="1">IF(ISBLANK(INDIRECT("W30"))," ",(INDIRECT("W30")))</f>
        <v xml:space="preserve"> </v>
      </c>
      <c r="BC30" s="290" t="s">
        <v>1503</v>
      </c>
      <c r="BD30" s="290"/>
      <c r="BE30" s="290"/>
      <c r="BF30" s="290" t="s">
        <v>401</v>
      </c>
      <c r="BG30" s="290"/>
    </row>
    <row r="31" spans="1:59" ht="53.25" customHeight="1" x14ac:dyDescent="0.35">
      <c r="A31" s="16">
        <v>26</v>
      </c>
      <c r="B31" s="20"/>
      <c r="C31" s="20"/>
      <c r="D31" s="29"/>
      <c r="E31" s="30"/>
      <c r="F31" s="29"/>
      <c r="G31" s="20"/>
      <c r="H31" s="20"/>
      <c r="I31" s="20"/>
      <c r="J31" s="20"/>
      <c r="K31" s="20"/>
      <c r="L31" s="20"/>
      <c r="M31" s="20"/>
      <c r="N31" s="29"/>
      <c r="O31" s="29"/>
      <c r="P31" s="20"/>
      <c r="Q31" s="125"/>
      <c r="R31" s="125"/>
      <c r="S31" s="126" t="str">
        <f t="shared" si="1"/>
        <v/>
      </c>
      <c r="T31" s="31"/>
      <c r="U31" s="20"/>
      <c r="V31" s="20"/>
      <c r="W31" s="20"/>
      <c r="AB31" s="78" t="str">
        <f ca="1">IF(ISBLANK(INDIRECT("B31"))," ",(INDIRECT("B31")))</f>
        <v xml:space="preserve"> </v>
      </c>
      <c r="AC31" s="78" t="str">
        <f ca="1">IF(ISBLANK(INDIRECT("C31"))," ",(INDIRECT("C31")))</f>
        <v xml:space="preserve"> </v>
      </c>
      <c r="AD31" s="78" t="str">
        <f ca="1">IF(ISBLANK(INDIRECT("D31"))," ",(INDIRECT("D31")))</f>
        <v xml:space="preserve"> </v>
      </c>
      <c r="AE31" s="78" t="str">
        <f ca="1">IF(ISBLANK(INDIRECT("E31"))," ",(INDIRECT("E31")))</f>
        <v xml:space="preserve"> </v>
      </c>
      <c r="AF31" s="78" t="str">
        <f ca="1">IF(ISBLANK(INDIRECT("F31"))," ",(INDIRECT("F31")))</f>
        <v xml:space="preserve"> </v>
      </c>
      <c r="AG31" s="78" t="str">
        <f ca="1">IF(ISBLANK(INDIRECT("G31"))," ",(INDIRECT("G31")))</f>
        <v xml:space="preserve"> </v>
      </c>
      <c r="AH31" s="78" t="str">
        <f ca="1">IF(ISBLANK(INDIRECT("H31"))," ",(INDIRECT("H31")))</f>
        <v xml:space="preserve"> </v>
      </c>
      <c r="AI31" s="78" t="str">
        <f ca="1">IF(ISBLANK(INDIRECT("I31"))," ",(INDIRECT("I31")))</f>
        <v xml:space="preserve"> </v>
      </c>
      <c r="AJ31" s="78" t="str">
        <f ca="1">IF(ISBLANK(INDIRECT("J31"))," ",(INDIRECT("J31")))</f>
        <v xml:space="preserve"> </v>
      </c>
      <c r="AK31" s="78" t="str">
        <f ca="1">IF(ISBLANK(INDIRECT("K31"))," ",(INDIRECT("K31")))</f>
        <v xml:space="preserve"> </v>
      </c>
      <c r="AL31" s="78" t="str">
        <f ca="1">IF(ISBLANK(INDIRECT("L31"))," ",(INDIRECT("L31")))</f>
        <v xml:space="preserve"> </v>
      </c>
      <c r="AM31" s="78" t="str">
        <f ca="1">IF(ISBLANK(INDIRECT("M31"))," ",(INDIRECT("M31")))</f>
        <v xml:space="preserve"> </v>
      </c>
      <c r="AN31" s="78" t="str">
        <f ca="1">IF(ISBLANK(INDIRECT("N31"))," ",(INDIRECT("N31")))</f>
        <v xml:space="preserve"> </v>
      </c>
      <c r="AO31" s="78" t="str">
        <f ca="1">IF(ISBLANK(INDIRECT("O31"))," ",(INDIRECT("O31")))</f>
        <v xml:space="preserve"> </v>
      </c>
      <c r="AP31" s="78" t="str">
        <f ca="1">IF(ISBLANK(INDIRECT("P31"))," ",(INDIRECT("P31")))</f>
        <v xml:space="preserve"> </v>
      </c>
      <c r="AQ31" s="78" t="str">
        <f ca="1">IF(ISBLANK(INDIRECT("Q31"))," ",(INDIRECT("Q31")))</f>
        <v xml:space="preserve"> </v>
      </c>
      <c r="AR31" s="78" t="str">
        <f ca="1">IF(ISBLANK(INDIRECT("R31"))," ",(INDIRECT("R31")))</f>
        <v xml:space="preserve"> </v>
      </c>
      <c r="AS31" s="78" t="str">
        <f ca="1">IF(ISBLANK(INDIRECT("S31"))," ",(INDIRECT("S31")))</f>
        <v/>
      </c>
      <c r="AT31" s="78" t="str">
        <f ca="1">IF(ISBLANK(INDIRECT("T31"))," ",(INDIRECT("T31")))</f>
        <v xml:space="preserve"> </v>
      </c>
      <c r="AU31" s="78" t="str">
        <f ca="1">IF(ISBLANK(INDIRECT("U31"))," ",(INDIRECT("U31")))</f>
        <v xml:space="preserve"> </v>
      </c>
      <c r="AV31" s="78" t="str">
        <f ca="1">IF(ISBLANK(INDIRECT("V31"))," ",(INDIRECT("V31")))</f>
        <v xml:space="preserve"> </v>
      </c>
      <c r="AW31" s="78" t="str">
        <f ca="1">IF(ISBLANK(INDIRECT("W31"))," ",(INDIRECT("W31")))</f>
        <v xml:space="preserve"> </v>
      </c>
      <c r="BC31" s="290" t="s">
        <v>907</v>
      </c>
      <c r="BD31" s="290"/>
      <c r="BE31" s="290"/>
      <c r="BF31" s="290" t="s">
        <v>402</v>
      </c>
      <c r="BG31" s="290"/>
    </row>
    <row r="32" spans="1:59" ht="53.25" customHeight="1" x14ac:dyDescent="0.35">
      <c r="A32" s="16">
        <v>27</v>
      </c>
      <c r="B32" s="20"/>
      <c r="C32" s="20"/>
      <c r="D32" s="29"/>
      <c r="E32" s="30"/>
      <c r="F32" s="29"/>
      <c r="G32" s="20"/>
      <c r="H32" s="20"/>
      <c r="I32" s="20"/>
      <c r="J32" s="20"/>
      <c r="K32" s="20"/>
      <c r="L32" s="20"/>
      <c r="M32" s="20"/>
      <c r="N32" s="29"/>
      <c r="O32" s="29"/>
      <c r="P32" s="20"/>
      <c r="Q32" s="125"/>
      <c r="R32" s="125"/>
      <c r="S32" s="126" t="str">
        <f t="shared" si="1"/>
        <v/>
      </c>
      <c r="T32" s="31"/>
      <c r="U32" s="20"/>
      <c r="V32" s="20"/>
      <c r="W32" s="20"/>
      <c r="AB32" s="78" t="str">
        <f ca="1">IF(ISBLANK(INDIRECT("B32"))," ",(INDIRECT("B32")))</f>
        <v xml:space="preserve"> </v>
      </c>
      <c r="AC32" s="78" t="str">
        <f ca="1">IF(ISBLANK(INDIRECT("C32"))," ",(INDIRECT("C32")))</f>
        <v xml:space="preserve"> </v>
      </c>
      <c r="AD32" s="78" t="str">
        <f ca="1">IF(ISBLANK(INDIRECT("D32"))," ",(INDIRECT("D32")))</f>
        <v xml:space="preserve"> </v>
      </c>
      <c r="AE32" s="78" t="str">
        <f ca="1">IF(ISBLANK(INDIRECT("E32"))," ",(INDIRECT("E32")))</f>
        <v xml:space="preserve"> </v>
      </c>
      <c r="AF32" s="78" t="str">
        <f ca="1">IF(ISBLANK(INDIRECT("F32"))," ",(INDIRECT("F32")))</f>
        <v xml:space="preserve"> </v>
      </c>
      <c r="AG32" s="78" t="str">
        <f ca="1">IF(ISBLANK(INDIRECT("G32"))," ",(INDIRECT("G32")))</f>
        <v xml:space="preserve"> </v>
      </c>
      <c r="AH32" s="78" t="str">
        <f ca="1">IF(ISBLANK(INDIRECT("H32"))," ",(INDIRECT("H32")))</f>
        <v xml:space="preserve"> </v>
      </c>
      <c r="AI32" s="78" t="str">
        <f ca="1">IF(ISBLANK(INDIRECT("I32"))," ",(INDIRECT("I32")))</f>
        <v xml:space="preserve"> </v>
      </c>
      <c r="AJ32" s="78" t="str">
        <f ca="1">IF(ISBLANK(INDIRECT("J32"))," ",(INDIRECT("J32")))</f>
        <v xml:space="preserve"> </v>
      </c>
      <c r="AK32" s="78" t="str">
        <f ca="1">IF(ISBLANK(INDIRECT("K32"))," ",(INDIRECT("K32")))</f>
        <v xml:space="preserve"> </v>
      </c>
      <c r="AL32" s="78" t="str">
        <f ca="1">IF(ISBLANK(INDIRECT("L32"))," ",(INDIRECT("L32")))</f>
        <v xml:space="preserve"> </v>
      </c>
      <c r="AM32" s="78" t="str">
        <f ca="1">IF(ISBLANK(INDIRECT("M32"))," ",(INDIRECT("M32")))</f>
        <v xml:space="preserve"> </v>
      </c>
      <c r="AN32" s="78" t="str">
        <f ca="1">IF(ISBLANK(INDIRECT("N32"))," ",(INDIRECT("N32")))</f>
        <v xml:space="preserve"> </v>
      </c>
      <c r="AO32" s="78" t="str">
        <f ca="1">IF(ISBLANK(INDIRECT("O32"))," ",(INDIRECT("O32")))</f>
        <v xml:space="preserve"> </v>
      </c>
      <c r="AP32" s="78" t="str">
        <f ca="1">IF(ISBLANK(INDIRECT("P32"))," ",(INDIRECT("P32")))</f>
        <v xml:space="preserve"> </v>
      </c>
      <c r="AQ32" s="78" t="str">
        <f ca="1">IF(ISBLANK(INDIRECT("Q32"))," ",(INDIRECT("Q32")))</f>
        <v xml:space="preserve"> </v>
      </c>
      <c r="AR32" s="78" t="str">
        <f ca="1">IF(ISBLANK(INDIRECT("R32"))," ",(INDIRECT("R32")))</f>
        <v xml:space="preserve"> </v>
      </c>
      <c r="AS32" s="78" t="str">
        <f ca="1">IF(ISBLANK(INDIRECT("S32"))," ",(INDIRECT("S32")))</f>
        <v/>
      </c>
      <c r="AT32" s="78" t="str">
        <f ca="1">IF(ISBLANK(INDIRECT("T32"))," ",(INDIRECT("T32")))</f>
        <v xml:space="preserve"> </v>
      </c>
      <c r="AU32" s="78" t="str">
        <f ca="1">IF(ISBLANK(INDIRECT("U32"))," ",(INDIRECT("U32")))</f>
        <v xml:space="preserve"> </v>
      </c>
      <c r="AV32" s="78" t="str">
        <f ca="1">IF(ISBLANK(INDIRECT("V32"))," ",(INDIRECT("V32")))</f>
        <v xml:space="preserve"> </v>
      </c>
      <c r="AW32" s="78" t="str">
        <f ca="1">IF(ISBLANK(INDIRECT("W32"))," ",(INDIRECT("W32")))</f>
        <v xml:space="preserve"> </v>
      </c>
      <c r="BC32" s="290" t="s">
        <v>923</v>
      </c>
      <c r="BD32" s="290"/>
      <c r="BE32" s="290"/>
      <c r="BF32" s="290" t="s">
        <v>427</v>
      </c>
      <c r="BG32" s="290"/>
    </row>
    <row r="33" spans="1:59" ht="53.25" customHeight="1" x14ac:dyDescent="0.35">
      <c r="A33" s="16">
        <v>28</v>
      </c>
      <c r="B33" s="20"/>
      <c r="C33" s="20"/>
      <c r="D33" s="29"/>
      <c r="E33" s="30"/>
      <c r="F33" s="29"/>
      <c r="G33" s="20"/>
      <c r="H33" s="20"/>
      <c r="I33" s="20"/>
      <c r="J33" s="20"/>
      <c r="K33" s="20"/>
      <c r="L33" s="20"/>
      <c r="M33" s="20"/>
      <c r="N33" s="29"/>
      <c r="O33" s="29"/>
      <c r="P33" s="20"/>
      <c r="Q33" s="125"/>
      <c r="R33" s="125"/>
      <c r="S33" s="126" t="str">
        <f t="shared" si="1"/>
        <v/>
      </c>
      <c r="T33" s="31"/>
      <c r="U33" s="20"/>
      <c r="V33" s="20"/>
      <c r="W33" s="20"/>
      <c r="AB33" s="78" t="str">
        <f ca="1">IF(ISBLANK(INDIRECT("B33"))," ",(INDIRECT("B33")))</f>
        <v xml:space="preserve"> </v>
      </c>
      <c r="AC33" s="78" t="str">
        <f ca="1">IF(ISBLANK(INDIRECT("C33"))," ",(INDIRECT("C33")))</f>
        <v xml:space="preserve"> </v>
      </c>
      <c r="AD33" s="78" t="str">
        <f ca="1">IF(ISBLANK(INDIRECT("D33"))," ",(INDIRECT("D33")))</f>
        <v xml:space="preserve"> </v>
      </c>
      <c r="AE33" s="78" t="str">
        <f ca="1">IF(ISBLANK(INDIRECT("E33"))," ",(INDIRECT("E33")))</f>
        <v xml:space="preserve"> </v>
      </c>
      <c r="AF33" s="78" t="str">
        <f ca="1">IF(ISBLANK(INDIRECT("F33"))," ",(INDIRECT("F33")))</f>
        <v xml:space="preserve"> </v>
      </c>
      <c r="AG33" s="78" t="str">
        <f ca="1">IF(ISBLANK(INDIRECT("G33"))," ",(INDIRECT("G33")))</f>
        <v xml:space="preserve"> </v>
      </c>
      <c r="AH33" s="78" t="str">
        <f ca="1">IF(ISBLANK(INDIRECT("H33"))," ",(INDIRECT("H33")))</f>
        <v xml:space="preserve"> </v>
      </c>
      <c r="AI33" s="78" t="str">
        <f ca="1">IF(ISBLANK(INDIRECT("I33"))," ",(INDIRECT("I33")))</f>
        <v xml:space="preserve"> </v>
      </c>
      <c r="AJ33" s="78" t="str">
        <f ca="1">IF(ISBLANK(INDIRECT("J33"))," ",(INDIRECT("J33")))</f>
        <v xml:space="preserve"> </v>
      </c>
      <c r="AK33" s="78" t="str">
        <f ca="1">IF(ISBLANK(INDIRECT("K33"))," ",(INDIRECT("K33")))</f>
        <v xml:space="preserve"> </v>
      </c>
      <c r="AL33" s="78" t="str">
        <f ca="1">IF(ISBLANK(INDIRECT("L33"))," ",(INDIRECT("L33")))</f>
        <v xml:space="preserve"> </v>
      </c>
      <c r="AM33" s="78" t="str">
        <f ca="1">IF(ISBLANK(INDIRECT("M33"))," ",(INDIRECT("M33")))</f>
        <v xml:space="preserve"> </v>
      </c>
      <c r="AN33" s="78" t="str">
        <f ca="1">IF(ISBLANK(INDIRECT("N33"))," ",(INDIRECT("N33")))</f>
        <v xml:space="preserve"> </v>
      </c>
      <c r="AO33" s="78" t="str">
        <f ca="1">IF(ISBLANK(INDIRECT("O33"))," ",(INDIRECT("O33")))</f>
        <v xml:space="preserve"> </v>
      </c>
      <c r="AP33" s="78" t="str">
        <f ca="1">IF(ISBLANK(INDIRECT("P33"))," ",(INDIRECT("P33")))</f>
        <v xml:space="preserve"> </v>
      </c>
      <c r="AQ33" s="78" t="str">
        <f ca="1">IF(ISBLANK(INDIRECT("Q33"))," ",(INDIRECT("Q33")))</f>
        <v xml:space="preserve"> </v>
      </c>
      <c r="AR33" s="78" t="str">
        <f ca="1">IF(ISBLANK(INDIRECT("R33"))," ",(INDIRECT("R33")))</f>
        <v xml:space="preserve"> </v>
      </c>
      <c r="AS33" s="78" t="str">
        <f ca="1">IF(ISBLANK(INDIRECT("S33"))," ",(INDIRECT("S33")))</f>
        <v/>
      </c>
      <c r="AT33" s="78" t="str">
        <f ca="1">IF(ISBLANK(INDIRECT("T33"))," ",(INDIRECT("T33")))</f>
        <v xml:space="preserve"> </v>
      </c>
      <c r="AU33" s="78" t="str">
        <f ca="1">IF(ISBLANK(INDIRECT("U33"))," ",(INDIRECT("U33")))</f>
        <v xml:space="preserve"> </v>
      </c>
      <c r="AV33" s="78" t="str">
        <f ca="1">IF(ISBLANK(INDIRECT("V33"))," ",(INDIRECT("V33")))</f>
        <v xml:space="preserve"> </v>
      </c>
      <c r="AW33" s="78" t="str">
        <f ca="1">IF(ISBLANK(INDIRECT("W33"))," ",(INDIRECT("W33")))</f>
        <v xml:space="preserve"> </v>
      </c>
      <c r="BC33" s="290" t="s">
        <v>1504</v>
      </c>
      <c r="BD33" s="290"/>
      <c r="BE33" s="290"/>
      <c r="BF33" s="290" t="s">
        <v>428</v>
      </c>
      <c r="BG33" s="290"/>
    </row>
    <row r="34" spans="1:59" ht="53.25" customHeight="1" x14ac:dyDescent="0.35">
      <c r="A34" s="16">
        <v>29</v>
      </c>
      <c r="B34" s="20"/>
      <c r="C34" s="20"/>
      <c r="D34" s="29"/>
      <c r="E34" s="30"/>
      <c r="F34" s="29"/>
      <c r="G34" s="20"/>
      <c r="H34" s="20"/>
      <c r="I34" s="20"/>
      <c r="J34" s="20"/>
      <c r="K34" s="20"/>
      <c r="L34" s="20"/>
      <c r="M34" s="20"/>
      <c r="N34" s="29"/>
      <c r="O34" s="29"/>
      <c r="P34" s="20"/>
      <c r="Q34" s="125"/>
      <c r="R34" s="125"/>
      <c r="S34" s="126" t="str">
        <f t="shared" si="1"/>
        <v/>
      </c>
      <c r="T34" s="31"/>
      <c r="U34" s="20"/>
      <c r="V34" s="20"/>
      <c r="W34" s="20"/>
      <c r="AB34" s="78" t="str">
        <f ca="1">IF(ISBLANK(INDIRECT("B34"))," ",(INDIRECT("B34")))</f>
        <v xml:space="preserve"> </v>
      </c>
      <c r="AC34" s="78" t="str">
        <f ca="1">IF(ISBLANK(INDIRECT("C34"))," ",(INDIRECT("C34")))</f>
        <v xml:space="preserve"> </v>
      </c>
      <c r="AD34" s="78" t="str">
        <f ca="1">IF(ISBLANK(INDIRECT("D34"))," ",(INDIRECT("D34")))</f>
        <v xml:space="preserve"> </v>
      </c>
      <c r="AE34" s="78" t="str">
        <f ca="1">IF(ISBLANK(INDIRECT("E34"))," ",(INDIRECT("E34")))</f>
        <v xml:space="preserve"> </v>
      </c>
      <c r="AF34" s="78" t="str">
        <f ca="1">IF(ISBLANK(INDIRECT("F34"))," ",(INDIRECT("F34")))</f>
        <v xml:space="preserve"> </v>
      </c>
      <c r="AG34" s="78" t="str">
        <f ca="1">IF(ISBLANK(INDIRECT("G34"))," ",(INDIRECT("G34")))</f>
        <v xml:space="preserve"> </v>
      </c>
      <c r="AH34" s="78" t="str">
        <f ca="1">IF(ISBLANK(INDIRECT("H34"))," ",(INDIRECT("H34")))</f>
        <v xml:space="preserve"> </v>
      </c>
      <c r="AI34" s="78" t="str">
        <f ca="1">IF(ISBLANK(INDIRECT("I34"))," ",(INDIRECT("I34")))</f>
        <v xml:space="preserve"> </v>
      </c>
      <c r="AJ34" s="78" t="str">
        <f ca="1">IF(ISBLANK(INDIRECT("J34"))," ",(INDIRECT("J34")))</f>
        <v xml:space="preserve"> </v>
      </c>
      <c r="AK34" s="78" t="str">
        <f ca="1">IF(ISBLANK(INDIRECT("K34"))," ",(INDIRECT("K34")))</f>
        <v xml:space="preserve"> </v>
      </c>
      <c r="AL34" s="78" t="str">
        <f ca="1">IF(ISBLANK(INDIRECT("L34"))," ",(INDIRECT("L34")))</f>
        <v xml:space="preserve"> </v>
      </c>
      <c r="AM34" s="78" t="str">
        <f ca="1">IF(ISBLANK(INDIRECT("M34"))," ",(INDIRECT("M34")))</f>
        <v xml:space="preserve"> </v>
      </c>
      <c r="AN34" s="78" t="str">
        <f ca="1">IF(ISBLANK(INDIRECT("N34"))," ",(INDIRECT("N34")))</f>
        <v xml:space="preserve"> </v>
      </c>
      <c r="AO34" s="78" t="str">
        <f ca="1">IF(ISBLANK(INDIRECT("O34"))," ",(INDIRECT("O34")))</f>
        <v xml:space="preserve"> </v>
      </c>
      <c r="AP34" s="78" t="str">
        <f ca="1">IF(ISBLANK(INDIRECT("P34"))," ",(INDIRECT("P34")))</f>
        <v xml:space="preserve"> </v>
      </c>
      <c r="AQ34" s="78" t="str">
        <f ca="1">IF(ISBLANK(INDIRECT("Q34"))," ",(INDIRECT("Q34")))</f>
        <v xml:space="preserve"> </v>
      </c>
      <c r="AR34" s="78" t="str">
        <f ca="1">IF(ISBLANK(INDIRECT("R34"))," ",(INDIRECT("R34")))</f>
        <v xml:space="preserve"> </v>
      </c>
      <c r="AS34" s="78" t="str">
        <f ca="1">IF(ISBLANK(INDIRECT("S34"))," ",(INDIRECT("S34")))</f>
        <v/>
      </c>
      <c r="AT34" s="78" t="str">
        <f ca="1">IF(ISBLANK(INDIRECT("T34"))," ",(INDIRECT("T34")))</f>
        <v xml:space="preserve"> </v>
      </c>
      <c r="AU34" s="78" t="str">
        <f ca="1">IF(ISBLANK(INDIRECT("U34"))," ",(INDIRECT("U34")))</f>
        <v xml:space="preserve"> </v>
      </c>
      <c r="AV34" s="78" t="str">
        <f ca="1">IF(ISBLANK(INDIRECT("V34"))," ",(INDIRECT("V34")))</f>
        <v xml:space="preserve"> </v>
      </c>
      <c r="AW34" s="78" t="str">
        <f ca="1">IF(ISBLANK(INDIRECT("W34"))," ",(INDIRECT("W34")))</f>
        <v xml:space="preserve"> </v>
      </c>
      <c r="BC34" s="290" t="s">
        <v>1505</v>
      </c>
      <c r="BD34" s="290"/>
      <c r="BE34" s="290"/>
      <c r="BF34" s="290" t="s">
        <v>406</v>
      </c>
      <c r="BG34" s="290"/>
    </row>
    <row r="35" spans="1:59" ht="53.25" customHeight="1" x14ac:dyDescent="0.35">
      <c r="A35" s="16">
        <v>30</v>
      </c>
      <c r="B35" s="20"/>
      <c r="C35" s="20"/>
      <c r="D35" s="29"/>
      <c r="E35" s="30"/>
      <c r="F35" s="29"/>
      <c r="G35" s="20"/>
      <c r="H35" s="20"/>
      <c r="I35" s="20"/>
      <c r="J35" s="20"/>
      <c r="K35" s="20"/>
      <c r="L35" s="20"/>
      <c r="M35" s="20"/>
      <c r="N35" s="29"/>
      <c r="O35" s="29"/>
      <c r="P35" s="20"/>
      <c r="Q35" s="125"/>
      <c r="R35" s="125"/>
      <c r="S35" s="126" t="str">
        <f t="shared" si="1"/>
        <v/>
      </c>
      <c r="T35" s="31"/>
      <c r="U35" s="20"/>
      <c r="V35" s="20"/>
      <c r="W35" s="20"/>
      <c r="AB35" s="78" t="str">
        <f ca="1">IF(ISBLANK(INDIRECT("B35"))," ",(INDIRECT("B35")))</f>
        <v xml:space="preserve"> </v>
      </c>
      <c r="AC35" s="78" t="str">
        <f ca="1">IF(ISBLANK(INDIRECT("C35"))," ",(INDIRECT("C35")))</f>
        <v xml:space="preserve"> </v>
      </c>
      <c r="AD35" s="78" t="str">
        <f ca="1">IF(ISBLANK(INDIRECT("D35"))," ",(INDIRECT("D35")))</f>
        <v xml:space="preserve"> </v>
      </c>
      <c r="AE35" s="78" t="str">
        <f ca="1">IF(ISBLANK(INDIRECT("E35"))," ",(INDIRECT("E35")))</f>
        <v xml:space="preserve"> </v>
      </c>
      <c r="AF35" s="78" t="str">
        <f ca="1">IF(ISBLANK(INDIRECT("F35"))," ",(INDIRECT("F35")))</f>
        <v xml:space="preserve"> </v>
      </c>
      <c r="AG35" s="78" t="str">
        <f ca="1">IF(ISBLANK(INDIRECT("G35"))," ",(INDIRECT("G35")))</f>
        <v xml:space="preserve"> </v>
      </c>
      <c r="AH35" s="78" t="str">
        <f ca="1">IF(ISBLANK(INDIRECT("H35"))," ",(INDIRECT("H35")))</f>
        <v xml:space="preserve"> </v>
      </c>
      <c r="AI35" s="78" t="str">
        <f ca="1">IF(ISBLANK(INDIRECT("I35"))," ",(INDIRECT("I35")))</f>
        <v xml:space="preserve"> </v>
      </c>
      <c r="AJ35" s="78" t="str">
        <f ca="1">IF(ISBLANK(INDIRECT("J35"))," ",(INDIRECT("J35")))</f>
        <v xml:space="preserve"> </v>
      </c>
      <c r="AK35" s="78" t="str">
        <f ca="1">IF(ISBLANK(INDIRECT("K35"))," ",(INDIRECT("K35")))</f>
        <v xml:space="preserve"> </v>
      </c>
      <c r="AL35" s="78" t="str">
        <f ca="1">IF(ISBLANK(INDIRECT("L35"))," ",(INDIRECT("L35")))</f>
        <v xml:space="preserve"> </v>
      </c>
      <c r="AM35" s="78" t="str">
        <f ca="1">IF(ISBLANK(INDIRECT("M35"))," ",(INDIRECT("M35")))</f>
        <v xml:space="preserve"> </v>
      </c>
      <c r="AN35" s="78" t="str">
        <f ca="1">IF(ISBLANK(INDIRECT("N35"))," ",(INDIRECT("N35")))</f>
        <v xml:space="preserve"> </v>
      </c>
      <c r="AO35" s="78" t="str">
        <f ca="1">IF(ISBLANK(INDIRECT("O35"))," ",(INDIRECT("O35")))</f>
        <v xml:space="preserve"> </v>
      </c>
      <c r="AP35" s="78" t="str">
        <f ca="1">IF(ISBLANK(INDIRECT("P35"))," ",(INDIRECT("P35")))</f>
        <v xml:space="preserve"> </v>
      </c>
      <c r="AQ35" s="78" t="str">
        <f ca="1">IF(ISBLANK(INDIRECT("Q35"))," ",(INDIRECT("Q35")))</f>
        <v xml:space="preserve"> </v>
      </c>
      <c r="AR35" s="78" t="str">
        <f ca="1">IF(ISBLANK(INDIRECT("R35"))," ",(INDIRECT("R35")))</f>
        <v xml:space="preserve"> </v>
      </c>
      <c r="AS35" s="78" t="str">
        <f ca="1">IF(ISBLANK(INDIRECT("S35"))," ",(INDIRECT("S35")))</f>
        <v/>
      </c>
      <c r="AT35" s="78" t="str">
        <f ca="1">IF(ISBLANK(INDIRECT("T35"))," ",(INDIRECT("T35")))</f>
        <v xml:space="preserve"> </v>
      </c>
      <c r="AU35" s="78" t="str">
        <f ca="1">IF(ISBLANK(INDIRECT("U35"))," ",(INDIRECT("U35")))</f>
        <v xml:space="preserve"> </v>
      </c>
      <c r="AV35" s="78" t="str">
        <f ca="1">IF(ISBLANK(INDIRECT("V35"))," ",(INDIRECT("V35")))</f>
        <v xml:space="preserve"> </v>
      </c>
      <c r="AW35" s="78" t="str">
        <f ca="1">IF(ISBLANK(INDIRECT("W35"))," ",(INDIRECT("W35")))</f>
        <v xml:space="preserve"> </v>
      </c>
      <c r="BC35" s="290" t="s">
        <v>926</v>
      </c>
      <c r="BD35" s="290"/>
      <c r="BE35" s="290"/>
      <c r="BF35" s="290" t="s">
        <v>425</v>
      </c>
      <c r="BG35" s="290"/>
    </row>
    <row r="36" spans="1:59" ht="53.25" customHeight="1" x14ac:dyDescent="0.35">
      <c r="A36" s="16">
        <v>31</v>
      </c>
      <c r="B36" s="20"/>
      <c r="C36" s="20"/>
      <c r="D36" s="29"/>
      <c r="E36" s="30"/>
      <c r="F36" s="29"/>
      <c r="G36" s="20"/>
      <c r="H36" s="20"/>
      <c r="I36" s="20"/>
      <c r="J36" s="20"/>
      <c r="K36" s="20"/>
      <c r="L36" s="20"/>
      <c r="M36" s="20"/>
      <c r="N36" s="29"/>
      <c r="O36" s="29"/>
      <c r="P36" s="20"/>
      <c r="Q36" s="125"/>
      <c r="R36" s="125"/>
      <c r="S36" s="126" t="str">
        <f t="shared" si="1"/>
        <v/>
      </c>
      <c r="T36" s="31"/>
      <c r="U36" s="20"/>
      <c r="V36" s="20"/>
      <c r="W36" s="20"/>
      <c r="AB36" s="78" t="str">
        <f ca="1">IF(ISBLANK(INDIRECT("B36"))," ",(INDIRECT("B36")))</f>
        <v xml:space="preserve"> </v>
      </c>
      <c r="AC36" s="78" t="str">
        <f ca="1">IF(ISBLANK(INDIRECT("C36"))," ",(INDIRECT("C36")))</f>
        <v xml:space="preserve"> </v>
      </c>
      <c r="AD36" s="78" t="str">
        <f ca="1">IF(ISBLANK(INDIRECT("D36"))," ",(INDIRECT("D36")))</f>
        <v xml:space="preserve"> </v>
      </c>
      <c r="AE36" s="78" t="str">
        <f ca="1">IF(ISBLANK(INDIRECT("E36"))," ",(INDIRECT("E36")))</f>
        <v xml:space="preserve"> </v>
      </c>
      <c r="AF36" s="78" t="str">
        <f ca="1">IF(ISBLANK(INDIRECT("F36"))," ",(INDIRECT("F36")))</f>
        <v xml:space="preserve"> </v>
      </c>
      <c r="AG36" s="78" t="str">
        <f ca="1">IF(ISBLANK(INDIRECT("G36"))," ",(INDIRECT("G36")))</f>
        <v xml:space="preserve"> </v>
      </c>
      <c r="AH36" s="78" t="str">
        <f ca="1">IF(ISBLANK(INDIRECT("H36"))," ",(INDIRECT("H36")))</f>
        <v xml:space="preserve"> </v>
      </c>
      <c r="AI36" s="78" t="str">
        <f ca="1">IF(ISBLANK(INDIRECT("I36"))," ",(INDIRECT("I36")))</f>
        <v xml:space="preserve"> </v>
      </c>
      <c r="AJ36" s="78" t="str">
        <f ca="1">IF(ISBLANK(INDIRECT("J36"))," ",(INDIRECT("J36")))</f>
        <v xml:space="preserve"> </v>
      </c>
      <c r="AK36" s="78" t="str">
        <f ca="1">IF(ISBLANK(INDIRECT("K36"))," ",(INDIRECT("K36")))</f>
        <v xml:space="preserve"> </v>
      </c>
      <c r="AL36" s="78" t="str">
        <f ca="1">IF(ISBLANK(INDIRECT("L36"))," ",(INDIRECT("L36")))</f>
        <v xml:space="preserve"> </v>
      </c>
      <c r="AM36" s="78" t="str">
        <f ca="1">IF(ISBLANK(INDIRECT("M36"))," ",(INDIRECT("M36")))</f>
        <v xml:space="preserve"> </v>
      </c>
      <c r="AN36" s="78" t="str">
        <f ca="1">IF(ISBLANK(INDIRECT("N36"))," ",(INDIRECT("N36")))</f>
        <v xml:space="preserve"> </v>
      </c>
      <c r="AO36" s="78" t="str">
        <f ca="1">IF(ISBLANK(INDIRECT("O36"))," ",(INDIRECT("O36")))</f>
        <v xml:space="preserve"> </v>
      </c>
      <c r="AP36" s="78" t="str">
        <f ca="1">IF(ISBLANK(INDIRECT("P36"))," ",(INDIRECT("P36")))</f>
        <v xml:space="preserve"> </v>
      </c>
      <c r="AQ36" s="78" t="str">
        <f ca="1">IF(ISBLANK(INDIRECT("Q36"))," ",(INDIRECT("Q36")))</f>
        <v xml:space="preserve"> </v>
      </c>
      <c r="AR36" s="78" t="str">
        <f ca="1">IF(ISBLANK(INDIRECT("R36"))," ",(INDIRECT("R36")))</f>
        <v xml:space="preserve"> </v>
      </c>
      <c r="AS36" s="78" t="str">
        <f ca="1">IF(ISBLANK(INDIRECT("S36"))," ",(INDIRECT("S36")))</f>
        <v/>
      </c>
      <c r="AT36" s="78" t="str">
        <f ca="1">IF(ISBLANK(INDIRECT("T36"))," ",(INDIRECT("T36")))</f>
        <v xml:space="preserve"> </v>
      </c>
      <c r="AU36" s="78" t="str">
        <f ca="1">IF(ISBLANK(INDIRECT("U36"))," ",(INDIRECT("U36")))</f>
        <v xml:space="preserve"> </v>
      </c>
      <c r="AV36" s="78" t="str">
        <f ca="1">IF(ISBLANK(INDIRECT("V36"))," ",(INDIRECT("V36")))</f>
        <v xml:space="preserve"> </v>
      </c>
      <c r="AW36" s="78" t="str">
        <f ca="1">IF(ISBLANK(INDIRECT("W36"))," ",(INDIRECT("W36")))</f>
        <v xml:space="preserve"> </v>
      </c>
      <c r="BC36" s="290" t="s">
        <v>31</v>
      </c>
      <c r="BD36" s="290"/>
      <c r="BE36" s="290"/>
      <c r="BF36" s="290" t="s">
        <v>414</v>
      </c>
      <c r="BG36" s="290"/>
    </row>
    <row r="37" spans="1:59" ht="53.25" customHeight="1" x14ac:dyDescent="0.35">
      <c r="A37" s="16">
        <v>32</v>
      </c>
      <c r="B37" s="20"/>
      <c r="C37" s="20"/>
      <c r="D37" s="29"/>
      <c r="E37" s="30"/>
      <c r="F37" s="29"/>
      <c r="G37" s="20"/>
      <c r="H37" s="20"/>
      <c r="I37" s="20"/>
      <c r="J37" s="20"/>
      <c r="K37" s="20"/>
      <c r="L37" s="20"/>
      <c r="M37" s="20"/>
      <c r="N37" s="29"/>
      <c r="O37" s="29"/>
      <c r="P37" s="20"/>
      <c r="Q37" s="125"/>
      <c r="R37" s="125"/>
      <c r="S37" s="126" t="str">
        <f t="shared" si="1"/>
        <v/>
      </c>
      <c r="T37" s="31"/>
      <c r="U37" s="20"/>
      <c r="V37" s="20"/>
      <c r="W37" s="20"/>
      <c r="AB37" s="78" t="str">
        <f ca="1">IF(ISBLANK(INDIRECT("B37"))," ",(INDIRECT("B37")))</f>
        <v xml:space="preserve"> </v>
      </c>
      <c r="AC37" s="78" t="str">
        <f ca="1">IF(ISBLANK(INDIRECT("C37"))," ",(INDIRECT("C37")))</f>
        <v xml:space="preserve"> </v>
      </c>
      <c r="AD37" s="78" t="str">
        <f ca="1">IF(ISBLANK(INDIRECT("D37"))," ",(INDIRECT("D37")))</f>
        <v xml:space="preserve"> </v>
      </c>
      <c r="AE37" s="78" t="str">
        <f ca="1">IF(ISBLANK(INDIRECT("E37"))," ",(INDIRECT("E37")))</f>
        <v xml:space="preserve"> </v>
      </c>
      <c r="AF37" s="78" t="str">
        <f ca="1">IF(ISBLANK(INDIRECT("F37"))," ",(INDIRECT("F37")))</f>
        <v xml:space="preserve"> </v>
      </c>
      <c r="AG37" s="78" t="str">
        <f ca="1">IF(ISBLANK(INDIRECT("G37"))," ",(INDIRECT("G37")))</f>
        <v xml:space="preserve"> </v>
      </c>
      <c r="AH37" s="78" t="str">
        <f ca="1">IF(ISBLANK(INDIRECT("H37"))," ",(INDIRECT("H37")))</f>
        <v xml:space="preserve"> </v>
      </c>
      <c r="AI37" s="78" t="str">
        <f ca="1">IF(ISBLANK(INDIRECT("I37"))," ",(INDIRECT("I37")))</f>
        <v xml:space="preserve"> </v>
      </c>
      <c r="AJ37" s="78" t="str">
        <f ca="1">IF(ISBLANK(INDIRECT("J37"))," ",(INDIRECT("J37")))</f>
        <v xml:space="preserve"> </v>
      </c>
      <c r="AK37" s="78" t="str">
        <f ca="1">IF(ISBLANK(INDIRECT("K37"))," ",(INDIRECT("K37")))</f>
        <v xml:space="preserve"> </v>
      </c>
      <c r="AL37" s="78" t="str">
        <f ca="1">IF(ISBLANK(INDIRECT("L37"))," ",(INDIRECT("L37")))</f>
        <v xml:space="preserve"> </v>
      </c>
      <c r="AM37" s="78" t="str">
        <f ca="1">IF(ISBLANK(INDIRECT("M37"))," ",(INDIRECT("M37")))</f>
        <v xml:space="preserve"> </v>
      </c>
      <c r="AN37" s="78" t="str">
        <f ca="1">IF(ISBLANK(INDIRECT("N37"))," ",(INDIRECT("N37")))</f>
        <v xml:space="preserve"> </v>
      </c>
      <c r="AO37" s="78" t="str">
        <f ca="1">IF(ISBLANK(INDIRECT("O37"))," ",(INDIRECT("O37")))</f>
        <v xml:space="preserve"> </v>
      </c>
      <c r="AP37" s="78" t="str">
        <f ca="1">IF(ISBLANK(INDIRECT("P37"))," ",(INDIRECT("P37")))</f>
        <v xml:space="preserve"> </v>
      </c>
      <c r="AQ37" s="78" t="str">
        <f ca="1">IF(ISBLANK(INDIRECT("Q37"))," ",(INDIRECT("Q37")))</f>
        <v xml:space="preserve"> </v>
      </c>
      <c r="AR37" s="78" t="str">
        <f ca="1">IF(ISBLANK(INDIRECT("R37"))," ",(INDIRECT("R37")))</f>
        <v xml:space="preserve"> </v>
      </c>
      <c r="AS37" s="78" t="str">
        <f ca="1">IF(ISBLANK(INDIRECT("S37"))," ",(INDIRECT("S37")))</f>
        <v/>
      </c>
      <c r="AT37" s="78" t="str">
        <f ca="1">IF(ISBLANK(INDIRECT("T37"))," ",(INDIRECT("T37")))</f>
        <v xml:space="preserve"> </v>
      </c>
      <c r="AU37" s="78" t="str">
        <f ca="1">IF(ISBLANK(INDIRECT("U37"))," ",(INDIRECT("U37")))</f>
        <v xml:space="preserve"> </v>
      </c>
      <c r="AV37" s="78" t="str">
        <f ca="1">IF(ISBLANK(INDIRECT("V37"))," ",(INDIRECT("V37")))</f>
        <v xml:space="preserve"> </v>
      </c>
      <c r="AW37" s="78" t="str">
        <f ca="1">IF(ISBLANK(INDIRECT("W37"))," ",(INDIRECT("W37")))</f>
        <v xml:space="preserve"> </v>
      </c>
      <c r="BC37" s="290" t="s">
        <v>1121</v>
      </c>
      <c r="BD37" s="290"/>
      <c r="BE37" s="290"/>
      <c r="BF37" s="290" t="s">
        <v>390</v>
      </c>
      <c r="BG37" s="290"/>
    </row>
    <row r="38" spans="1:59" ht="53.25" customHeight="1" x14ac:dyDescent="0.35">
      <c r="A38" s="16">
        <v>33</v>
      </c>
      <c r="B38" s="20"/>
      <c r="C38" s="20"/>
      <c r="D38" s="29"/>
      <c r="E38" s="30"/>
      <c r="F38" s="29"/>
      <c r="G38" s="20"/>
      <c r="H38" s="20"/>
      <c r="I38" s="20"/>
      <c r="J38" s="20"/>
      <c r="K38" s="20"/>
      <c r="L38" s="20"/>
      <c r="M38" s="20"/>
      <c r="N38" s="29"/>
      <c r="O38" s="29"/>
      <c r="P38" s="20"/>
      <c r="Q38" s="125"/>
      <c r="R38" s="125"/>
      <c r="S38" s="126" t="str">
        <f t="shared" si="1"/>
        <v/>
      </c>
      <c r="T38" s="31"/>
      <c r="U38" s="20"/>
      <c r="V38" s="20"/>
      <c r="W38" s="20"/>
      <c r="AB38" s="78" t="str">
        <f ca="1">IF(ISBLANK(INDIRECT("B38"))," ",(INDIRECT("B38")))</f>
        <v xml:space="preserve"> </v>
      </c>
      <c r="AC38" s="78" t="str">
        <f ca="1">IF(ISBLANK(INDIRECT("C38"))," ",(INDIRECT("C38")))</f>
        <v xml:space="preserve"> </v>
      </c>
      <c r="AD38" s="78" t="str">
        <f ca="1">IF(ISBLANK(INDIRECT("D38"))," ",(INDIRECT("D38")))</f>
        <v xml:space="preserve"> </v>
      </c>
      <c r="AE38" s="78" t="str">
        <f ca="1">IF(ISBLANK(INDIRECT("E38"))," ",(INDIRECT("E38")))</f>
        <v xml:space="preserve"> </v>
      </c>
      <c r="AF38" s="78" t="str">
        <f ca="1">IF(ISBLANK(INDIRECT("F38"))," ",(INDIRECT("F38")))</f>
        <v xml:space="preserve"> </v>
      </c>
      <c r="AG38" s="78" t="str">
        <f ca="1">IF(ISBLANK(INDIRECT("G38"))," ",(INDIRECT("G38")))</f>
        <v xml:space="preserve"> </v>
      </c>
      <c r="AH38" s="78" t="str">
        <f ca="1">IF(ISBLANK(INDIRECT("H38"))," ",(INDIRECT("H38")))</f>
        <v xml:space="preserve"> </v>
      </c>
      <c r="AI38" s="78" t="str">
        <f ca="1">IF(ISBLANK(INDIRECT("I38"))," ",(INDIRECT("I38")))</f>
        <v xml:space="preserve"> </v>
      </c>
      <c r="AJ38" s="78" t="str">
        <f ca="1">IF(ISBLANK(INDIRECT("J38"))," ",(INDIRECT("J38")))</f>
        <v xml:space="preserve"> </v>
      </c>
      <c r="AK38" s="78" t="str">
        <f ca="1">IF(ISBLANK(INDIRECT("K38"))," ",(INDIRECT("K38")))</f>
        <v xml:space="preserve"> </v>
      </c>
      <c r="AL38" s="78" t="str">
        <f ca="1">IF(ISBLANK(INDIRECT("L38"))," ",(INDIRECT("L38")))</f>
        <v xml:space="preserve"> </v>
      </c>
      <c r="AM38" s="78" t="str">
        <f ca="1">IF(ISBLANK(INDIRECT("M38"))," ",(INDIRECT("M38")))</f>
        <v xml:space="preserve"> </v>
      </c>
      <c r="AN38" s="78" t="str">
        <f ca="1">IF(ISBLANK(INDIRECT("N38"))," ",(INDIRECT("N38")))</f>
        <v xml:space="preserve"> </v>
      </c>
      <c r="AO38" s="78" t="str">
        <f ca="1">IF(ISBLANK(INDIRECT("O38"))," ",(INDIRECT("O38")))</f>
        <v xml:space="preserve"> </v>
      </c>
      <c r="AP38" s="78" t="str">
        <f ca="1">IF(ISBLANK(INDIRECT("P38"))," ",(INDIRECT("P38")))</f>
        <v xml:space="preserve"> </v>
      </c>
      <c r="AQ38" s="78" t="str">
        <f ca="1">IF(ISBLANK(INDIRECT("Q38"))," ",(INDIRECT("Q38")))</f>
        <v xml:space="preserve"> </v>
      </c>
      <c r="AR38" s="78" t="str">
        <f ca="1">IF(ISBLANK(INDIRECT("R38"))," ",(INDIRECT("R38")))</f>
        <v xml:space="preserve"> </v>
      </c>
      <c r="AS38" s="78" t="str">
        <f ca="1">IF(ISBLANK(INDIRECT("S38"))," ",(INDIRECT("S38")))</f>
        <v/>
      </c>
      <c r="AT38" s="78" t="str">
        <f ca="1">IF(ISBLANK(INDIRECT("T38"))," ",(INDIRECT("T38")))</f>
        <v xml:space="preserve"> </v>
      </c>
      <c r="AU38" s="78" t="str">
        <f ca="1">IF(ISBLANK(INDIRECT("U38"))," ",(INDIRECT("U38")))</f>
        <v xml:space="preserve"> </v>
      </c>
      <c r="AV38" s="78" t="str">
        <f ca="1">IF(ISBLANK(INDIRECT("V38"))," ",(INDIRECT("V38")))</f>
        <v xml:space="preserve"> </v>
      </c>
      <c r="AW38" s="78" t="str">
        <f ca="1">IF(ISBLANK(INDIRECT("W38"))," ",(INDIRECT("W38")))</f>
        <v xml:space="preserve"> </v>
      </c>
      <c r="BC38" s="290" t="s">
        <v>1506</v>
      </c>
      <c r="BD38" s="290"/>
      <c r="BE38" s="290"/>
      <c r="BF38" s="290" t="s">
        <v>392</v>
      </c>
      <c r="BG38" s="290"/>
    </row>
    <row r="39" spans="1:59" ht="53.25" customHeight="1" x14ac:dyDescent="0.35">
      <c r="A39" s="16">
        <v>34</v>
      </c>
      <c r="B39" s="20"/>
      <c r="C39" s="20"/>
      <c r="D39" s="29"/>
      <c r="E39" s="30"/>
      <c r="F39" s="29"/>
      <c r="G39" s="20"/>
      <c r="H39" s="20"/>
      <c r="I39" s="20"/>
      <c r="J39" s="20"/>
      <c r="K39" s="20"/>
      <c r="L39" s="20"/>
      <c r="M39" s="20"/>
      <c r="N39" s="29"/>
      <c r="O39" s="29"/>
      <c r="P39" s="20"/>
      <c r="Q39" s="125"/>
      <c r="R39" s="125"/>
      <c r="S39" s="126" t="str">
        <f t="shared" si="1"/>
        <v/>
      </c>
      <c r="T39" s="31"/>
      <c r="U39" s="20"/>
      <c r="V39" s="20"/>
      <c r="W39" s="20"/>
      <c r="AB39" s="78" t="str">
        <f ca="1">IF(ISBLANK(INDIRECT("B39"))," ",(INDIRECT("B39")))</f>
        <v xml:space="preserve"> </v>
      </c>
      <c r="AC39" s="78" t="str">
        <f ca="1">IF(ISBLANK(INDIRECT("C39"))," ",(INDIRECT("C39")))</f>
        <v xml:space="preserve"> </v>
      </c>
      <c r="AD39" s="78" t="str">
        <f ca="1">IF(ISBLANK(INDIRECT("D39"))," ",(INDIRECT("D39")))</f>
        <v xml:space="preserve"> </v>
      </c>
      <c r="AE39" s="78" t="str">
        <f ca="1">IF(ISBLANK(INDIRECT("E39"))," ",(INDIRECT("E39")))</f>
        <v xml:space="preserve"> </v>
      </c>
      <c r="AF39" s="78" t="str">
        <f ca="1">IF(ISBLANK(INDIRECT("F39"))," ",(INDIRECT("F39")))</f>
        <v xml:space="preserve"> </v>
      </c>
      <c r="AG39" s="78" t="str">
        <f ca="1">IF(ISBLANK(INDIRECT("G39"))," ",(INDIRECT("G39")))</f>
        <v xml:space="preserve"> </v>
      </c>
      <c r="AH39" s="78" t="str">
        <f ca="1">IF(ISBLANK(INDIRECT("H39"))," ",(INDIRECT("H39")))</f>
        <v xml:space="preserve"> </v>
      </c>
      <c r="AI39" s="78" t="str">
        <f ca="1">IF(ISBLANK(INDIRECT("I39"))," ",(INDIRECT("I39")))</f>
        <v xml:space="preserve"> </v>
      </c>
      <c r="AJ39" s="78" t="str">
        <f ca="1">IF(ISBLANK(INDIRECT("J39"))," ",(INDIRECT("J39")))</f>
        <v xml:space="preserve"> </v>
      </c>
      <c r="AK39" s="78" t="str">
        <f ca="1">IF(ISBLANK(INDIRECT("K39"))," ",(INDIRECT("K39")))</f>
        <v xml:space="preserve"> </v>
      </c>
      <c r="AL39" s="78" t="str">
        <f ca="1">IF(ISBLANK(INDIRECT("L39"))," ",(INDIRECT("L39")))</f>
        <v xml:space="preserve"> </v>
      </c>
      <c r="AM39" s="78" t="str">
        <f ca="1">IF(ISBLANK(INDIRECT("M39"))," ",(INDIRECT("M39")))</f>
        <v xml:space="preserve"> </v>
      </c>
      <c r="AN39" s="78" t="str">
        <f ca="1">IF(ISBLANK(INDIRECT("N39"))," ",(INDIRECT("N39")))</f>
        <v xml:space="preserve"> </v>
      </c>
      <c r="AO39" s="78" t="str">
        <f ca="1">IF(ISBLANK(INDIRECT("O39"))," ",(INDIRECT("O39")))</f>
        <v xml:space="preserve"> </v>
      </c>
      <c r="AP39" s="78" t="str">
        <f ca="1">IF(ISBLANK(INDIRECT("P39"))," ",(INDIRECT("P39")))</f>
        <v xml:space="preserve"> </v>
      </c>
      <c r="AQ39" s="78" t="str">
        <f ca="1">IF(ISBLANK(INDIRECT("Q39"))," ",(INDIRECT("Q39")))</f>
        <v xml:space="preserve"> </v>
      </c>
      <c r="AR39" s="78" t="str">
        <f ca="1">IF(ISBLANK(INDIRECT("R39"))," ",(INDIRECT("R39")))</f>
        <v xml:space="preserve"> </v>
      </c>
      <c r="AS39" s="78" t="str">
        <f ca="1">IF(ISBLANK(INDIRECT("S39"))," ",(INDIRECT("S39")))</f>
        <v/>
      </c>
      <c r="AT39" s="78" t="str">
        <f ca="1">IF(ISBLANK(INDIRECT("T39"))," ",(INDIRECT("T39")))</f>
        <v xml:space="preserve"> </v>
      </c>
      <c r="AU39" s="78" t="str">
        <f ca="1">IF(ISBLANK(INDIRECT("U39"))," ",(INDIRECT("U39")))</f>
        <v xml:space="preserve"> </v>
      </c>
      <c r="AV39" s="78" t="str">
        <f ca="1">IF(ISBLANK(INDIRECT("V39"))," ",(INDIRECT("V39")))</f>
        <v xml:space="preserve"> </v>
      </c>
      <c r="AW39" s="78" t="str">
        <f ca="1">IF(ISBLANK(INDIRECT("W39"))," ",(INDIRECT("W39")))</f>
        <v xml:space="preserve"> </v>
      </c>
      <c r="BC39" s="290" t="s">
        <v>1507</v>
      </c>
      <c r="BD39" s="290"/>
      <c r="BE39" s="290"/>
      <c r="BF39" s="290" t="s">
        <v>426</v>
      </c>
      <c r="BG39" s="290"/>
    </row>
    <row r="40" spans="1:59" ht="53.25" customHeight="1" x14ac:dyDescent="0.35">
      <c r="A40" s="16">
        <v>35</v>
      </c>
      <c r="B40" s="20"/>
      <c r="C40" s="20"/>
      <c r="D40" s="29"/>
      <c r="E40" s="30"/>
      <c r="F40" s="29"/>
      <c r="G40" s="20"/>
      <c r="H40" s="20"/>
      <c r="I40" s="20"/>
      <c r="J40" s="20"/>
      <c r="K40" s="20"/>
      <c r="L40" s="20"/>
      <c r="M40" s="20"/>
      <c r="N40" s="29"/>
      <c r="O40" s="29"/>
      <c r="P40" s="20"/>
      <c r="Q40" s="125"/>
      <c r="R40" s="125"/>
      <c r="S40" s="126" t="str">
        <f t="shared" si="1"/>
        <v/>
      </c>
      <c r="T40" s="31"/>
      <c r="U40" s="20"/>
      <c r="V40" s="20"/>
      <c r="W40" s="20"/>
      <c r="AB40" s="78" t="str">
        <f ca="1">IF(ISBLANK(INDIRECT("B40"))," ",(INDIRECT("B40")))</f>
        <v xml:space="preserve"> </v>
      </c>
      <c r="AC40" s="78" t="str">
        <f ca="1">IF(ISBLANK(INDIRECT("C40"))," ",(INDIRECT("C40")))</f>
        <v xml:space="preserve"> </v>
      </c>
      <c r="AD40" s="78" t="str">
        <f ca="1">IF(ISBLANK(INDIRECT("D40"))," ",(INDIRECT("D40")))</f>
        <v xml:space="preserve"> </v>
      </c>
      <c r="AE40" s="78" t="str">
        <f ca="1">IF(ISBLANK(INDIRECT("E40"))," ",(INDIRECT("E40")))</f>
        <v xml:space="preserve"> </v>
      </c>
      <c r="AF40" s="78" t="str">
        <f ca="1">IF(ISBLANK(INDIRECT("F40"))," ",(INDIRECT("F40")))</f>
        <v xml:space="preserve"> </v>
      </c>
      <c r="AG40" s="78" t="str">
        <f ca="1">IF(ISBLANK(INDIRECT("G40"))," ",(INDIRECT("G40")))</f>
        <v xml:space="preserve"> </v>
      </c>
      <c r="AH40" s="78" t="str">
        <f ca="1">IF(ISBLANK(INDIRECT("H40"))," ",(INDIRECT("H40")))</f>
        <v xml:space="preserve"> </v>
      </c>
      <c r="AI40" s="78" t="str">
        <f ca="1">IF(ISBLANK(INDIRECT("I40"))," ",(INDIRECT("I40")))</f>
        <v xml:space="preserve"> </v>
      </c>
      <c r="AJ40" s="78" t="str">
        <f ca="1">IF(ISBLANK(INDIRECT("J40"))," ",(INDIRECT("J40")))</f>
        <v xml:space="preserve"> </v>
      </c>
      <c r="AK40" s="78" t="str">
        <f ca="1">IF(ISBLANK(INDIRECT("K40"))," ",(INDIRECT("K40")))</f>
        <v xml:space="preserve"> </v>
      </c>
      <c r="AL40" s="78" t="str">
        <f ca="1">IF(ISBLANK(INDIRECT("L40"))," ",(INDIRECT("L40")))</f>
        <v xml:space="preserve"> </v>
      </c>
      <c r="AM40" s="78" t="str">
        <f ca="1">IF(ISBLANK(INDIRECT("M40"))," ",(INDIRECT("M40")))</f>
        <v xml:space="preserve"> </v>
      </c>
      <c r="AN40" s="78" t="str">
        <f ca="1">IF(ISBLANK(INDIRECT("N40"))," ",(INDIRECT("N40")))</f>
        <v xml:space="preserve"> </v>
      </c>
      <c r="AO40" s="78" t="str">
        <f ca="1">IF(ISBLANK(INDIRECT("O40"))," ",(INDIRECT("O40")))</f>
        <v xml:space="preserve"> </v>
      </c>
      <c r="AP40" s="78" t="str">
        <f ca="1">IF(ISBLANK(INDIRECT("P40"))," ",(INDIRECT("P40")))</f>
        <v xml:space="preserve"> </v>
      </c>
      <c r="AQ40" s="78" t="str">
        <f ca="1">IF(ISBLANK(INDIRECT("Q40"))," ",(INDIRECT("Q40")))</f>
        <v xml:space="preserve"> </v>
      </c>
      <c r="AR40" s="78" t="str">
        <f ca="1">IF(ISBLANK(INDIRECT("R40"))," ",(INDIRECT("R40")))</f>
        <v xml:space="preserve"> </v>
      </c>
      <c r="AS40" s="78" t="str">
        <f ca="1">IF(ISBLANK(INDIRECT("S40"))," ",(INDIRECT("S40")))</f>
        <v/>
      </c>
      <c r="AT40" s="78" t="str">
        <f ca="1">IF(ISBLANK(INDIRECT("T40"))," ",(INDIRECT("T40")))</f>
        <v xml:space="preserve"> </v>
      </c>
      <c r="AU40" s="78" t="str">
        <f ca="1">IF(ISBLANK(INDIRECT("U40"))," ",(INDIRECT("U40")))</f>
        <v xml:space="preserve"> </v>
      </c>
      <c r="AV40" s="78" t="str">
        <f ca="1">IF(ISBLANK(INDIRECT("V40"))," ",(INDIRECT("V40")))</f>
        <v xml:space="preserve"> </v>
      </c>
      <c r="AW40" s="78" t="str">
        <f ca="1">IF(ISBLANK(INDIRECT("W40"))," ",(INDIRECT("W40")))</f>
        <v xml:space="preserve"> </v>
      </c>
      <c r="BC40" s="290" t="s">
        <v>939</v>
      </c>
      <c r="BD40" s="290"/>
      <c r="BE40" s="290"/>
      <c r="BF40" s="290" t="s">
        <v>391</v>
      </c>
      <c r="BG40" s="290"/>
    </row>
    <row r="41" spans="1:59" ht="53.25" customHeight="1" x14ac:dyDescent="0.35">
      <c r="A41" s="16">
        <v>36</v>
      </c>
      <c r="B41" s="20"/>
      <c r="C41" s="20"/>
      <c r="D41" s="29"/>
      <c r="E41" s="30"/>
      <c r="F41" s="29"/>
      <c r="G41" s="20"/>
      <c r="H41" s="20"/>
      <c r="I41" s="20"/>
      <c r="J41" s="20"/>
      <c r="K41" s="20"/>
      <c r="L41" s="20"/>
      <c r="M41" s="20"/>
      <c r="N41" s="29"/>
      <c r="O41" s="29"/>
      <c r="P41" s="20"/>
      <c r="Q41" s="125"/>
      <c r="R41" s="125"/>
      <c r="S41" s="126" t="str">
        <f t="shared" si="1"/>
        <v/>
      </c>
      <c r="T41" s="31"/>
      <c r="U41" s="20"/>
      <c r="V41" s="20"/>
      <c r="W41" s="20"/>
      <c r="AB41" s="78" t="str">
        <f ca="1">IF(ISBLANK(INDIRECT("B41"))," ",(INDIRECT("B41")))</f>
        <v xml:space="preserve"> </v>
      </c>
      <c r="AC41" s="78" t="str">
        <f ca="1">IF(ISBLANK(INDIRECT("C41"))," ",(INDIRECT("C41")))</f>
        <v xml:space="preserve"> </v>
      </c>
      <c r="AD41" s="78" t="str">
        <f ca="1">IF(ISBLANK(INDIRECT("D41"))," ",(INDIRECT("D41")))</f>
        <v xml:space="preserve"> </v>
      </c>
      <c r="AE41" s="78" t="str">
        <f ca="1">IF(ISBLANK(INDIRECT("E41"))," ",(INDIRECT("E41")))</f>
        <v xml:space="preserve"> </v>
      </c>
      <c r="AF41" s="78" t="str">
        <f ca="1">IF(ISBLANK(INDIRECT("F41"))," ",(INDIRECT("F41")))</f>
        <v xml:space="preserve"> </v>
      </c>
      <c r="AG41" s="78" t="str">
        <f ca="1">IF(ISBLANK(INDIRECT("G41"))," ",(INDIRECT("G41")))</f>
        <v xml:space="preserve"> </v>
      </c>
      <c r="AH41" s="78" t="str">
        <f ca="1">IF(ISBLANK(INDIRECT("H41"))," ",(INDIRECT("H41")))</f>
        <v xml:space="preserve"> </v>
      </c>
      <c r="AI41" s="78" t="str">
        <f ca="1">IF(ISBLANK(INDIRECT("I41"))," ",(INDIRECT("I41")))</f>
        <v xml:space="preserve"> </v>
      </c>
      <c r="AJ41" s="78" t="str">
        <f ca="1">IF(ISBLANK(INDIRECT("J41"))," ",(INDIRECT("J41")))</f>
        <v xml:space="preserve"> </v>
      </c>
      <c r="AK41" s="78" t="str">
        <f ca="1">IF(ISBLANK(INDIRECT("K41"))," ",(INDIRECT("K41")))</f>
        <v xml:space="preserve"> </v>
      </c>
      <c r="AL41" s="78" t="str">
        <f ca="1">IF(ISBLANK(INDIRECT("L41"))," ",(INDIRECT("L41")))</f>
        <v xml:space="preserve"> </v>
      </c>
      <c r="AM41" s="78" t="str">
        <f ca="1">IF(ISBLANK(INDIRECT("M41"))," ",(INDIRECT("M41")))</f>
        <v xml:space="preserve"> </v>
      </c>
      <c r="AN41" s="78" t="str">
        <f ca="1">IF(ISBLANK(INDIRECT("N41"))," ",(INDIRECT("N41")))</f>
        <v xml:space="preserve"> </v>
      </c>
      <c r="AO41" s="78" t="str">
        <f ca="1">IF(ISBLANK(INDIRECT("O41"))," ",(INDIRECT("O41")))</f>
        <v xml:space="preserve"> </v>
      </c>
      <c r="AP41" s="78" t="str">
        <f ca="1">IF(ISBLANK(INDIRECT("P41"))," ",(INDIRECT("P41")))</f>
        <v xml:space="preserve"> </v>
      </c>
      <c r="AQ41" s="78" t="str">
        <f ca="1">IF(ISBLANK(INDIRECT("Q41"))," ",(INDIRECT("Q41")))</f>
        <v xml:space="preserve"> </v>
      </c>
      <c r="AR41" s="78" t="str">
        <f ca="1">IF(ISBLANK(INDIRECT("R41"))," ",(INDIRECT("R41")))</f>
        <v xml:space="preserve"> </v>
      </c>
      <c r="AS41" s="78" t="str">
        <f ca="1">IF(ISBLANK(INDIRECT("S41"))," ",(INDIRECT("S41")))</f>
        <v/>
      </c>
      <c r="AT41" s="78" t="str">
        <f ca="1">IF(ISBLANK(INDIRECT("T41"))," ",(INDIRECT("T41")))</f>
        <v xml:space="preserve"> </v>
      </c>
      <c r="AU41" s="78" t="str">
        <f ca="1">IF(ISBLANK(INDIRECT("U41"))," ",(INDIRECT("U41")))</f>
        <v xml:space="preserve"> </v>
      </c>
      <c r="AV41" s="78" t="str">
        <f ca="1">IF(ISBLANK(INDIRECT("V41"))," ",(INDIRECT("V41")))</f>
        <v xml:space="preserve"> </v>
      </c>
      <c r="AW41" s="78" t="str">
        <f ca="1">IF(ISBLANK(INDIRECT("W41"))," ",(INDIRECT("W41")))</f>
        <v xml:space="preserve"> </v>
      </c>
      <c r="BC41" s="290" t="s">
        <v>941</v>
      </c>
      <c r="BD41" s="290"/>
      <c r="BE41" s="290"/>
      <c r="BF41" s="290" t="s">
        <v>411</v>
      </c>
      <c r="BG41" s="290"/>
    </row>
    <row r="42" spans="1:59" ht="53.25" customHeight="1" x14ac:dyDescent="0.35">
      <c r="A42" s="16">
        <v>37</v>
      </c>
      <c r="B42" s="20"/>
      <c r="C42" s="20"/>
      <c r="D42" s="29"/>
      <c r="E42" s="30"/>
      <c r="F42" s="29"/>
      <c r="G42" s="20"/>
      <c r="H42" s="20"/>
      <c r="I42" s="20"/>
      <c r="J42" s="20"/>
      <c r="K42" s="20"/>
      <c r="L42" s="20"/>
      <c r="M42" s="20"/>
      <c r="N42" s="29"/>
      <c r="O42" s="29"/>
      <c r="P42" s="20"/>
      <c r="Q42" s="125"/>
      <c r="R42" s="125"/>
      <c r="S42" s="126" t="str">
        <f t="shared" si="1"/>
        <v/>
      </c>
      <c r="T42" s="31"/>
      <c r="U42" s="20"/>
      <c r="V42" s="20"/>
      <c r="W42" s="20"/>
      <c r="AB42" s="78" t="str">
        <f ca="1">IF(ISBLANK(INDIRECT("B42"))," ",(INDIRECT("B42")))</f>
        <v xml:space="preserve"> </v>
      </c>
      <c r="AC42" s="78" t="str">
        <f ca="1">IF(ISBLANK(INDIRECT("C42"))," ",(INDIRECT("C42")))</f>
        <v xml:space="preserve"> </v>
      </c>
      <c r="AD42" s="78" t="str">
        <f ca="1">IF(ISBLANK(INDIRECT("D42"))," ",(INDIRECT("D42")))</f>
        <v xml:space="preserve"> </v>
      </c>
      <c r="AE42" s="78" t="str">
        <f ca="1">IF(ISBLANK(INDIRECT("E42"))," ",(INDIRECT("E42")))</f>
        <v xml:space="preserve"> </v>
      </c>
      <c r="AF42" s="78" t="str">
        <f ca="1">IF(ISBLANK(INDIRECT("F42"))," ",(INDIRECT("F42")))</f>
        <v xml:space="preserve"> </v>
      </c>
      <c r="AG42" s="78" t="str">
        <f ca="1">IF(ISBLANK(INDIRECT("G42"))," ",(INDIRECT("G42")))</f>
        <v xml:space="preserve"> </v>
      </c>
      <c r="AH42" s="78" t="str">
        <f ca="1">IF(ISBLANK(INDIRECT("H42"))," ",(INDIRECT("H42")))</f>
        <v xml:space="preserve"> </v>
      </c>
      <c r="AI42" s="78" t="str">
        <f ca="1">IF(ISBLANK(INDIRECT("I42"))," ",(INDIRECT("I42")))</f>
        <v xml:space="preserve"> </v>
      </c>
      <c r="AJ42" s="78" t="str">
        <f ca="1">IF(ISBLANK(INDIRECT("J42"))," ",(INDIRECT("J42")))</f>
        <v xml:space="preserve"> </v>
      </c>
      <c r="AK42" s="78" t="str">
        <f ca="1">IF(ISBLANK(INDIRECT("K42"))," ",(INDIRECT("K42")))</f>
        <v xml:space="preserve"> </v>
      </c>
      <c r="AL42" s="78" t="str">
        <f ca="1">IF(ISBLANK(INDIRECT("L42"))," ",(INDIRECT("L42")))</f>
        <v xml:space="preserve"> </v>
      </c>
      <c r="AM42" s="78" t="str">
        <f ca="1">IF(ISBLANK(INDIRECT("M42"))," ",(INDIRECT("M42")))</f>
        <v xml:space="preserve"> </v>
      </c>
      <c r="AN42" s="78" t="str">
        <f ca="1">IF(ISBLANK(INDIRECT("N42"))," ",(INDIRECT("N42")))</f>
        <v xml:space="preserve"> </v>
      </c>
      <c r="AO42" s="78" t="str">
        <f ca="1">IF(ISBLANK(INDIRECT("O42"))," ",(INDIRECT("O42")))</f>
        <v xml:space="preserve"> </v>
      </c>
      <c r="AP42" s="78" t="str">
        <f ca="1">IF(ISBLANK(INDIRECT("P42"))," ",(INDIRECT("P42")))</f>
        <v xml:space="preserve"> </v>
      </c>
      <c r="AQ42" s="78" t="str">
        <f ca="1">IF(ISBLANK(INDIRECT("Q42"))," ",(INDIRECT("Q42")))</f>
        <v xml:space="preserve"> </v>
      </c>
      <c r="AR42" s="78" t="str">
        <f ca="1">IF(ISBLANK(INDIRECT("R42"))," ",(INDIRECT("R42")))</f>
        <v xml:space="preserve"> </v>
      </c>
      <c r="AS42" s="78" t="str">
        <f ca="1">IF(ISBLANK(INDIRECT("S42"))," ",(INDIRECT("S42")))</f>
        <v/>
      </c>
      <c r="AT42" s="78" t="str">
        <f ca="1">IF(ISBLANK(INDIRECT("T42"))," ",(INDIRECT("T42")))</f>
        <v xml:space="preserve"> </v>
      </c>
      <c r="AU42" s="78" t="str">
        <f ca="1">IF(ISBLANK(INDIRECT("U42"))," ",(INDIRECT("U42")))</f>
        <v xml:space="preserve"> </v>
      </c>
      <c r="AV42" s="78" t="str">
        <f ca="1">IF(ISBLANK(INDIRECT("V42"))," ",(INDIRECT("V42")))</f>
        <v xml:space="preserve"> </v>
      </c>
      <c r="AW42" s="78" t="str">
        <f ca="1">IF(ISBLANK(INDIRECT("W42"))," ",(INDIRECT("W42")))</f>
        <v xml:space="preserve"> </v>
      </c>
      <c r="BC42" s="290" t="s">
        <v>32</v>
      </c>
      <c r="BD42" s="290"/>
      <c r="BE42" s="290"/>
      <c r="BF42" s="290" t="s">
        <v>386</v>
      </c>
      <c r="BG42" s="290"/>
    </row>
    <row r="43" spans="1:59" ht="53.25" customHeight="1" x14ac:dyDescent="0.35">
      <c r="A43" s="16">
        <v>38</v>
      </c>
      <c r="B43" s="20"/>
      <c r="C43" s="20"/>
      <c r="D43" s="29"/>
      <c r="E43" s="30"/>
      <c r="F43" s="29"/>
      <c r="G43" s="20"/>
      <c r="H43" s="20"/>
      <c r="I43" s="20"/>
      <c r="J43" s="20"/>
      <c r="K43" s="20"/>
      <c r="L43" s="20"/>
      <c r="M43" s="20"/>
      <c r="N43" s="29"/>
      <c r="O43" s="29"/>
      <c r="P43" s="20"/>
      <c r="Q43" s="125"/>
      <c r="R43" s="125"/>
      <c r="S43" s="126" t="str">
        <f t="shared" si="1"/>
        <v/>
      </c>
      <c r="T43" s="31"/>
      <c r="U43" s="20"/>
      <c r="V43" s="20"/>
      <c r="W43" s="20"/>
      <c r="AB43" s="78" t="str">
        <f ca="1">IF(ISBLANK(INDIRECT("B43"))," ",(INDIRECT("B43")))</f>
        <v xml:space="preserve"> </v>
      </c>
      <c r="AC43" s="78" t="str">
        <f ca="1">IF(ISBLANK(INDIRECT("C43"))," ",(INDIRECT("C43")))</f>
        <v xml:space="preserve"> </v>
      </c>
      <c r="AD43" s="78" t="str">
        <f ca="1">IF(ISBLANK(INDIRECT("D43"))," ",(INDIRECT("D43")))</f>
        <v xml:space="preserve"> </v>
      </c>
      <c r="AE43" s="78" t="str">
        <f ca="1">IF(ISBLANK(INDIRECT("E43"))," ",(INDIRECT("E43")))</f>
        <v xml:space="preserve"> </v>
      </c>
      <c r="AF43" s="78" t="str">
        <f ca="1">IF(ISBLANK(INDIRECT("F43"))," ",(INDIRECT("F43")))</f>
        <v xml:space="preserve"> </v>
      </c>
      <c r="AG43" s="78" t="str">
        <f ca="1">IF(ISBLANK(INDIRECT("G43"))," ",(INDIRECT("G43")))</f>
        <v xml:space="preserve"> </v>
      </c>
      <c r="AH43" s="78" t="str">
        <f ca="1">IF(ISBLANK(INDIRECT("H43"))," ",(INDIRECT("H43")))</f>
        <v xml:space="preserve"> </v>
      </c>
      <c r="AI43" s="78" t="str">
        <f ca="1">IF(ISBLANK(INDIRECT("I43"))," ",(INDIRECT("I43")))</f>
        <v xml:space="preserve"> </v>
      </c>
      <c r="AJ43" s="78" t="str">
        <f ca="1">IF(ISBLANK(INDIRECT("J43"))," ",(INDIRECT("J43")))</f>
        <v xml:space="preserve"> </v>
      </c>
      <c r="AK43" s="78" t="str">
        <f ca="1">IF(ISBLANK(INDIRECT("K43"))," ",(INDIRECT("K43")))</f>
        <v xml:space="preserve"> </v>
      </c>
      <c r="AL43" s="78" t="str">
        <f ca="1">IF(ISBLANK(INDIRECT("L43"))," ",(INDIRECT("L43")))</f>
        <v xml:space="preserve"> </v>
      </c>
      <c r="AM43" s="78" t="str">
        <f ca="1">IF(ISBLANK(INDIRECT("M43"))," ",(INDIRECT("M43")))</f>
        <v xml:space="preserve"> </v>
      </c>
      <c r="AN43" s="78" t="str">
        <f ca="1">IF(ISBLANK(INDIRECT("N43"))," ",(INDIRECT("N43")))</f>
        <v xml:space="preserve"> </v>
      </c>
      <c r="AO43" s="78" t="str">
        <f ca="1">IF(ISBLANK(INDIRECT("O43"))," ",(INDIRECT("O43")))</f>
        <v xml:space="preserve"> </v>
      </c>
      <c r="AP43" s="78" t="str">
        <f ca="1">IF(ISBLANK(INDIRECT("P43"))," ",(INDIRECT("P43")))</f>
        <v xml:space="preserve"> </v>
      </c>
      <c r="AQ43" s="78" t="str">
        <f ca="1">IF(ISBLANK(INDIRECT("Q43"))," ",(INDIRECT("Q43")))</f>
        <v xml:space="preserve"> </v>
      </c>
      <c r="AR43" s="78" t="str">
        <f ca="1">IF(ISBLANK(INDIRECT("R43"))," ",(INDIRECT("R43")))</f>
        <v xml:space="preserve"> </v>
      </c>
      <c r="AS43" s="78" t="str">
        <f ca="1">IF(ISBLANK(INDIRECT("S43"))," ",(INDIRECT("S43")))</f>
        <v/>
      </c>
      <c r="AT43" s="78" t="str">
        <f ca="1">IF(ISBLANK(INDIRECT("T43"))," ",(INDIRECT("T43")))</f>
        <v xml:space="preserve"> </v>
      </c>
      <c r="AU43" s="78" t="str">
        <f ca="1">IF(ISBLANK(INDIRECT("U43"))," ",(INDIRECT("U43")))</f>
        <v xml:space="preserve"> </v>
      </c>
      <c r="AV43" s="78" t="str">
        <f ca="1">IF(ISBLANK(INDIRECT("V43"))," ",(INDIRECT("V43")))</f>
        <v xml:space="preserve"> </v>
      </c>
      <c r="AW43" s="78" t="str">
        <f ca="1">IF(ISBLANK(INDIRECT("W43"))," ",(INDIRECT("W43")))</f>
        <v xml:space="preserve"> </v>
      </c>
      <c r="BC43" s="290" t="s">
        <v>33</v>
      </c>
      <c r="BD43" s="290"/>
      <c r="BE43" s="290"/>
      <c r="BF43" s="290" t="s">
        <v>405</v>
      </c>
      <c r="BG43" s="290"/>
    </row>
    <row r="44" spans="1:59" ht="53.25" customHeight="1" x14ac:dyDescent="0.35">
      <c r="A44" s="16">
        <v>39</v>
      </c>
      <c r="B44" s="20"/>
      <c r="C44" s="20"/>
      <c r="D44" s="29"/>
      <c r="E44" s="30"/>
      <c r="F44" s="29"/>
      <c r="G44" s="20"/>
      <c r="H44" s="20"/>
      <c r="I44" s="20"/>
      <c r="J44" s="20"/>
      <c r="K44" s="20"/>
      <c r="L44" s="20"/>
      <c r="M44" s="20"/>
      <c r="N44" s="29"/>
      <c r="O44" s="29"/>
      <c r="P44" s="20"/>
      <c r="Q44" s="125"/>
      <c r="R44" s="125"/>
      <c r="S44" s="126" t="str">
        <f t="shared" si="1"/>
        <v/>
      </c>
      <c r="T44" s="31"/>
      <c r="U44" s="20"/>
      <c r="V44" s="20"/>
      <c r="W44" s="20"/>
      <c r="AB44" s="78" t="str">
        <f ca="1">IF(ISBLANK(INDIRECT("B44"))," ",(INDIRECT("B44")))</f>
        <v xml:space="preserve"> </v>
      </c>
      <c r="AC44" s="78" t="str">
        <f ca="1">IF(ISBLANK(INDIRECT("C44"))," ",(INDIRECT("C44")))</f>
        <v xml:space="preserve"> </v>
      </c>
      <c r="AD44" s="78" t="str">
        <f ca="1">IF(ISBLANK(INDIRECT("D44"))," ",(INDIRECT("D44")))</f>
        <v xml:space="preserve"> </v>
      </c>
      <c r="AE44" s="78" t="str">
        <f ca="1">IF(ISBLANK(INDIRECT("E44"))," ",(INDIRECT("E44")))</f>
        <v xml:space="preserve"> </v>
      </c>
      <c r="AF44" s="78" t="str">
        <f ca="1">IF(ISBLANK(INDIRECT("F44"))," ",(INDIRECT("F44")))</f>
        <v xml:space="preserve"> </v>
      </c>
      <c r="AG44" s="78" t="str">
        <f ca="1">IF(ISBLANK(INDIRECT("G44"))," ",(INDIRECT("G44")))</f>
        <v xml:space="preserve"> </v>
      </c>
      <c r="AH44" s="78" t="str">
        <f ca="1">IF(ISBLANK(INDIRECT("H44"))," ",(INDIRECT("H44")))</f>
        <v xml:space="preserve"> </v>
      </c>
      <c r="AI44" s="78" t="str">
        <f ca="1">IF(ISBLANK(INDIRECT("I44"))," ",(INDIRECT("I44")))</f>
        <v xml:space="preserve"> </v>
      </c>
      <c r="AJ44" s="78" t="str">
        <f ca="1">IF(ISBLANK(INDIRECT("J44"))," ",(INDIRECT("J44")))</f>
        <v xml:space="preserve"> </v>
      </c>
      <c r="AK44" s="78" t="str">
        <f ca="1">IF(ISBLANK(INDIRECT("K44"))," ",(INDIRECT("K44")))</f>
        <v xml:space="preserve"> </v>
      </c>
      <c r="AL44" s="78" t="str">
        <f ca="1">IF(ISBLANK(INDIRECT("L44"))," ",(INDIRECT("L44")))</f>
        <v xml:space="preserve"> </v>
      </c>
      <c r="AM44" s="78" t="str">
        <f ca="1">IF(ISBLANK(INDIRECT("M44"))," ",(INDIRECT("M44")))</f>
        <v xml:space="preserve"> </v>
      </c>
      <c r="AN44" s="78" t="str">
        <f ca="1">IF(ISBLANK(INDIRECT("N44"))," ",(INDIRECT("N44")))</f>
        <v xml:space="preserve"> </v>
      </c>
      <c r="AO44" s="78" t="str">
        <f ca="1">IF(ISBLANK(INDIRECT("O44"))," ",(INDIRECT("O44")))</f>
        <v xml:space="preserve"> </v>
      </c>
      <c r="AP44" s="78" t="str">
        <f ca="1">IF(ISBLANK(INDIRECT("P44"))," ",(INDIRECT("P44")))</f>
        <v xml:space="preserve"> </v>
      </c>
      <c r="AQ44" s="78" t="str">
        <f ca="1">IF(ISBLANK(INDIRECT("Q44"))," ",(INDIRECT("Q44")))</f>
        <v xml:space="preserve"> </v>
      </c>
      <c r="AR44" s="78" t="str">
        <f ca="1">IF(ISBLANK(INDIRECT("R44"))," ",(INDIRECT("R44")))</f>
        <v xml:space="preserve"> </v>
      </c>
      <c r="AS44" s="78" t="str">
        <f ca="1">IF(ISBLANK(INDIRECT("S44"))," ",(INDIRECT("S44")))</f>
        <v/>
      </c>
      <c r="AT44" s="78" t="str">
        <f ca="1">IF(ISBLANK(INDIRECT("T44"))," ",(INDIRECT("T44")))</f>
        <v xml:space="preserve"> </v>
      </c>
      <c r="AU44" s="78" t="str">
        <f ca="1">IF(ISBLANK(INDIRECT("U44"))," ",(INDIRECT("U44")))</f>
        <v xml:space="preserve"> </v>
      </c>
      <c r="AV44" s="78" t="str">
        <f ca="1">IF(ISBLANK(INDIRECT("V44"))," ",(INDIRECT("V44")))</f>
        <v xml:space="preserve"> </v>
      </c>
      <c r="AW44" s="78" t="str">
        <f ca="1">IF(ISBLANK(INDIRECT("W44"))," ",(INDIRECT("W44")))</f>
        <v xml:space="preserve"> </v>
      </c>
      <c r="BC44" s="290" t="s">
        <v>1508</v>
      </c>
      <c r="BD44" s="290"/>
      <c r="BE44" s="290"/>
      <c r="BF44" s="290" t="s">
        <v>409</v>
      </c>
      <c r="BG44" s="290"/>
    </row>
    <row r="45" spans="1:59" ht="53.25" customHeight="1" x14ac:dyDescent="0.35">
      <c r="A45" s="16">
        <v>40</v>
      </c>
      <c r="B45" s="20"/>
      <c r="C45" s="20"/>
      <c r="D45" s="29"/>
      <c r="E45" s="30"/>
      <c r="F45" s="29"/>
      <c r="G45" s="20"/>
      <c r="H45" s="20"/>
      <c r="I45" s="20"/>
      <c r="J45" s="20"/>
      <c r="K45" s="20"/>
      <c r="L45" s="20"/>
      <c r="M45" s="20"/>
      <c r="N45" s="29"/>
      <c r="O45" s="29"/>
      <c r="P45" s="20"/>
      <c r="Q45" s="125"/>
      <c r="R45" s="125"/>
      <c r="S45" s="126" t="str">
        <f t="shared" si="1"/>
        <v/>
      </c>
      <c r="T45" s="31"/>
      <c r="U45" s="20"/>
      <c r="V45" s="20"/>
      <c r="W45" s="20"/>
      <c r="AB45" s="78" t="str">
        <f ca="1">IF(ISBLANK(INDIRECT("B45"))," ",(INDIRECT("B45")))</f>
        <v xml:space="preserve"> </v>
      </c>
      <c r="AC45" s="78" t="str">
        <f ca="1">IF(ISBLANK(INDIRECT("C45"))," ",(INDIRECT("C45")))</f>
        <v xml:space="preserve"> </v>
      </c>
      <c r="AD45" s="78" t="str">
        <f ca="1">IF(ISBLANK(INDIRECT("D45"))," ",(INDIRECT("D45")))</f>
        <v xml:space="preserve"> </v>
      </c>
      <c r="AE45" s="78" t="str">
        <f ca="1">IF(ISBLANK(INDIRECT("E45"))," ",(INDIRECT("E45")))</f>
        <v xml:space="preserve"> </v>
      </c>
      <c r="AF45" s="78" t="str">
        <f ca="1">IF(ISBLANK(INDIRECT("F45"))," ",(INDIRECT("F45")))</f>
        <v xml:space="preserve"> </v>
      </c>
      <c r="AG45" s="78" t="str">
        <f ca="1">IF(ISBLANK(INDIRECT("G45"))," ",(INDIRECT("G45")))</f>
        <v xml:space="preserve"> </v>
      </c>
      <c r="AH45" s="78" t="str">
        <f ca="1">IF(ISBLANK(INDIRECT("H45"))," ",(INDIRECT("H45")))</f>
        <v xml:space="preserve"> </v>
      </c>
      <c r="AI45" s="78" t="str">
        <f ca="1">IF(ISBLANK(INDIRECT("I45"))," ",(INDIRECT("I45")))</f>
        <v xml:space="preserve"> </v>
      </c>
      <c r="AJ45" s="78" t="str">
        <f ca="1">IF(ISBLANK(INDIRECT("J45"))," ",(INDIRECT("J45")))</f>
        <v xml:space="preserve"> </v>
      </c>
      <c r="AK45" s="78" t="str">
        <f ca="1">IF(ISBLANK(INDIRECT("K45"))," ",(INDIRECT("K45")))</f>
        <v xml:space="preserve"> </v>
      </c>
      <c r="AL45" s="78" t="str">
        <f ca="1">IF(ISBLANK(INDIRECT("L45"))," ",(INDIRECT("L45")))</f>
        <v xml:space="preserve"> </v>
      </c>
      <c r="AM45" s="78" t="str">
        <f ca="1">IF(ISBLANK(INDIRECT("M45"))," ",(INDIRECT("M45")))</f>
        <v xml:space="preserve"> </v>
      </c>
      <c r="AN45" s="78" t="str">
        <f ca="1">IF(ISBLANK(INDIRECT("N45"))," ",(INDIRECT("N45")))</f>
        <v xml:space="preserve"> </v>
      </c>
      <c r="AO45" s="78" t="str">
        <f ca="1">IF(ISBLANK(INDIRECT("O45"))," ",(INDIRECT("O45")))</f>
        <v xml:space="preserve"> </v>
      </c>
      <c r="AP45" s="78" t="str">
        <f ca="1">IF(ISBLANK(INDIRECT("P45"))," ",(INDIRECT("P45")))</f>
        <v xml:space="preserve"> </v>
      </c>
      <c r="AQ45" s="78" t="str">
        <f ca="1">IF(ISBLANK(INDIRECT("Q45"))," ",(INDIRECT("Q45")))</f>
        <v xml:space="preserve"> </v>
      </c>
      <c r="AR45" s="78" t="str">
        <f ca="1">IF(ISBLANK(INDIRECT("R45"))," ",(INDIRECT("R45")))</f>
        <v xml:space="preserve"> </v>
      </c>
      <c r="AS45" s="78" t="str">
        <f ca="1">IF(ISBLANK(INDIRECT("S45"))," ",(INDIRECT("S45")))</f>
        <v/>
      </c>
      <c r="AT45" s="78" t="str">
        <f ca="1">IF(ISBLANK(INDIRECT("T45"))," ",(INDIRECT("T45")))</f>
        <v xml:space="preserve"> </v>
      </c>
      <c r="AU45" s="78" t="str">
        <f ca="1">IF(ISBLANK(INDIRECT("U45"))," ",(INDIRECT("U45")))</f>
        <v xml:space="preserve"> </v>
      </c>
      <c r="AV45" s="78" t="str">
        <f ca="1">IF(ISBLANK(INDIRECT("V45"))," ",(INDIRECT("V45")))</f>
        <v xml:space="preserve"> </v>
      </c>
      <c r="AW45" s="78" t="str">
        <f ca="1">IF(ISBLANK(INDIRECT("W45"))," ",(INDIRECT("W45")))</f>
        <v xml:space="preserve"> </v>
      </c>
      <c r="BC45" s="290" t="s">
        <v>337</v>
      </c>
      <c r="BD45" s="290"/>
      <c r="BE45" s="290"/>
      <c r="BF45" s="290" t="s">
        <v>417</v>
      </c>
      <c r="BG45" s="290"/>
    </row>
    <row r="46" spans="1:59" ht="53.25" customHeight="1" x14ac:dyDescent="0.35">
      <c r="A46" s="16">
        <v>41</v>
      </c>
      <c r="B46" s="20"/>
      <c r="C46" s="20"/>
      <c r="D46" s="29"/>
      <c r="E46" s="30"/>
      <c r="F46" s="29"/>
      <c r="G46" s="20"/>
      <c r="H46" s="20"/>
      <c r="I46" s="20"/>
      <c r="J46" s="20"/>
      <c r="K46" s="20"/>
      <c r="L46" s="20"/>
      <c r="M46" s="20"/>
      <c r="N46" s="29"/>
      <c r="O46" s="29"/>
      <c r="P46" s="20"/>
      <c r="Q46" s="125"/>
      <c r="R46" s="125"/>
      <c r="S46" s="126" t="str">
        <f t="shared" si="1"/>
        <v/>
      </c>
      <c r="T46" s="31"/>
      <c r="U46" s="20"/>
      <c r="V46" s="20"/>
      <c r="W46" s="20"/>
      <c r="AB46" s="78" t="str">
        <f ca="1">IF(ISBLANK(INDIRECT("B46"))," ",(INDIRECT("B46")))</f>
        <v xml:space="preserve"> </v>
      </c>
      <c r="AC46" s="78" t="str">
        <f ca="1">IF(ISBLANK(INDIRECT("C46"))," ",(INDIRECT("C46")))</f>
        <v xml:space="preserve"> </v>
      </c>
      <c r="AD46" s="78" t="str">
        <f ca="1">IF(ISBLANK(INDIRECT("D46"))," ",(INDIRECT("D46")))</f>
        <v xml:space="preserve"> </v>
      </c>
      <c r="AE46" s="78" t="str">
        <f ca="1">IF(ISBLANK(INDIRECT("E46"))," ",(INDIRECT("E46")))</f>
        <v xml:space="preserve"> </v>
      </c>
      <c r="AF46" s="78" t="str">
        <f ca="1">IF(ISBLANK(INDIRECT("F46"))," ",(INDIRECT("F46")))</f>
        <v xml:space="preserve"> </v>
      </c>
      <c r="AG46" s="78" t="str">
        <f ca="1">IF(ISBLANK(INDIRECT("G46"))," ",(INDIRECT("G46")))</f>
        <v xml:space="preserve"> </v>
      </c>
      <c r="AH46" s="78" t="str">
        <f ca="1">IF(ISBLANK(INDIRECT("H46"))," ",(INDIRECT("H46")))</f>
        <v xml:space="preserve"> </v>
      </c>
      <c r="AI46" s="78" t="str">
        <f ca="1">IF(ISBLANK(INDIRECT("I46"))," ",(INDIRECT("I46")))</f>
        <v xml:space="preserve"> </v>
      </c>
      <c r="AJ46" s="78" t="str">
        <f ca="1">IF(ISBLANK(INDIRECT("J46"))," ",(INDIRECT("J46")))</f>
        <v xml:space="preserve"> </v>
      </c>
      <c r="AK46" s="78" t="str">
        <f ca="1">IF(ISBLANK(INDIRECT("K46"))," ",(INDIRECT("K46")))</f>
        <v xml:space="preserve"> </v>
      </c>
      <c r="AL46" s="78" t="str">
        <f ca="1">IF(ISBLANK(INDIRECT("L46"))," ",(INDIRECT("L46")))</f>
        <v xml:space="preserve"> </v>
      </c>
      <c r="AM46" s="78" t="str">
        <f ca="1">IF(ISBLANK(INDIRECT("M46"))," ",(INDIRECT("M46")))</f>
        <v xml:space="preserve"> </v>
      </c>
      <c r="AN46" s="78" t="str">
        <f ca="1">IF(ISBLANK(INDIRECT("N46"))," ",(INDIRECT("N46")))</f>
        <v xml:space="preserve"> </v>
      </c>
      <c r="AO46" s="78" t="str">
        <f ca="1">IF(ISBLANK(INDIRECT("O46"))," ",(INDIRECT("O46")))</f>
        <v xml:space="preserve"> </v>
      </c>
      <c r="AP46" s="78" t="str">
        <f ca="1">IF(ISBLANK(INDIRECT("P46"))," ",(INDIRECT("P46")))</f>
        <v xml:space="preserve"> </v>
      </c>
      <c r="AQ46" s="78" t="str">
        <f ca="1">IF(ISBLANK(INDIRECT("Q46"))," ",(INDIRECT("Q46")))</f>
        <v xml:space="preserve"> </v>
      </c>
      <c r="AR46" s="78" t="str">
        <f ca="1">IF(ISBLANK(INDIRECT("R46"))," ",(INDIRECT("R46")))</f>
        <v xml:space="preserve"> </v>
      </c>
      <c r="AS46" s="78" t="str">
        <f ca="1">IF(ISBLANK(INDIRECT("S46"))," ",(INDIRECT("S46")))</f>
        <v/>
      </c>
      <c r="AT46" s="78" t="str">
        <f ca="1">IF(ISBLANK(INDIRECT("T46"))," ",(INDIRECT("T46")))</f>
        <v xml:space="preserve"> </v>
      </c>
      <c r="AU46" s="78" t="str">
        <f ca="1">IF(ISBLANK(INDIRECT("U46"))," ",(INDIRECT("U46")))</f>
        <v xml:space="preserve"> </v>
      </c>
      <c r="AV46" s="78" t="str">
        <f ca="1">IF(ISBLANK(INDIRECT("V46"))," ",(INDIRECT("V46")))</f>
        <v xml:space="preserve"> </v>
      </c>
      <c r="AW46" s="78" t="str">
        <f ca="1">IF(ISBLANK(INDIRECT("W46"))," ",(INDIRECT("W46")))</f>
        <v xml:space="preserve"> </v>
      </c>
      <c r="BC46" s="290" t="s">
        <v>338</v>
      </c>
      <c r="BD46" s="290"/>
      <c r="BE46" s="290"/>
      <c r="BF46" s="290" t="s">
        <v>387</v>
      </c>
      <c r="BG46" s="290"/>
    </row>
    <row r="47" spans="1:59" ht="53.25" customHeight="1" x14ac:dyDescent="0.35">
      <c r="A47" s="16">
        <v>42</v>
      </c>
      <c r="B47" s="20"/>
      <c r="C47" s="20"/>
      <c r="D47" s="29"/>
      <c r="E47" s="30"/>
      <c r="F47" s="29"/>
      <c r="G47" s="20"/>
      <c r="H47" s="20"/>
      <c r="I47" s="20"/>
      <c r="J47" s="20"/>
      <c r="K47" s="20"/>
      <c r="L47" s="20"/>
      <c r="M47" s="20"/>
      <c r="N47" s="29"/>
      <c r="O47" s="29"/>
      <c r="P47" s="20"/>
      <c r="Q47" s="125"/>
      <c r="R47" s="125"/>
      <c r="S47" s="126" t="str">
        <f t="shared" si="1"/>
        <v/>
      </c>
      <c r="T47" s="31"/>
      <c r="U47" s="20"/>
      <c r="V47" s="20"/>
      <c r="W47" s="20"/>
      <c r="AB47" s="78" t="str">
        <f ca="1">IF(ISBLANK(INDIRECT("B47"))," ",(INDIRECT("B47")))</f>
        <v xml:space="preserve"> </v>
      </c>
      <c r="AC47" s="78" t="str">
        <f ca="1">IF(ISBLANK(INDIRECT("C47"))," ",(INDIRECT("C47")))</f>
        <v xml:space="preserve"> </v>
      </c>
      <c r="AD47" s="78" t="str">
        <f ca="1">IF(ISBLANK(INDIRECT("D47"))," ",(INDIRECT("D47")))</f>
        <v xml:space="preserve"> </v>
      </c>
      <c r="AE47" s="78" t="str">
        <f ca="1">IF(ISBLANK(INDIRECT("E47"))," ",(INDIRECT("E47")))</f>
        <v xml:space="preserve"> </v>
      </c>
      <c r="AF47" s="78" t="str">
        <f ca="1">IF(ISBLANK(INDIRECT("F47"))," ",(INDIRECT("F47")))</f>
        <v xml:space="preserve"> </v>
      </c>
      <c r="AG47" s="78" t="str">
        <f ca="1">IF(ISBLANK(INDIRECT("G47"))," ",(INDIRECT("G47")))</f>
        <v xml:space="preserve"> </v>
      </c>
      <c r="AH47" s="78" t="str">
        <f ca="1">IF(ISBLANK(INDIRECT("H47"))," ",(INDIRECT("H47")))</f>
        <v xml:space="preserve"> </v>
      </c>
      <c r="AI47" s="78" t="str">
        <f ca="1">IF(ISBLANK(INDIRECT("I47"))," ",(INDIRECT("I47")))</f>
        <v xml:space="preserve"> </v>
      </c>
      <c r="AJ47" s="78" t="str">
        <f ca="1">IF(ISBLANK(INDIRECT("J47"))," ",(INDIRECT("J47")))</f>
        <v xml:space="preserve"> </v>
      </c>
      <c r="AK47" s="78" t="str">
        <f ca="1">IF(ISBLANK(INDIRECT("K47"))," ",(INDIRECT("K47")))</f>
        <v xml:space="preserve"> </v>
      </c>
      <c r="AL47" s="78" t="str">
        <f ca="1">IF(ISBLANK(INDIRECT("L47"))," ",(INDIRECT("L47")))</f>
        <v xml:space="preserve"> </v>
      </c>
      <c r="AM47" s="78" t="str">
        <f ca="1">IF(ISBLANK(INDIRECT("M47"))," ",(INDIRECT("M47")))</f>
        <v xml:space="preserve"> </v>
      </c>
      <c r="AN47" s="78" t="str">
        <f ca="1">IF(ISBLANK(INDIRECT("N47"))," ",(INDIRECT("N47")))</f>
        <v xml:space="preserve"> </v>
      </c>
      <c r="AO47" s="78" t="str">
        <f ca="1">IF(ISBLANK(INDIRECT("O47"))," ",(INDIRECT("O47")))</f>
        <v xml:space="preserve"> </v>
      </c>
      <c r="AP47" s="78" t="str">
        <f ca="1">IF(ISBLANK(INDIRECT("P47"))," ",(INDIRECT("P47")))</f>
        <v xml:space="preserve"> </v>
      </c>
      <c r="AQ47" s="78" t="str">
        <f ca="1">IF(ISBLANK(INDIRECT("Q47"))," ",(INDIRECT("Q47")))</f>
        <v xml:space="preserve"> </v>
      </c>
      <c r="AR47" s="78" t="str">
        <f ca="1">IF(ISBLANK(INDIRECT("R47"))," ",(INDIRECT("R47")))</f>
        <v xml:space="preserve"> </v>
      </c>
      <c r="AS47" s="78" t="str">
        <f ca="1">IF(ISBLANK(INDIRECT("S47"))," ",(INDIRECT("S47")))</f>
        <v/>
      </c>
      <c r="AT47" s="78" t="str">
        <f ca="1">IF(ISBLANK(INDIRECT("T47"))," ",(INDIRECT("T47")))</f>
        <v xml:space="preserve"> </v>
      </c>
      <c r="AU47" s="78" t="str">
        <f ca="1">IF(ISBLANK(INDIRECT("U47"))," ",(INDIRECT("U47")))</f>
        <v xml:space="preserve"> </v>
      </c>
      <c r="AV47" s="78" t="str">
        <f ca="1">IF(ISBLANK(INDIRECT("V47"))," ",(INDIRECT("V47")))</f>
        <v xml:space="preserve"> </v>
      </c>
      <c r="AW47" s="78" t="str">
        <f ca="1">IF(ISBLANK(INDIRECT("W47"))," ",(INDIRECT("W47")))</f>
        <v xml:space="preserve"> </v>
      </c>
      <c r="BC47" s="290" t="s">
        <v>1509</v>
      </c>
      <c r="BD47" s="290"/>
      <c r="BE47" s="290"/>
      <c r="BF47" s="290" t="s">
        <v>421</v>
      </c>
      <c r="BG47" s="290"/>
    </row>
    <row r="48" spans="1:59" ht="53.25" customHeight="1" x14ac:dyDescent="0.35">
      <c r="A48" s="16">
        <v>43</v>
      </c>
      <c r="B48" s="20"/>
      <c r="C48" s="20"/>
      <c r="D48" s="29"/>
      <c r="E48" s="30"/>
      <c r="F48" s="29"/>
      <c r="G48" s="20"/>
      <c r="H48" s="20"/>
      <c r="I48" s="20"/>
      <c r="J48" s="20"/>
      <c r="K48" s="20"/>
      <c r="L48" s="20"/>
      <c r="M48" s="20"/>
      <c r="N48" s="29"/>
      <c r="O48" s="29"/>
      <c r="P48" s="20"/>
      <c r="Q48" s="125"/>
      <c r="R48" s="125"/>
      <c r="S48" s="126" t="str">
        <f t="shared" si="1"/>
        <v/>
      </c>
      <c r="T48" s="31"/>
      <c r="U48" s="20"/>
      <c r="V48" s="20"/>
      <c r="W48" s="20"/>
      <c r="AB48" s="78" t="str">
        <f ca="1">IF(ISBLANK(INDIRECT("B48"))," ",(INDIRECT("B48")))</f>
        <v xml:space="preserve"> </v>
      </c>
      <c r="AC48" s="78" t="str">
        <f ca="1">IF(ISBLANK(INDIRECT("C48"))," ",(INDIRECT("C48")))</f>
        <v xml:space="preserve"> </v>
      </c>
      <c r="AD48" s="78" t="str">
        <f ca="1">IF(ISBLANK(INDIRECT("D48"))," ",(INDIRECT("D48")))</f>
        <v xml:space="preserve"> </v>
      </c>
      <c r="AE48" s="78" t="str">
        <f ca="1">IF(ISBLANK(INDIRECT("E48"))," ",(INDIRECT("E48")))</f>
        <v xml:space="preserve"> </v>
      </c>
      <c r="AF48" s="78" t="str">
        <f ca="1">IF(ISBLANK(INDIRECT("F48"))," ",(INDIRECT("F48")))</f>
        <v xml:space="preserve"> </v>
      </c>
      <c r="AG48" s="78" t="str">
        <f ca="1">IF(ISBLANK(INDIRECT("G48"))," ",(INDIRECT("G48")))</f>
        <v xml:space="preserve"> </v>
      </c>
      <c r="AH48" s="78" t="str">
        <f ca="1">IF(ISBLANK(INDIRECT("H48"))," ",(INDIRECT("H48")))</f>
        <v xml:space="preserve"> </v>
      </c>
      <c r="AI48" s="78" t="str">
        <f ca="1">IF(ISBLANK(INDIRECT("I48"))," ",(INDIRECT("I48")))</f>
        <v xml:space="preserve"> </v>
      </c>
      <c r="AJ48" s="78" t="str">
        <f ca="1">IF(ISBLANK(INDIRECT("J48"))," ",(INDIRECT("J48")))</f>
        <v xml:space="preserve"> </v>
      </c>
      <c r="AK48" s="78" t="str">
        <f ca="1">IF(ISBLANK(INDIRECT("K48"))," ",(INDIRECT("K48")))</f>
        <v xml:space="preserve"> </v>
      </c>
      <c r="AL48" s="78" t="str">
        <f ca="1">IF(ISBLANK(INDIRECT("L48"))," ",(INDIRECT("L48")))</f>
        <v xml:space="preserve"> </v>
      </c>
      <c r="AM48" s="78" t="str">
        <f ca="1">IF(ISBLANK(INDIRECT("M48"))," ",(INDIRECT("M48")))</f>
        <v xml:space="preserve"> </v>
      </c>
      <c r="AN48" s="78" t="str">
        <f ca="1">IF(ISBLANK(INDIRECT("N48"))," ",(INDIRECT("N48")))</f>
        <v xml:space="preserve"> </v>
      </c>
      <c r="AO48" s="78" t="str">
        <f ca="1">IF(ISBLANK(INDIRECT("O48"))," ",(INDIRECT("O48")))</f>
        <v xml:space="preserve"> </v>
      </c>
      <c r="AP48" s="78" t="str">
        <f ca="1">IF(ISBLANK(INDIRECT("P48"))," ",(INDIRECT("P48")))</f>
        <v xml:space="preserve"> </v>
      </c>
      <c r="AQ48" s="78" t="str">
        <f ca="1">IF(ISBLANK(INDIRECT("Q48"))," ",(INDIRECT("Q48")))</f>
        <v xml:space="preserve"> </v>
      </c>
      <c r="AR48" s="78" t="str">
        <f ca="1">IF(ISBLANK(INDIRECT("R48"))," ",(INDIRECT("R48")))</f>
        <v xml:space="preserve"> </v>
      </c>
      <c r="AS48" s="78" t="str">
        <f ca="1">IF(ISBLANK(INDIRECT("S48"))," ",(INDIRECT("S48")))</f>
        <v/>
      </c>
      <c r="AT48" s="78" t="str">
        <f ca="1">IF(ISBLANK(INDIRECT("T48"))," ",(INDIRECT("T48")))</f>
        <v xml:space="preserve"> </v>
      </c>
      <c r="AU48" s="78" t="str">
        <f ca="1">IF(ISBLANK(INDIRECT("U48"))," ",(INDIRECT("U48")))</f>
        <v xml:space="preserve"> </v>
      </c>
      <c r="AV48" s="78" t="str">
        <f ca="1">IF(ISBLANK(INDIRECT("V48"))," ",(INDIRECT("V48")))</f>
        <v xml:space="preserve"> </v>
      </c>
      <c r="AW48" s="78" t="str">
        <f ca="1">IF(ISBLANK(INDIRECT("W48"))," ",(INDIRECT("W48")))</f>
        <v xml:space="preserve"> </v>
      </c>
      <c r="BC48" s="290" t="s">
        <v>1510</v>
      </c>
      <c r="BD48" s="290"/>
      <c r="BE48" s="290"/>
      <c r="BF48" s="290" t="s">
        <v>384</v>
      </c>
      <c r="BG48" s="290"/>
    </row>
    <row r="49" spans="1:59" ht="53.25" customHeight="1" x14ac:dyDescent="0.35">
      <c r="A49" s="16">
        <v>44</v>
      </c>
      <c r="B49" s="20"/>
      <c r="C49" s="20"/>
      <c r="D49" s="29"/>
      <c r="E49" s="30"/>
      <c r="F49" s="29"/>
      <c r="G49" s="20"/>
      <c r="H49" s="20"/>
      <c r="I49" s="20"/>
      <c r="J49" s="20"/>
      <c r="K49" s="20"/>
      <c r="L49" s="20"/>
      <c r="M49" s="20"/>
      <c r="N49" s="29"/>
      <c r="O49" s="29"/>
      <c r="P49" s="20"/>
      <c r="Q49" s="125"/>
      <c r="R49" s="125"/>
      <c r="S49" s="126" t="str">
        <f t="shared" si="1"/>
        <v/>
      </c>
      <c r="T49" s="31"/>
      <c r="U49" s="20"/>
      <c r="V49" s="20"/>
      <c r="W49" s="20"/>
      <c r="AB49" s="78" t="str">
        <f ca="1">IF(ISBLANK(INDIRECT("B49"))," ",(INDIRECT("B49")))</f>
        <v xml:space="preserve"> </v>
      </c>
      <c r="AC49" s="78" t="str">
        <f ca="1">IF(ISBLANK(INDIRECT("C49"))," ",(INDIRECT("C49")))</f>
        <v xml:space="preserve"> </v>
      </c>
      <c r="AD49" s="78" t="str">
        <f ca="1">IF(ISBLANK(INDIRECT("D49"))," ",(INDIRECT("D49")))</f>
        <v xml:space="preserve"> </v>
      </c>
      <c r="AE49" s="78" t="str">
        <f ca="1">IF(ISBLANK(INDIRECT("E49"))," ",(INDIRECT("E49")))</f>
        <v xml:space="preserve"> </v>
      </c>
      <c r="AF49" s="78" t="str">
        <f ca="1">IF(ISBLANK(INDIRECT("F49"))," ",(INDIRECT("F49")))</f>
        <v xml:space="preserve"> </v>
      </c>
      <c r="AG49" s="78" t="str">
        <f ca="1">IF(ISBLANK(INDIRECT("G49"))," ",(INDIRECT("G49")))</f>
        <v xml:space="preserve"> </v>
      </c>
      <c r="AH49" s="78" t="str">
        <f ca="1">IF(ISBLANK(INDIRECT("H49"))," ",(INDIRECT("H49")))</f>
        <v xml:space="preserve"> </v>
      </c>
      <c r="AI49" s="78" t="str">
        <f ca="1">IF(ISBLANK(INDIRECT("I49"))," ",(INDIRECT("I49")))</f>
        <v xml:space="preserve"> </v>
      </c>
      <c r="AJ49" s="78" t="str">
        <f ca="1">IF(ISBLANK(INDIRECT("J49"))," ",(INDIRECT("J49")))</f>
        <v xml:space="preserve"> </v>
      </c>
      <c r="AK49" s="78" t="str">
        <f ca="1">IF(ISBLANK(INDIRECT("K49"))," ",(INDIRECT("K49")))</f>
        <v xml:space="preserve"> </v>
      </c>
      <c r="AL49" s="78" t="str">
        <f ca="1">IF(ISBLANK(INDIRECT("L49"))," ",(INDIRECT("L49")))</f>
        <v xml:space="preserve"> </v>
      </c>
      <c r="AM49" s="78" t="str">
        <f ca="1">IF(ISBLANK(INDIRECT("M49"))," ",(INDIRECT("M49")))</f>
        <v xml:space="preserve"> </v>
      </c>
      <c r="AN49" s="78" t="str">
        <f ca="1">IF(ISBLANK(INDIRECT("N49"))," ",(INDIRECT("N49")))</f>
        <v xml:space="preserve"> </v>
      </c>
      <c r="AO49" s="78" t="str">
        <f ca="1">IF(ISBLANK(INDIRECT("O49"))," ",(INDIRECT("O49")))</f>
        <v xml:space="preserve"> </v>
      </c>
      <c r="AP49" s="78" t="str">
        <f ca="1">IF(ISBLANK(INDIRECT("P49"))," ",(INDIRECT("P49")))</f>
        <v xml:space="preserve"> </v>
      </c>
      <c r="AQ49" s="78" t="str">
        <f ca="1">IF(ISBLANK(INDIRECT("Q49"))," ",(INDIRECT("Q49")))</f>
        <v xml:space="preserve"> </v>
      </c>
      <c r="AR49" s="78" t="str">
        <f ca="1">IF(ISBLANK(INDIRECT("R49"))," ",(INDIRECT("R49")))</f>
        <v xml:space="preserve"> </v>
      </c>
      <c r="AS49" s="78" t="str">
        <f ca="1">IF(ISBLANK(INDIRECT("S49"))," ",(INDIRECT("S49")))</f>
        <v/>
      </c>
      <c r="AT49" s="78" t="str">
        <f ca="1">IF(ISBLANK(INDIRECT("T49"))," ",(INDIRECT("T49")))</f>
        <v xml:space="preserve"> </v>
      </c>
      <c r="AU49" s="78" t="str">
        <f ca="1">IF(ISBLANK(INDIRECT("U49"))," ",(INDIRECT("U49")))</f>
        <v xml:space="preserve"> </v>
      </c>
      <c r="AV49" s="78" t="str">
        <f ca="1">IF(ISBLANK(INDIRECT("V49"))," ",(INDIRECT("V49")))</f>
        <v xml:space="preserve"> </v>
      </c>
      <c r="AW49" s="78" t="str">
        <f ca="1">IF(ISBLANK(INDIRECT("W49"))," ",(INDIRECT("W49")))</f>
        <v xml:space="preserve"> </v>
      </c>
      <c r="BC49" s="290" t="s">
        <v>948</v>
      </c>
      <c r="BD49" s="290"/>
      <c r="BE49" s="290"/>
      <c r="BF49" s="290" t="s">
        <v>403</v>
      </c>
      <c r="BG49" s="290"/>
    </row>
    <row r="50" spans="1:59" ht="53.25" customHeight="1" x14ac:dyDescent="0.35">
      <c r="A50" s="16">
        <v>45</v>
      </c>
      <c r="B50" s="20"/>
      <c r="C50" s="20"/>
      <c r="D50" s="29"/>
      <c r="E50" s="30"/>
      <c r="F50" s="29"/>
      <c r="G50" s="20"/>
      <c r="H50" s="20"/>
      <c r="I50" s="20"/>
      <c r="J50" s="20"/>
      <c r="K50" s="20"/>
      <c r="L50" s="20"/>
      <c r="M50" s="20"/>
      <c r="N50" s="29"/>
      <c r="O50" s="29"/>
      <c r="P50" s="20"/>
      <c r="Q50" s="125"/>
      <c r="R50" s="125"/>
      <c r="S50" s="126" t="str">
        <f t="shared" si="1"/>
        <v/>
      </c>
      <c r="T50" s="31"/>
      <c r="U50" s="20"/>
      <c r="V50" s="20"/>
      <c r="W50" s="20"/>
      <c r="AB50" s="78" t="str">
        <f ca="1">IF(ISBLANK(INDIRECT("B50"))," ",(INDIRECT("B50")))</f>
        <v xml:space="preserve"> </v>
      </c>
      <c r="AC50" s="78" t="str">
        <f ca="1">IF(ISBLANK(INDIRECT("C50"))," ",(INDIRECT("C50")))</f>
        <v xml:space="preserve"> </v>
      </c>
      <c r="AD50" s="78" t="str">
        <f ca="1">IF(ISBLANK(INDIRECT("D50"))," ",(INDIRECT("D50")))</f>
        <v xml:space="preserve"> </v>
      </c>
      <c r="AE50" s="78" t="str">
        <f ca="1">IF(ISBLANK(INDIRECT("E50"))," ",(INDIRECT("E50")))</f>
        <v xml:space="preserve"> </v>
      </c>
      <c r="AF50" s="78" t="str">
        <f ca="1">IF(ISBLANK(INDIRECT("F50"))," ",(INDIRECT("F50")))</f>
        <v xml:space="preserve"> </v>
      </c>
      <c r="AG50" s="78" t="str">
        <f ca="1">IF(ISBLANK(INDIRECT("G50"))," ",(INDIRECT("G50")))</f>
        <v xml:space="preserve"> </v>
      </c>
      <c r="AH50" s="78" t="str">
        <f ca="1">IF(ISBLANK(INDIRECT("H50"))," ",(INDIRECT("H50")))</f>
        <v xml:space="preserve"> </v>
      </c>
      <c r="AI50" s="78" t="str">
        <f ca="1">IF(ISBLANK(INDIRECT("I50"))," ",(INDIRECT("I50")))</f>
        <v xml:space="preserve"> </v>
      </c>
      <c r="AJ50" s="78" t="str">
        <f ca="1">IF(ISBLANK(INDIRECT("J50"))," ",(INDIRECT("J50")))</f>
        <v xml:space="preserve"> </v>
      </c>
      <c r="AK50" s="78" t="str">
        <f ca="1">IF(ISBLANK(INDIRECT("K50"))," ",(INDIRECT("K50")))</f>
        <v xml:space="preserve"> </v>
      </c>
      <c r="AL50" s="78" t="str">
        <f ca="1">IF(ISBLANK(INDIRECT("L50"))," ",(INDIRECT("L50")))</f>
        <v xml:space="preserve"> </v>
      </c>
      <c r="AM50" s="78" t="str">
        <f ca="1">IF(ISBLANK(INDIRECT("M50"))," ",(INDIRECT("M50")))</f>
        <v xml:space="preserve"> </v>
      </c>
      <c r="AN50" s="78" t="str">
        <f ca="1">IF(ISBLANK(INDIRECT("N50"))," ",(INDIRECT("N50")))</f>
        <v xml:space="preserve"> </v>
      </c>
      <c r="AO50" s="78" t="str">
        <f ca="1">IF(ISBLANK(INDIRECT("O50"))," ",(INDIRECT("O50")))</f>
        <v xml:space="preserve"> </v>
      </c>
      <c r="AP50" s="78" t="str">
        <f ca="1">IF(ISBLANK(INDIRECT("P50"))," ",(INDIRECT("P50")))</f>
        <v xml:space="preserve"> </v>
      </c>
      <c r="AQ50" s="78" t="str">
        <f ca="1">IF(ISBLANK(INDIRECT("Q50"))," ",(INDIRECT("Q50")))</f>
        <v xml:space="preserve"> </v>
      </c>
      <c r="AR50" s="78" t="str">
        <f ca="1">IF(ISBLANK(INDIRECT("R50"))," ",(INDIRECT("R50")))</f>
        <v xml:space="preserve"> </v>
      </c>
      <c r="AS50" s="78" t="str">
        <f ca="1">IF(ISBLANK(INDIRECT("S50"))," ",(INDIRECT("S50")))</f>
        <v/>
      </c>
      <c r="AT50" s="78" t="str">
        <f ca="1">IF(ISBLANK(INDIRECT("T50"))," ",(INDIRECT("T50")))</f>
        <v xml:space="preserve"> </v>
      </c>
      <c r="AU50" s="78" t="str">
        <f ca="1">IF(ISBLANK(INDIRECT("U50"))," ",(INDIRECT("U50")))</f>
        <v xml:space="preserve"> </v>
      </c>
      <c r="AV50" s="78" t="str">
        <f ca="1">IF(ISBLANK(INDIRECT("V50"))," ",(INDIRECT("V50")))</f>
        <v xml:space="preserve"> </v>
      </c>
      <c r="AW50" s="78" t="str">
        <f ca="1">IF(ISBLANK(INDIRECT("W50"))," ",(INDIRECT("W50")))</f>
        <v xml:space="preserve"> </v>
      </c>
      <c r="BC50" s="290" t="s">
        <v>34</v>
      </c>
      <c r="BD50" s="290"/>
      <c r="BE50" s="290"/>
      <c r="BF50" s="290" t="s">
        <v>404</v>
      </c>
      <c r="BG50" s="290"/>
    </row>
    <row r="51" spans="1:59" ht="53.25" customHeight="1" x14ac:dyDescent="0.35">
      <c r="A51" s="16">
        <v>46</v>
      </c>
      <c r="B51" s="20"/>
      <c r="C51" s="20"/>
      <c r="D51" s="29"/>
      <c r="E51" s="30"/>
      <c r="F51" s="29"/>
      <c r="G51" s="20"/>
      <c r="H51" s="20"/>
      <c r="I51" s="20"/>
      <c r="J51" s="20"/>
      <c r="K51" s="20"/>
      <c r="L51" s="20"/>
      <c r="M51" s="20"/>
      <c r="N51" s="29"/>
      <c r="O51" s="29"/>
      <c r="P51" s="20"/>
      <c r="Q51" s="125"/>
      <c r="R51" s="125"/>
      <c r="S51" s="126" t="str">
        <f t="shared" si="1"/>
        <v/>
      </c>
      <c r="T51" s="31"/>
      <c r="U51" s="20"/>
      <c r="V51" s="20"/>
      <c r="W51" s="20"/>
      <c r="AB51" s="78" t="str">
        <f ca="1">IF(ISBLANK(INDIRECT("B51"))," ",(INDIRECT("B51")))</f>
        <v xml:space="preserve"> </v>
      </c>
      <c r="AC51" s="78" t="str">
        <f ca="1">IF(ISBLANK(INDIRECT("C51"))," ",(INDIRECT("C51")))</f>
        <v xml:space="preserve"> </v>
      </c>
      <c r="AD51" s="78" t="str">
        <f ca="1">IF(ISBLANK(INDIRECT("D51"))," ",(INDIRECT("D51")))</f>
        <v xml:space="preserve"> </v>
      </c>
      <c r="AE51" s="78" t="str">
        <f ca="1">IF(ISBLANK(INDIRECT("E51"))," ",(INDIRECT("E51")))</f>
        <v xml:space="preserve"> </v>
      </c>
      <c r="AF51" s="78" t="str">
        <f ca="1">IF(ISBLANK(INDIRECT("F51"))," ",(INDIRECT("F51")))</f>
        <v xml:space="preserve"> </v>
      </c>
      <c r="AG51" s="78" t="str">
        <f ca="1">IF(ISBLANK(INDIRECT("G51"))," ",(INDIRECT("G51")))</f>
        <v xml:space="preserve"> </v>
      </c>
      <c r="AH51" s="78" t="str">
        <f ca="1">IF(ISBLANK(INDIRECT("H51"))," ",(INDIRECT("H51")))</f>
        <v xml:space="preserve"> </v>
      </c>
      <c r="AI51" s="78" t="str">
        <f ca="1">IF(ISBLANK(INDIRECT("I51"))," ",(INDIRECT("I51")))</f>
        <v xml:space="preserve"> </v>
      </c>
      <c r="AJ51" s="78" t="str">
        <f ca="1">IF(ISBLANK(INDIRECT("J51"))," ",(INDIRECT("J51")))</f>
        <v xml:space="preserve"> </v>
      </c>
      <c r="AK51" s="78" t="str">
        <f ca="1">IF(ISBLANK(INDIRECT("K51"))," ",(INDIRECT("K51")))</f>
        <v xml:space="preserve"> </v>
      </c>
      <c r="AL51" s="78" t="str">
        <f ca="1">IF(ISBLANK(INDIRECT("L51"))," ",(INDIRECT("L51")))</f>
        <v xml:space="preserve"> </v>
      </c>
      <c r="AM51" s="78" t="str">
        <f ca="1">IF(ISBLANK(INDIRECT("M51"))," ",(INDIRECT("M51")))</f>
        <v xml:space="preserve"> </v>
      </c>
      <c r="AN51" s="78" t="str">
        <f ca="1">IF(ISBLANK(INDIRECT("N51"))," ",(INDIRECT("N51")))</f>
        <v xml:space="preserve"> </v>
      </c>
      <c r="AO51" s="78" t="str">
        <f ca="1">IF(ISBLANK(INDIRECT("O51"))," ",(INDIRECT("O51")))</f>
        <v xml:space="preserve"> </v>
      </c>
      <c r="AP51" s="78" t="str">
        <f ca="1">IF(ISBLANK(INDIRECT("P51"))," ",(INDIRECT("P51")))</f>
        <v xml:space="preserve"> </v>
      </c>
      <c r="AQ51" s="78" t="str">
        <f ca="1">IF(ISBLANK(INDIRECT("Q51"))," ",(INDIRECT("Q51")))</f>
        <v xml:space="preserve"> </v>
      </c>
      <c r="AR51" s="78" t="str">
        <f ca="1">IF(ISBLANK(INDIRECT("R51"))," ",(INDIRECT("R51")))</f>
        <v xml:space="preserve"> </v>
      </c>
      <c r="AS51" s="78" t="str">
        <f ca="1">IF(ISBLANK(INDIRECT("S51"))," ",(INDIRECT("S51")))</f>
        <v/>
      </c>
      <c r="AT51" s="78" t="str">
        <f ca="1">IF(ISBLANK(INDIRECT("T51"))," ",(INDIRECT("T51")))</f>
        <v xml:space="preserve"> </v>
      </c>
      <c r="AU51" s="78" t="str">
        <f ca="1">IF(ISBLANK(INDIRECT("U51"))," ",(INDIRECT("U51")))</f>
        <v xml:space="preserve"> </v>
      </c>
      <c r="AV51" s="78" t="str">
        <f ca="1">IF(ISBLANK(INDIRECT("V51"))," ",(INDIRECT("V51")))</f>
        <v xml:space="preserve"> </v>
      </c>
      <c r="AW51" s="78" t="str">
        <f ca="1">IF(ISBLANK(INDIRECT("W51"))," ",(INDIRECT("W51")))</f>
        <v xml:space="preserve"> </v>
      </c>
      <c r="BC51" s="290" t="s">
        <v>957</v>
      </c>
      <c r="BD51" s="290"/>
      <c r="BE51" s="290"/>
      <c r="BF51" s="290" t="s">
        <v>397</v>
      </c>
      <c r="BG51" s="290"/>
    </row>
    <row r="52" spans="1:59" ht="53.25" customHeight="1" x14ac:dyDescent="0.35">
      <c r="A52" s="16">
        <v>47</v>
      </c>
      <c r="B52" s="20"/>
      <c r="C52" s="20"/>
      <c r="D52" s="29"/>
      <c r="E52" s="30"/>
      <c r="F52" s="29"/>
      <c r="G52" s="20"/>
      <c r="H52" s="20"/>
      <c r="I52" s="20"/>
      <c r="J52" s="20"/>
      <c r="K52" s="20"/>
      <c r="L52" s="20"/>
      <c r="M52" s="20"/>
      <c r="N52" s="29"/>
      <c r="O52" s="29"/>
      <c r="P52" s="20"/>
      <c r="Q52" s="125"/>
      <c r="R52" s="125"/>
      <c r="S52" s="126" t="str">
        <f t="shared" si="1"/>
        <v/>
      </c>
      <c r="T52" s="31"/>
      <c r="U52" s="20"/>
      <c r="V52" s="20"/>
      <c r="W52" s="20"/>
      <c r="AB52" s="78" t="str">
        <f ca="1">IF(ISBLANK(INDIRECT("B52"))," ",(INDIRECT("B52")))</f>
        <v xml:space="preserve"> </v>
      </c>
      <c r="AC52" s="78" t="str">
        <f ca="1">IF(ISBLANK(INDIRECT("C52"))," ",(INDIRECT("C52")))</f>
        <v xml:space="preserve"> </v>
      </c>
      <c r="AD52" s="78" t="str">
        <f ca="1">IF(ISBLANK(INDIRECT("D52"))," ",(INDIRECT("D52")))</f>
        <v xml:space="preserve"> </v>
      </c>
      <c r="AE52" s="78" t="str">
        <f ca="1">IF(ISBLANK(INDIRECT("E52"))," ",(INDIRECT("E52")))</f>
        <v xml:space="preserve"> </v>
      </c>
      <c r="AF52" s="78" t="str">
        <f ca="1">IF(ISBLANK(INDIRECT("F52"))," ",(INDIRECT("F52")))</f>
        <v xml:space="preserve"> </v>
      </c>
      <c r="AG52" s="78" t="str">
        <f ca="1">IF(ISBLANK(INDIRECT("G52"))," ",(INDIRECT("G52")))</f>
        <v xml:space="preserve"> </v>
      </c>
      <c r="AH52" s="78" t="str">
        <f ca="1">IF(ISBLANK(INDIRECT("H52"))," ",(INDIRECT("H52")))</f>
        <v xml:space="preserve"> </v>
      </c>
      <c r="AI52" s="78" t="str">
        <f ca="1">IF(ISBLANK(INDIRECT("I52"))," ",(INDIRECT("I52")))</f>
        <v xml:space="preserve"> </v>
      </c>
      <c r="AJ52" s="78" t="str">
        <f ca="1">IF(ISBLANK(INDIRECT("J52"))," ",(INDIRECT("J52")))</f>
        <v xml:space="preserve"> </v>
      </c>
      <c r="AK52" s="78" t="str">
        <f ca="1">IF(ISBLANK(INDIRECT("K52"))," ",(INDIRECT("K52")))</f>
        <v xml:space="preserve"> </v>
      </c>
      <c r="AL52" s="78" t="str">
        <f ca="1">IF(ISBLANK(INDIRECT("L52"))," ",(INDIRECT("L52")))</f>
        <v xml:space="preserve"> </v>
      </c>
      <c r="AM52" s="78" t="str">
        <f ca="1">IF(ISBLANK(INDIRECT("M52"))," ",(INDIRECT("M52")))</f>
        <v xml:space="preserve"> </v>
      </c>
      <c r="AN52" s="78" t="str">
        <f ca="1">IF(ISBLANK(INDIRECT("N52"))," ",(INDIRECT("N52")))</f>
        <v xml:space="preserve"> </v>
      </c>
      <c r="AO52" s="78" t="str">
        <f ca="1">IF(ISBLANK(INDIRECT("O52"))," ",(INDIRECT("O52")))</f>
        <v xml:space="preserve"> </v>
      </c>
      <c r="AP52" s="78" t="str">
        <f ca="1">IF(ISBLANK(INDIRECT("P52"))," ",(INDIRECT("P52")))</f>
        <v xml:space="preserve"> </v>
      </c>
      <c r="AQ52" s="78" t="str">
        <f ca="1">IF(ISBLANK(INDIRECT("Q52"))," ",(INDIRECT("Q52")))</f>
        <v xml:space="preserve"> </v>
      </c>
      <c r="AR52" s="78" t="str">
        <f ca="1">IF(ISBLANK(INDIRECT("R52"))," ",(INDIRECT("R52")))</f>
        <v xml:space="preserve"> </v>
      </c>
      <c r="AS52" s="78" t="str">
        <f ca="1">IF(ISBLANK(INDIRECT("S52"))," ",(INDIRECT("S52")))</f>
        <v/>
      </c>
      <c r="AT52" s="78" t="str">
        <f ca="1">IF(ISBLANK(INDIRECT("T52"))," ",(INDIRECT("T52")))</f>
        <v xml:space="preserve"> </v>
      </c>
      <c r="AU52" s="78" t="str">
        <f ca="1">IF(ISBLANK(INDIRECT("U52"))," ",(INDIRECT("U52")))</f>
        <v xml:space="preserve"> </v>
      </c>
      <c r="AV52" s="78" t="str">
        <f ca="1">IF(ISBLANK(INDIRECT("V52"))," ",(INDIRECT("V52")))</f>
        <v xml:space="preserve"> </v>
      </c>
      <c r="AW52" s="78" t="str">
        <f ca="1">IF(ISBLANK(INDIRECT("W52"))," ",(INDIRECT("W52")))</f>
        <v xml:space="preserve"> </v>
      </c>
      <c r="BC52" s="290" t="s">
        <v>960</v>
      </c>
      <c r="BD52" s="290"/>
      <c r="BE52" s="290"/>
      <c r="BF52" s="290" t="s">
        <v>407</v>
      </c>
      <c r="BG52" s="290"/>
    </row>
    <row r="53" spans="1:59" ht="53.25" customHeight="1" x14ac:dyDescent="0.35">
      <c r="A53" s="16">
        <v>48</v>
      </c>
      <c r="B53" s="20"/>
      <c r="C53" s="20"/>
      <c r="D53" s="29"/>
      <c r="E53" s="30"/>
      <c r="F53" s="29"/>
      <c r="G53" s="20"/>
      <c r="H53" s="20"/>
      <c r="I53" s="20"/>
      <c r="J53" s="20"/>
      <c r="K53" s="20"/>
      <c r="L53" s="20"/>
      <c r="M53" s="20"/>
      <c r="N53" s="29"/>
      <c r="O53" s="29"/>
      <c r="P53" s="20"/>
      <c r="Q53" s="125"/>
      <c r="R53" s="125"/>
      <c r="S53" s="126" t="str">
        <f t="shared" si="1"/>
        <v/>
      </c>
      <c r="T53" s="31"/>
      <c r="U53" s="20"/>
      <c r="V53" s="20"/>
      <c r="W53" s="20"/>
      <c r="AB53" s="78" t="str">
        <f ca="1">IF(ISBLANK(INDIRECT("B53"))," ",(INDIRECT("B53")))</f>
        <v xml:space="preserve"> </v>
      </c>
      <c r="AC53" s="78" t="str">
        <f ca="1">IF(ISBLANK(INDIRECT("C53"))," ",(INDIRECT("C53")))</f>
        <v xml:space="preserve"> </v>
      </c>
      <c r="AD53" s="78" t="str">
        <f ca="1">IF(ISBLANK(INDIRECT("D53"))," ",(INDIRECT("D53")))</f>
        <v xml:space="preserve"> </v>
      </c>
      <c r="AE53" s="78" t="str">
        <f ca="1">IF(ISBLANK(INDIRECT("E53"))," ",(INDIRECT("E53")))</f>
        <v xml:space="preserve"> </v>
      </c>
      <c r="AF53" s="78" t="str">
        <f ca="1">IF(ISBLANK(INDIRECT("F53"))," ",(INDIRECT("F53")))</f>
        <v xml:space="preserve"> </v>
      </c>
      <c r="AG53" s="78" t="str">
        <f ca="1">IF(ISBLANK(INDIRECT("G53"))," ",(INDIRECT("G53")))</f>
        <v xml:space="preserve"> </v>
      </c>
      <c r="AH53" s="78" t="str">
        <f ca="1">IF(ISBLANK(INDIRECT("H53"))," ",(INDIRECT("H53")))</f>
        <v xml:space="preserve"> </v>
      </c>
      <c r="AI53" s="78" t="str">
        <f ca="1">IF(ISBLANK(INDIRECT("I53"))," ",(INDIRECT("I53")))</f>
        <v xml:space="preserve"> </v>
      </c>
      <c r="AJ53" s="78" t="str">
        <f ca="1">IF(ISBLANK(INDIRECT("J53"))," ",(INDIRECT("J53")))</f>
        <v xml:space="preserve"> </v>
      </c>
      <c r="AK53" s="78" t="str">
        <f ca="1">IF(ISBLANK(INDIRECT("K53"))," ",(INDIRECT("K53")))</f>
        <v xml:space="preserve"> </v>
      </c>
      <c r="AL53" s="78" t="str">
        <f ca="1">IF(ISBLANK(INDIRECT("L53"))," ",(INDIRECT("L53")))</f>
        <v xml:space="preserve"> </v>
      </c>
      <c r="AM53" s="78" t="str">
        <f ca="1">IF(ISBLANK(INDIRECT("M53"))," ",(INDIRECT("M53")))</f>
        <v xml:space="preserve"> </v>
      </c>
      <c r="AN53" s="78" t="str">
        <f ca="1">IF(ISBLANK(INDIRECT("N53"))," ",(INDIRECT("N53")))</f>
        <v xml:space="preserve"> </v>
      </c>
      <c r="AO53" s="78" t="str">
        <f ca="1">IF(ISBLANK(INDIRECT("O53"))," ",(INDIRECT("O53")))</f>
        <v xml:space="preserve"> </v>
      </c>
      <c r="AP53" s="78" t="str">
        <f ca="1">IF(ISBLANK(INDIRECT("P53"))," ",(INDIRECT("P53")))</f>
        <v xml:space="preserve"> </v>
      </c>
      <c r="AQ53" s="78" t="str">
        <f ca="1">IF(ISBLANK(INDIRECT("Q53"))," ",(INDIRECT("Q53")))</f>
        <v xml:space="preserve"> </v>
      </c>
      <c r="AR53" s="78" t="str">
        <f ca="1">IF(ISBLANK(INDIRECT("R53"))," ",(INDIRECT("R53")))</f>
        <v xml:space="preserve"> </v>
      </c>
      <c r="AS53" s="78" t="str">
        <f ca="1">IF(ISBLANK(INDIRECT("S53"))," ",(INDIRECT("S53")))</f>
        <v/>
      </c>
      <c r="AT53" s="78" t="str">
        <f ca="1">IF(ISBLANK(INDIRECT("T53"))," ",(INDIRECT("T53")))</f>
        <v xml:space="preserve"> </v>
      </c>
      <c r="AU53" s="78" t="str">
        <f ca="1">IF(ISBLANK(INDIRECT("U53"))," ",(INDIRECT("U53")))</f>
        <v xml:space="preserve"> </v>
      </c>
      <c r="AV53" s="78" t="str">
        <f ca="1">IF(ISBLANK(INDIRECT("V53"))," ",(INDIRECT("V53")))</f>
        <v xml:space="preserve"> </v>
      </c>
      <c r="AW53" s="78" t="str">
        <f ca="1">IF(ISBLANK(INDIRECT("W53"))," ",(INDIRECT("W53")))</f>
        <v xml:space="preserve"> </v>
      </c>
      <c r="BC53" s="290" t="s">
        <v>36</v>
      </c>
      <c r="BD53" s="290"/>
      <c r="BE53" s="290"/>
      <c r="BF53" s="290" t="s">
        <v>399</v>
      </c>
      <c r="BG53" s="290"/>
    </row>
    <row r="54" spans="1:59" ht="53.25" customHeight="1" x14ac:dyDescent="0.35">
      <c r="A54" s="16">
        <v>49</v>
      </c>
      <c r="B54" s="20"/>
      <c r="C54" s="20"/>
      <c r="D54" s="29"/>
      <c r="E54" s="30"/>
      <c r="F54" s="29"/>
      <c r="G54" s="20"/>
      <c r="H54" s="20"/>
      <c r="I54" s="20"/>
      <c r="J54" s="20"/>
      <c r="K54" s="20"/>
      <c r="L54" s="20"/>
      <c r="M54" s="20"/>
      <c r="N54" s="29"/>
      <c r="O54" s="29"/>
      <c r="P54" s="20"/>
      <c r="Q54" s="125"/>
      <c r="R54" s="125"/>
      <c r="S54" s="126" t="str">
        <f t="shared" si="1"/>
        <v/>
      </c>
      <c r="T54" s="31"/>
      <c r="U54" s="20"/>
      <c r="V54" s="20"/>
      <c r="W54" s="20"/>
      <c r="AB54" s="78" t="str">
        <f ca="1">IF(ISBLANK(INDIRECT("B54"))," ",(INDIRECT("B54")))</f>
        <v xml:space="preserve"> </v>
      </c>
      <c r="AC54" s="78" t="str">
        <f ca="1">IF(ISBLANK(INDIRECT("C54"))," ",(INDIRECT("C54")))</f>
        <v xml:space="preserve"> </v>
      </c>
      <c r="AD54" s="78" t="str">
        <f ca="1">IF(ISBLANK(INDIRECT("D54"))," ",(INDIRECT("D54")))</f>
        <v xml:space="preserve"> </v>
      </c>
      <c r="AE54" s="78" t="str">
        <f ca="1">IF(ISBLANK(INDIRECT("E54"))," ",(INDIRECT("E54")))</f>
        <v xml:space="preserve"> </v>
      </c>
      <c r="AF54" s="78" t="str">
        <f ca="1">IF(ISBLANK(INDIRECT("F54"))," ",(INDIRECT("F54")))</f>
        <v xml:space="preserve"> </v>
      </c>
      <c r="AG54" s="78" t="str">
        <f ca="1">IF(ISBLANK(INDIRECT("G54"))," ",(INDIRECT("G54")))</f>
        <v xml:space="preserve"> </v>
      </c>
      <c r="AH54" s="78" t="str">
        <f ca="1">IF(ISBLANK(INDIRECT("H54"))," ",(INDIRECT("H54")))</f>
        <v xml:space="preserve"> </v>
      </c>
      <c r="AI54" s="78" t="str">
        <f ca="1">IF(ISBLANK(INDIRECT("I54"))," ",(INDIRECT("I54")))</f>
        <v xml:space="preserve"> </v>
      </c>
      <c r="AJ54" s="78" t="str">
        <f ca="1">IF(ISBLANK(INDIRECT("J54"))," ",(INDIRECT("J54")))</f>
        <v xml:space="preserve"> </v>
      </c>
      <c r="AK54" s="78" t="str">
        <f ca="1">IF(ISBLANK(INDIRECT("K54"))," ",(INDIRECT("K54")))</f>
        <v xml:space="preserve"> </v>
      </c>
      <c r="AL54" s="78" t="str">
        <f ca="1">IF(ISBLANK(INDIRECT("L54"))," ",(INDIRECT("L54")))</f>
        <v xml:space="preserve"> </v>
      </c>
      <c r="AM54" s="78" t="str">
        <f ca="1">IF(ISBLANK(INDIRECT("M54"))," ",(INDIRECT("M54")))</f>
        <v xml:space="preserve"> </v>
      </c>
      <c r="AN54" s="78" t="str">
        <f ca="1">IF(ISBLANK(INDIRECT("N54"))," ",(INDIRECT("N54")))</f>
        <v xml:space="preserve"> </v>
      </c>
      <c r="AO54" s="78" t="str">
        <f ca="1">IF(ISBLANK(INDIRECT("O54"))," ",(INDIRECT("O54")))</f>
        <v xml:space="preserve"> </v>
      </c>
      <c r="AP54" s="78" t="str">
        <f ca="1">IF(ISBLANK(INDIRECT("P54"))," ",(INDIRECT("P54")))</f>
        <v xml:space="preserve"> </v>
      </c>
      <c r="AQ54" s="78" t="str">
        <f ca="1">IF(ISBLANK(INDIRECT("Q54"))," ",(INDIRECT("Q54")))</f>
        <v xml:space="preserve"> </v>
      </c>
      <c r="AR54" s="78" t="str">
        <f ca="1">IF(ISBLANK(INDIRECT("R54"))," ",(INDIRECT("R54")))</f>
        <v xml:space="preserve"> </v>
      </c>
      <c r="AS54" s="78" t="str">
        <f ca="1">IF(ISBLANK(INDIRECT("S54"))," ",(INDIRECT("S54")))</f>
        <v/>
      </c>
      <c r="AT54" s="78" t="str">
        <f ca="1">IF(ISBLANK(INDIRECT("T54"))," ",(INDIRECT("T54")))</f>
        <v xml:space="preserve"> </v>
      </c>
      <c r="AU54" s="78" t="str">
        <f ca="1">IF(ISBLANK(INDIRECT("U54"))," ",(INDIRECT("U54")))</f>
        <v xml:space="preserve"> </v>
      </c>
      <c r="AV54" s="78" t="str">
        <f ca="1">IF(ISBLANK(INDIRECT("V54"))," ",(INDIRECT("V54")))</f>
        <v xml:space="preserve"> </v>
      </c>
      <c r="AW54" s="78" t="str">
        <f ca="1">IF(ISBLANK(INDIRECT("W54"))," ",(INDIRECT("W54")))</f>
        <v xml:space="preserve"> </v>
      </c>
      <c r="BC54" s="290" t="s">
        <v>1511</v>
      </c>
      <c r="BD54" s="290"/>
      <c r="BE54" s="290"/>
      <c r="BF54" s="290" t="s">
        <v>418</v>
      </c>
      <c r="BG54" s="290"/>
    </row>
    <row r="55" spans="1:59" ht="53.25" customHeight="1" x14ac:dyDescent="0.35">
      <c r="A55" s="16">
        <v>50</v>
      </c>
      <c r="B55" s="20"/>
      <c r="C55" s="20"/>
      <c r="D55" s="29"/>
      <c r="E55" s="30"/>
      <c r="F55" s="29"/>
      <c r="G55" s="20"/>
      <c r="H55" s="20"/>
      <c r="I55" s="20"/>
      <c r="J55" s="20"/>
      <c r="K55" s="20"/>
      <c r="L55" s="20"/>
      <c r="M55" s="20"/>
      <c r="N55" s="29"/>
      <c r="O55" s="29"/>
      <c r="P55" s="20"/>
      <c r="Q55" s="125"/>
      <c r="R55" s="125"/>
      <c r="S55" s="126" t="str">
        <f t="shared" si="1"/>
        <v/>
      </c>
      <c r="T55" s="31"/>
      <c r="U55" s="20"/>
      <c r="V55" s="20"/>
      <c r="W55" s="20"/>
      <c r="AB55" s="78" t="str">
        <f ca="1">IF(ISBLANK(INDIRECT("B55"))," ",(INDIRECT("B55")))</f>
        <v xml:space="preserve"> </v>
      </c>
      <c r="AC55" s="78" t="str">
        <f ca="1">IF(ISBLANK(INDIRECT("C55"))," ",(INDIRECT("C55")))</f>
        <v xml:space="preserve"> </v>
      </c>
      <c r="AD55" s="78" t="str">
        <f ca="1">IF(ISBLANK(INDIRECT("D55"))," ",(INDIRECT("D55")))</f>
        <v xml:space="preserve"> </v>
      </c>
      <c r="AE55" s="78" t="str">
        <f ca="1">IF(ISBLANK(INDIRECT("E55"))," ",(INDIRECT("E55")))</f>
        <v xml:space="preserve"> </v>
      </c>
      <c r="AF55" s="78" t="str">
        <f ca="1">IF(ISBLANK(INDIRECT("F55"))," ",(INDIRECT("F55")))</f>
        <v xml:space="preserve"> </v>
      </c>
      <c r="AG55" s="78" t="str">
        <f ca="1">IF(ISBLANK(INDIRECT("G55"))," ",(INDIRECT("G55")))</f>
        <v xml:space="preserve"> </v>
      </c>
      <c r="AH55" s="78" t="str">
        <f ca="1">IF(ISBLANK(INDIRECT("H55"))," ",(INDIRECT("H55")))</f>
        <v xml:space="preserve"> </v>
      </c>
      <c r="AI55" s="78" t="str">
        <f ca="1">IF(ISBLANK(INDIRECT("I55"))," ",(INDIRECT("I55")))</f>
        <v xml:space="preserve"> </v>
      </c>
      <c r="AJ55" s="78" t="str">
        <f ca="1">IF(ISBLANK(INDIRECT("J55"))," ",(INDIRECT("J55")))</f>
        <v xml:space="preserve"> </v>
      </c>
      <c r="AK55" s="78" t="str">
        <f ca="1">IF(ISBLANK(INDIRECT("K55"))," ",(INDIRECT("K55")))</f>
        <v xml:space="preserve"> </v>
      </c>
      <c r="AL55" s="78" t="str">
        <f ca="1">IF(ISBLANK(INDIRECT("L55"))," ",(INDIRECT("L55")))</f>
        <v xml:space="preserve"> </v>
      </c>
      <c r="AM55" s="78" t="str">
        <f ca="1">IF(ISBLANK(INDIRECT("M55"))," ",(INDIRECT("M55")))</f>
        <v xml:space="preserve"> </v>
      </c>
      <c r="AN55" s="78" t="str">
        <f ca="1">IF(ISBLANK(INDIRECT("N55"))," ",(INDIRECT("N55")))</f>
        <v xml:space="preserve"> </v>
      </c>
      <c r="AO55" s="78" t="str">
        <f ca="1">IF(ISBLANK(INDIRECT("O55"))," ",(INDIRECT("O55")))</f>
        <v xml:space="preserve"> </v>
      </c>
      <c r="AP55" s="78" t="str">
        <f ca="1">IF(ISBLANK(INDIRECT("P55"))," ",(INDIRECT("P55")))</f>
        <v xml:space="preserve"> </v>
      </c>
      <c r="AQ55" s="78" t="str">
        <f ca="1">IF(ISBLANK(INDIRECT("Q55"))," ",(INDIRECT("Q55")))</f>
        <v xml:space="preserve"> </v>
      </c>
      <c r="AR55" s="78" t="str">
        <f ca="1">IF(ISBLANK(INDIRECT("R55"))," ",(INDIRECT("R55")))</f>
        <v xml:space="preserve"> </v>
      </c>
      <c r="AS55" s="78" t="str">
        <f ca="1">IF(ISBLANK(INDIRECT("S55"))," ",(INDIRECT("S55")))</f>
        <v/>
      </c>
      <c r="AT55" s="78" t="str">
        <f ca="1">IF(ISBLANK(INDIRECT("T55"))," ",(INDIRECT("T55")))</f>
        <v xml:space="preserve"> </v>
      </c>
      <c r="AU55" s="78" t="str">
        <f ca="1">IF(ISBLANK(INDIRECT("U55"))," ",(INDIRECT("U55")))</f>
        <v xml:space="preserve"> </v>
      </c>
      <c r="AV55" s="78" t="str">
        <f ca="1">IF(ISBLANK(INDIRECT("V55"))," ",(INDIRECT("V55")))</f>
        <v xml:space="preserve"> </v>
      </c>
      <c r="AW55" s="78" t="str">
        <f ca="1">IF(ISBLANK(INDIRECT("W55"))," ",(INDIRECT("W55")))</f>
        <v xml:space="preserve"> </v>
      </c>
      <c r="BC55" s="290" t="s">
        <v>37</v>
      </c>
      <c r="BD55" s="290"/>
      <c r="BE55" s="290"/>
      <c r="BF55" s="290" t="s">
        <v>419</v>
      </c>
      <c r="BG55" s="290"/>
    </row>
    <row r="56" spans="1:59" ht="53.25" customHeight="1" x14ac:dyDescent="0.35">
      <c r="A56" s="16">
        <v>51</v>
      </c>
      <c r="B56" s="20"/>
      <c r="C56" s="20"/>
      <c r="D56" s="29"/>
      <c r="E56" s="30"/>
      <c r="F56" s="29"/>
      <c r="G56" s="20"/>
      <c r="H56" s="20"/>
      <c r="I56" s="20"/>
      <c r="J56" s="20"/>
      <c r="K56" s="20"/>
      <c r="L56" s="20"/>
      <c r="M56" s="20"/>
      <c r="N56" s="29"/>
      <c r="O56" s="29"/>
      <c r="P56" s="20"/>
      <c r="Q56" s="125"/>
      <c r="R56" s="125"/>
      <c r="S56" s="126" t="str">
        <f t="shared" si="1"/>
        <v/>
      </c>
      <c r="T56" s="31"/>
      <c r="U56" s="20"/>
      <c r="V56" s="20"/>
      <c r="W56" s="20"/>
      <c r="AB56" s="78" t="str">
        <f ca="1">IF(ISBLANK(INDIRECT("B56"))," ",(INDIRECT("B56")))</f>
        <v xml:space="preserve"> </v>
      </c>
      <c r="AC56" s="78" t="str">
        <f ca="1">IF(ISBLANK(INDIRECT("C56"))," ",(INDIRECT("C56")))</f>
        <v xml:space="preserve"> </v>
      </c>
      <c r="AD56" s="78" t="str">
        <f ca="1">IF(ISBLANK(INDIRECT("D56"))," ",(INDIRECT("D56")))</f>
        <v xml:space="preserve"> </v>
      </c>
      <c r="AE56" s="78" t="str">
        <f ca="1">IF(ISBLANK(INDIRECT("E56"))," ",(INDIRECT("E56")))</f>
        <v xml:space="preserve"> </v>
      </c>
      <c r="AF56" s="78" t="str">
        <f ca="1">IF(ISBLANK(INDIRECT("F56"))," ",(INDIRECT("F56")))</f>
        <v xml:space="preserve"> </v>
      </c>
      <c r="AG56" s="78" t="str">
        <f ca="1">IF(ISBLANK(INDIRECT("G56"))," ",(INDIRECT("G56")))</f>
        <v xml:space="preserve"> </v>
      </c>
      <c r="AH56" s="78" t="str">
        <f ca="1">IF(ISBLANK(INDIRECT("H56"))," ",(INDIRECT("H56")))</f>
        <v xml:space="preserve"> </v>
      </c>
      <c r="AI56" s="78" t="str">
        <f ca="1">IF(ISBLANK(INDIRECT("I56"))," ",(INDIRECT("I56")))</f>
        <v xml:space="preserve"> </v>
      </c>
      <c r="AJ56" s="78" t="str">
        <f ca="1">IF(ISBLANK(INDIRECT("J56"))," ",(INDIRECT("J56")))</f>
        <v xml:space="preserve"> </v>
      </c>
      <c r="AK56" s="78" t="str">
        <f ca="1">IF(ISBLANK(INDIRECT("K56"))," ",(INDIRECT("K56")))</f>
        <v xml:space="preserve"> </v>
      </c>
      <c r="AL56" s="78" t="str">
        <f ca="1">IF(ISBLANK(INDIRECT("L56"))," ",(INDIRECT("L56")))</f>
        <v xml:space="preserve"> </v>
      </c>
      <c r="AM56" s="78" t="str">
        <f ca="1">IF(ISBLANK(INDIRECT("M56"))," ",(INDIRECT("M56")))</f>
        <v xml:space="preserve"> </v>
      </c>
      <c r="AN56" s="78" t="str">
        <f ca="1">IF(ISBLANK(INDIRECT("N56"))," ",(INDIRECT("N56")))</f>
        <v xml:space="preserve"> </v>
      </c>
      <c r="AO56" s="78" t="str">
        <f ca="1">IF(ISBLANK(INDIRECT("O56"))," ",(INDIRECT("O56")))</f>
        <v xml:space="preserve"> </v>
      </c>
      <c r="AP56" s="78" t="str">
        <f ca="1">IF(ISBLANK(INDIRECT("P56"))," ",(INDIRECT("P56")))</f>
        <v xml:space="preserve"> </v>
      </c>
      <c r="AQ56" s="78" t="str">
        <f ca="1">IF(ISBLANK(INDIRECT("Q56"))," ",(INDIRECT("Q56")))</f>
        <v xml:space="preserve"> </v>
      </c>
      <c r="AR56" s="78" t="str">
        <f ca="1">IF(ISBLANK(INDIRECT("R56"))," ",(INDIRECT("R56")))</f>
        <v xml:space="preserve"> </v>
      </c>
      <c r="AS56" s="78" t="str">
        <f ca="1">IF(ISBLANK(INDIRECT("S56"))," ",(INDIRECT("S56")))</f>
        <v/>
      </c>
      <c r="AT56" s="78" t="str">
        <f ca="1">IF(ISBLANK(INDIRECT("T56"))," ",(INDIRECT("T56")))</f>
        <v xml:space="preserve"> </v>
      </c>
      <c r="AU56" s="78" t="str">
        <f ca="1">IF(ISBLANK(INDIRECT("U56"))," ",(INDIRECT("U56")))</f>
        <v xml:space="preserve"> </v>
      </c>
      <c r="AV56" s="78" t="str">
        <f ca="1">IF(ISBLANK(INDIRECT("V56"))," ",(INDIRECT("V56")))</f>
        <v xml:space="preserve"> </v>
      </c>
      <c r="AW56" s="78" t="str">
        <f ca="1">IF(ISBLANK(INDIRECT("W56"))," ",(INDIRECT("W56")))</f>
        <v xml:space="preserve"> </v>
      </c>
      <c r="BC56" s="290" t="s">
        <v>38</v>
      </c>
      <c r="BD56" s="290"/>
      <c r="BE56" s="290"/>
      <c r="BF56" s="290"/>
      <c r="BG56" s="290"/>
    </row>
    <row r="57" spans="1:59" ht="53.25" customHeight="1" x14ac:dyDescent="0.35">
      <c r="A57" s="16">
        <v>52</v>
      </c>
      <c r="B57" s="20"/>
      <c r="C57" s="20"/>
      <c r="D57" s="29"/>
      <c r="E57" s="30"/>
      <c r="F57" s="29"/>
      <c r="G57" s="20"/>
      <c r="H57" s="20"/>
      <c r="I57" s="20"/>
      <c r="J57" s="20"/>
      <c r="K57" s="20"/>
      <c r="L57" s="20"/>
      <c r="M57" s="20"/>
      <c r="N57" s="29"/>
      <c r="O57" s="29"/>
      <c r="P57" s="20"/>
      <c r="Q57" s="125"/>
      <c r="R57" s="125"/>
      <c r="S57" s="126" t="str">
        <f t="shared" si="1"/>
        <v/>
      </c>
      <c r="T57" s="31"/>
      <c r="U57" s="20"/>
      <c r="V57" s="20"/>
      <c r="W57" s="20"/>
      <c r="AB57" s="78" t="str">
        <f ca="1">IF(ISBLANK(INDIRECT("B57"))," ",(INDIRECT("B57")))</f>
        <v xml:space="preserve"> </v>
      </c>
      <c r="AC57" s="78" t="str">
        <f ca="1">IF(ISBLANK(INDIRECT("C57"))," ",(INDIRECT("C57")))</f>
        <v xml:space="preserve"> </v>
      </c>
      <c r="AD57" s="78" t="str">
        <f ca="1">IF(ISBLANK(INDIRECT("D57"))," ",(INDIRECT("D57")))</f>
        <v xml:space="preserve"> </v>
      </c>
      <c r="AE57" s="78" t="str">
        <f ca="1">IF(ISBLANK(INDIRECT("E57"))," ",(INDIRECT("E57")))</f>
        <v xml:space="preserve"> </v>
      </c>
      <c r="AF57" s="78" t="str">
        <f ca="1">IF(ISBLANK(INDIRECT("F57"))," ",(INDIRECT("F57")))</f>
        <v xml:space="preserve"> </v>
      </c>
      <c r="AG57" s="78" t="str">
        <f ca="1">IF(ISBLANK(INDIRECT("G57"))," ",(INDIRECT("G57")))</f>
        <v xml:space="preserve"> </v>
      </c>
      <c r="AH57" s="78" t="str">
        <f ca="1">IF(ISBLANK(INDIRECT("H57"))," ",(INDIRECT("H57")))</f>
        <v xml:space="preserve"> </v>
      </c>
      <c r="AI57" s="78" t="str">
        <f ca="1">IF(ISBLANK(INDIRECT("I57"))," ",(INDIRECT("I57")))</f>
        <v xml:space="preserve"> </v>
      </c>
      <c r="AJ57" s="78" t="str">
        <f ca="1">IF(ISBLANK(INDIRECT("J57"))," ",(INDIRECT("J57")))</f>
        <v xml:space="preserve"> </v>
      </c>
      <c r="AK57" s="78" t="str">
        <f ca="1">IF(ISBLANK(INDIRECT("K57"))," ",(INDIRECT("K57")))</f>
        <v xml:space="preserve"> </v>
      </c>
      <c r="AL57" s="78" t="str">
        <f ca="1">IF(ISBLANK(INDIRECT("L57"))," ",(INDIRECT("L57")))</f>
        <v xml:space="preserve"> </v>
      </c>
      <c r="AM57" s="78" t="str">
        <f ca="1">IF(ISBLANK(INDIRECT("M57"))," ",(INDIRECT("M57")))</f>
        <v xml:space="preserve"> </v>
      </c>
      <c r="AN57" s="78" t="str">
        <f ca="1">IF(ISBLANK(INDIRECT("N57"))," ",(INDIRECT("N57")))</f>
        <v xml:space="preserve"> </v>
      </c>
      <c r="AO57" s="78" t="str">
        <f ca="1">IF(ISBLANK(INDIRECT("O57"))," ",(INDIRECT("O57")))</f>
        <v xml:space="preserve"> </v>
      </c>
      <c r="AP57" s="78" t="str">
        <f ca="1">IF(ISBLANK(INDIRECT("P57"))," ",(INDIRECT("P57")))</f>
        <v xml:space="preserve"> </v>
      </c>
      <c r="AQ57" s="78" t="str">
        <f ca="1">IF(ISBLANK(INDIRECT("Q57"))," ",(INDIRECT("Q57")))</f>
        <v xml:space="preserve"> </v>
      </c>
      <c r="AR57" s="78" t="str">
        <f ca="1">IF(ISBLANK(INDIRECT("R57"))," ",(INDIRECT("R57")))</f>
        <v xml:space="preserve"> </v>
      </c>
      <c r="AS57" s="78" t="str">
        <f ca="1">IF(ISBLANK(INDIRECT("S57"))," ",(INDIRECT("S57")))</f>
        <v/>
      </c>
      <c r="AT57" s="78" t="str">
        <f ca="1">IF(ISBLANK(INDIRECT("T57"))," ",(INDIRECT("T57")))</f>
        <v xml:space="preserve"> </v>
      </c>
      <c r="AU57" s="78" t="str">
        <f ca="1">IF(ISBLANK(INDIRECT("U57"))," ",(INDIRECT("U57")))</f>
        <v xml:space="preserve"> </v>
      </c>
      <c r="AV57" s="78" t="str">
        <f ca="1">IF(ISBLANK(INDIRECT("V57"))," ",(INDIRECT("V57")))</f>
        <v xml:space="preserve"> </v>
      </c>
      <c r="AW57" s="78" t="str">
        <f ca="1">IF(ISBLANK(INDIRECT("W57"))," ",(INDIRECT("W57")))</f>
        <v xml:space="preserve"> </v>
      </c>
      <c r="BC57" s="290" t="s">
        <v>962</v>
      </c>
      <c r="BD57" s="290"/>
      <c r="BE57" s="290"/>
      <c r="BF57" s="290"/>
      <c r="BG57" s="290"/>
    </row>
    <row r="58" spans="1:59" ht="53.25" customHeight="1" x14ac:dyDescent="0.35">
      <c r="A58" s="16">
        <v>53</v>
      </c>
      <c r="B58" s="20"/>
      <c r="C58" s="20"/>
      <c r="D58" s="29"/>
      <c r="E58" s="30"/>
      <c r="F58" s="29"/>
      <c r="G58" s="20"/>
      <c r="H58" s="20"/>
      <c r="I58" s="20"/>
      <c r="J58" s="20"/>
      <c r="K58" s="20"/>
      <c r="L58" s="20"/>
      <c r="M58" s="20"/>
      <c r="N58" s="29"/>
      <c r="O58" s="29"/>
      <c r="P58" s="20"/>
      <c r="Q58" s="125"/>
      <c r="R58" s="125"/>
      <c r="S58" s="126" t="str">
        <f t="shared" si="1"/>
        <v/>
      </c>
      <c r="T58" s="31"/>
      <c r="U58" s="20"/>
      <c r="V58" s="20"/>
      <c r="W58" s="20"/>
      <c r="AB58" s="78" t="str">
        <f ca="1">IF(ISBLANK(INDIRECT("B58"))," ",(INDIRECT("B58")))</f>
        <v xml:space="preserve"> </v>
      </c>
      <c r="AC58" s="78" t="str">
        <f ca="1">IF(ISBLANK(INDIRECT("C58"))," ",(INDIRECT("C58")))</f>
        <v xml:space="preserve"> </v>
      </c>
      <c r="AD58" s="78" t="str">
        <f ca="1">IF(ISBLANK(INDIRECT("D58"))," ",(INDIRECT("D58")))</f>
        <v xml:space="preserve"> </v>
      </c>
      <c r="AE58" s="78" t="str">
        <f ca="1">IF(ISBLANK(INDIRECT("E58"))," ",(INDIRECT("E58")))</f>
        <v xml:space="preserve"> </v>
      </c>
      <c r="AF58" s="78" t="str">
        <f ca="1">IF(ISBLANK(INDIRECT("F58"))," ",(INDIRECT("F58")))</f>
        <v xml:space="preserve"> </v>
      </c>
      <c r="AG58" s="78" t="str">
        <f ca="1">IF(ISBLANK(INDIRECT("G58"))," ",(INDIRECT("G58")))</f>
        <v xml:space="preserve"> </v>
      </c>
      <c r="AH58" s="78" t="str">
        <f ca="1">IF(ISBLANK(INDIRECT("H58"))," ",(INDIRECT("H58")))</f>
        <v xml:space="preserve"> </v>
      </c>
      <c r="AI58" s="78" t="str">
        <f ca="1">IF(ISBLANK(INDIRECT("I58"))," ",(INDIRECT("I58")))</f>
        <v xml:space="preserve"> </v>
      </c>
      <c r="AJ58" s="78" t="str">
        <f ca="1">IF(ISBLANK(INDIRECT("J58"))," ",(INDIRECT("J58")))</f>
        <v xml:space="preserve"> </v>
      </c>
      <c r="AK58" s="78" t="str">
        <f ca="1">IF(ISBLANK(INDIRECT("K58"))," ",(INDIRECT("K58")))</f>
        <v xml:space="preserve"> </v>
      </c>
      <c r="AL58" s="78" t="str">
        <f ca="1">IF(ISBLANK(INDIRECT("L58"))," ",(INDIRECT("L58")))</f>
        <v xml:space="preserve"> </v>
      </c>
      <c r="AM58" s="78" t="str">
        <f ca="1">IF(ISBLANK(INDIRECT("M58"))," ",(INDIRECT("M58")))</f>
        <v xml:space="preserve"> </v>
      </c>
      <c r="AN58" s="78" t="str">
        <f ca="1">IF(ISBLANK(INDIRECT("N58"))," ",(INDIRECT("N58")))</f>
        <v xml:space="preserve"> </v>
      </c>
      <c r="AO58" s="78" t="str">
        <f ca="1">IF(ISBLANK(INDIRECT("O58"))," ",(INDIRECT("O58")))</f>
        <v xml:space="preserve"> </v>
      </c>
      <c r="AP58" s="78" t="str">
        <f ca="1">IF(ISBLANK(INDIRECT("P58"))," ",(INDIRECT("P58")))</f>
        <v xml:space="preserve"> </v>
      </c>
      <c r="AQ58" s="78" t="str">
        <f ca="1">IF(ISBLANK(INDIRECT("Q58"))," ",(INDIRECT("Q58")))</f>
        <v xml:space="preserve"> </v>
      </c>
      <c r="AR58" s="78" t="str">
        <f ca="1">IF(ISBLANK(INDIRECT("R58"))," ",(INDIRECT("R58")))</f>
        <v xml:space="preserve"> </v>
      </c>
      <c r="AS58" s="78" t="str">
        <f ca="1">IF(ISBLANK(INDIRECT("S58"))," ",(INDIRECT("S58")))</f>
        <v/>
      </c>
      <c r="AT58" s="78" t="str">
        <f ca="1">IF(ISBLANK(INDIRECT("T58"))," ",(INDIRECT("T58")))</f>
        <v xml:space="preserve"> </v>
      </c>
      <c r="AU58" s="78" t="str">
        <f ca="1">IF(ISBLANK(INDIRECT("U58"))," ",(INDIRECT("U58")))</f>
        <v xml:space="preserve"> </v>
      </c>
      <c r="AV58" s="78" t="str">
        <f ca="1">IF(ISBLANK(INDIRECT("V58"))," ",(INDIRECT("V58")))</f>
        <v xml:space="preserve"> </v>
      </c>
      <c r="AW58" s="78" t="str">
        <f ca="1">IF(ISBLANK(INDIRECT("W58"))," ",(INDIRECT("W58")))</f>
        <v xml:space="preserve"> </v>
      </c>
      <c r="BC58" s="290" t="s">
        <v>964</v>
      </c>
      <c r="BD58" s="290"/>
      <c r="BE58" s="290"/>
      <c r="BF58" s="290"/>
      <c r="BG58" s="290"/>
    </row>
    <row r="59" spans="1:59" ht="53.25" customHeight="1" x14ac:dyDescent="0.35">
      <c r="A59" s="16">
        <v>54</v>
      </c>
      <c r="B59" s="20"/>
      <c r="C59" s="20"/>
      <c r="D59" s="29"/>
      <c r="E59" s="30"/>
      <c r="F59" s="29"/>
      <c r="G59" s="20"/>
      <c r="H59" s="20"/>
      <c r="I59" s="20"/>
      <c r="J59" s="20"/>
      <c r="K59" s="20"/>
      <c r="L59" s="20"/>
      <c r="M59" s="20"/>
      <c r="N59" s="29"/>
      <c r="O59" s="29"/>
      <c r="P59" s="20"/>
      <c r="Q59" s="125"/>
      <c r="R59" s="125"/>
      <c r="S59" s="126" t="str">
        <f t="shared" si="1"/>
        <v/>
      </c>
      <c r="T59" s="31"/>
      <c r="U59" s="20"/>
      <c r="V59" s="20"/>
      <c r="W59" s="20"/>
      <c r="AB59" s="78" t="str">
        <f ca="1">IF(ISBLANK(INDIRECT("B59"))," ",(INDIRECT("B59")))</f>
        <v xml:space="preserve"> </v>
      </c>
      <c r="AC59" s="78" t="str">
        <f ca="1">IF(ISBLANK(INDIRECT("C59"))," ",(INDIRECT("C59")))</f>
        <v xml:space="preserve"> </v>
      </c>
      <c r="AD59" s="78" t="str">
        <f ca="1">IF(ISBLANK(INDIRECT("D59"))," ",(INDIRECT("D59")))</f>
        <v xml:space="preserve"> </v>
      </c>
      <c r="AE59" s="78" t="str">
        <f ca="1">IF(ISBLANK(INDIRECT("E59"))," ",(INDIRECT("E59")))</f>
        <v xml:space="preserve"> </v>
      </c>
      <c r="AF59" s="78" t="str">
        <f ca="1">IF(ISBLANK(INDIRECT("F59"))," ",(INDIRECT("F59")))</f>
        <v xml:space="preserve"> </v>
      </c>
      <c r="AG59" s="78" t="str">
        <f ca="1">IF(ISBLANK(INDIRECT("G59"))," ",(INDIRECT("G59")))</f>
        <v xml:space="preserve"> </v>
      </c>
      <c r="AH59" s="78" t="str">
        <f ca="1">IF(ISBLANK(INDIRECT("H59"))," ",(INDIRECT("H59")))</f>
        <v xml:space="preserve"> </v>
      </c>
      <c r="AI59" s="78" t="str">
        <f ca="1">IF(ISBLANK(INDIRECT("I59"))," ",(INDIRECT("I59")))</f>
        <v xml:space="preserve"> </v>
      </c>
      <c r="AJ59" s="78" t="str">
        <f ca="1">IF(ISBLANK(INDIRECT("J59"))," ",(INDIRECT("J59")))</f>
        <v xml:space="preserve"> </v>
      </c>
      <c r="AK59" s="78" t="str">
        <f ca="1">IF(ISBLANK(INDIRECT("K59"))," ",(INDIRECT("K59")))</f>
        <v xml:space="preserve"> </v>
      </c>
      <c r="AL59" s="78" t="str">
        <f ca="1">IF(ISBLANK(INDIRECT("L59"))," ",(INDIRECT("L59")))</f>
        <v xml:space="preserve"> </v>
      </c>
      <c r="AM59" s="78" t="str">
        <f ca="1">IF(ISBLANK(INDIRECT("M59"))," ",(INDIRECT("M59")))</f>
        <v xml:space="preserve"> </v>
      </c>
      <c r="AN59" s="78" t="str">
        <f ca="1">IF(ISBLANK(INDIRECT("N59"))," ",(INDIRECT("N59")))</f>
        <v xml:space="preserve"> </v>
      </c>
      <c r="AO59" s="78" t="str">
        <f ca="1">IF(ISBLANK(INDIRECT("O59"))," ",(INDIRECT("O59")))</f>
        <v xml:space="preserve"> </v>
      </c>
      <c r="AP59" s="78" t="str">
        <f ca="1">IF(ISBLANK(INDIRECT("P59"))," ",(INDIRECT("P59")))</f>
        <v xml:space="preserve"> </v>
      </c>
      <c r="AQ59" s="78" t="str">
        <f ca="1">IF(ISBLANK(INDIRECT("Q59"))," ",(INDIRECT("Q59")))</f>
        <v xml:space="preserve"> </v>
      </c>
      <c r="AR59" s="78" t="str">
        <f ca="1">IF(ISBLANK(INDIRECT("R59"))," ",(INDIRECT("R59")))</f>
        <v xml:space="preserve"> </v>
      </c>
      <c r="AS59" s="78" t="str">
        <f ca="1">IF(ISBLANK(INDIRECT("S59"))," ",(INDIRECT("S59")))</f>
        <v/>
      </c>
      <c r="AT59" s="78" t="str">
        <f ca="1">IF(ISBLANK(INDIRECT("T59"))," ",(INDIRECT("T59")))</f>
        <v xml:space="preserve"> </v>
      </c>
      <c r="AU59" s="78" t="str">
        <f ca="1">IF(ISBLANK(INDIRECT("U59"))," ",(INDIRECT("U59")))</f>
        <v xml:space="preserve"> </v>
      </c>
      <c r="AV59" s="78" t="str">
        <f ca="1">IF(ISBLANK(INDIRECT("V59"))," ",(INDIRECT("V59")))</f>
        <v xml:space="preserve"> </v>
      </c>
      <c r="AW59" s="78" t="str">
        <f ca="1">IF(ISBLANK(INDIRECT("W59"))," ",(INDIRECT("W59")))</f>
        <v xml:space="preserve"> </v>
      </c>
      <c r="BC59" s="290" t="s">
        <v>967</v>
      </c>
      <c r="BD59" s="290"/>
      <c r="BE59" s="290"/>
      <c r="BF59" s="290"/>
      <c r="BG59" s="290"/>
    </row>
    <row r="60" spans="1:59" ht="53.25" customHeight="1" x14ac:dyDescent="0.35">
      <c r="A60" s="16">
        <v>55</v>
      </c>
      <c r="B60" s="20"/>
      <c r="C60" s="20"/>
      <c r="D60" s="29"/>
      <c r="E60" s="30"/>
      <c r="F60" s="29"/>
      <c r="G60" s="20"/>
      <c r="H60" s="20"/>
      <c r="I60" s="20"/>
      <c r="J60" s="20"/>
      <c r="K60" s="20"/>
      <c r="L60" s="20"/>
      <c r="M60" s="20"/>
      <c r="N60" s="29"/>
      <c r="O60" s="29"/>
      <c r="P60" s="20"/>
      <c r="Q60" s="125"/>
      <c r="R60" s="125"/>
      <c r="S60" s="126" t="str">
        <f t="shared" si="1"/>
        <v/>
      </c>
      <c r="T60" s="31"/>
      <c r="U60" s="20"/>
      <c r="V60" s="20"/>
      <c r="W60" s="20"/>
      <c r="AB60" s="78" t="str">
        <f ca="1">IF(ISBLANK(INDIRECT("B60"))," ",(INDIRECT("B60")))</f>
        <v xml:space="preserve"> </v>
      </c>
      <c r="AC60" s="78" t="str">
        <f ca="1">IF(ISBLANK(INDIRECT("C60"))," ",(INDIRECT("C60")))</f>
        <v xml:space="preserve"> </v>
      </c>
      <c r="AD60" s="78" t="str">
        <f ca="1">IF(ISBLANK(INDIRECT("D60"))," ",(INDIRECT("D60")))</f>
        <v xml:space="preserve"> </v>
      </c>
      <c r="AE60" s="78" t="str">
        <f ca="1">IF(ISBLANK(INDIRECT("E60"))," ",(INDIRECT("E60")))</f>
        <v xml:space="preserve"> </v>
      </c>
      <c r="AF60" s="78" t="str">
        <f ca="1">IF(ISBLANK(INDIRECT("F60"))," ",(INDIRECT("F60")))</f>
        <v xml:space="preserve"> </v>
      </c>
      <c r="AG60" s="78" t="str">
        <f ca="1">IF(ISBLANK(INDIRECT("G60"))," ",(INDIRECT("G60")))</f>
        <v xml:space="preserve"> </v>
      </c>
      <c r="AH60" s="78" t="str">
        <f ca="1">IF(ISBLANK(INDIRECT("H60"))," ",(INDIRECT("H60")))</f>
        <v xml:space="preserve"> </v>
      </c>
      <c r="AI60" s="78" t="str">
        <f ca="1">IF(ISBLANK(INDIRECT("I60"))," ",(INDIRECT("I60")))</f>
        <v xml:space="preserve"> </v>
      </c>
      <c r="AJ60" s="78" t="str">
        <f ca="1">IF(ISBLANK(INDIRECT("J60"))," ",(INDIRECT("J60")))</f>
        <v xml:space="preserve"> </v>
      </c>
      <c r="AK60" s="78" t="str">
        <f ca="1">IF(ISBLANK(INDIRECT("K60"))," ",(INDIRECT("K60")))</f>
        <v xml:space="preserve"> </v>
      </c>
      <c r="AL60" s="78" t="str">
        <f ca="1">IF(ISBLANK(INDIRECT("L60"))," ",(INDIRECT("L60")))</f>
        <v xml:space="preserve"> </v>
      </c>
      <c r="AM60" s="78" t="str">
        <f ca="1">IF(ISBLANK(INDIRECT("M60"))," ",(INDIRECT("M60")))</f>
        <v xml:space="preserve"> </v>
      </c>
      <c r="AN60" s="78" t="str">
        <f ca="1">IF(ISBLANK(INDIRECT("N60"))," ",(INDIRECT("N60")))</f>
        <v xml:space="preserve"> </v>
      </c>
      <c r="AO60" s="78" t="str">
        <f ca="1">IF(ISBLANK(INDIRECT("O60"))," ",(INDIRECT("O60")))</f>
        <v xml:space="preserve"> </v>
      </c>
      <c r="AP60" s="78" t="str">
        <f ca="1">IF(ISBLANK(INDIRECT("P60"))," ",(INDIRECT("P60")))</f>
        <v xml:space="preserve"> </v>
      </c>
      <c r="AQ60" s="78" t="str">
        <f ca="1">IF(ISBLANK(INDIRECT("Q60"))," ",(INDIRECT("Q60")))</f>
        <v xml:space="preserve"> </v>
      </c>
      <c r="AR60" s="78" t="str">
        <f ca="1">IF(ISBLANK(INDIRECT("R60"))," ",(INDIRECT("R60")))</f>
        <v xml:space="preserve"> </v>
      </c>
      <c r="AS60" s="78" t="str">
        <f ca="1">IF(ISBLANK(INDIRECT("S60"))," ",(INDIRECT("S60")))</f>
        <v/>
      </c>
      <c r="AT60" s="78" t="str">
        <f ca="1">IF(ISBLANK(INDIRECT("T60"))," ",(INDIRECT("T60")))</f>
        <v xml:space="preserve"> </v>
      </c>
      <c r="AU60" s="78" t="str">
        <f ca="1">IF(ISBLANK(INDIRECT("U60"))," ",(INDIRECT("U60")))</f>
        <v xml:space="preserve"> </v>
      </c>
      <c r="AV60" s="78" t="str">
        <f ca="1">IF(ISBLANK(INDIRECT("V60"))," ",(INDIRECT("V60")))</f>
        <v xml:space="preserve"> </v>
      </c>
      <c r="AW60" s="78" t="str">
        <f ca="1">IF(ISBLANK(INDIRECT("W60"))," ",(INDIRECT("W60")))</f>
        <v xml:space="preserve"> </v>
      </c>
      <c r="BC60" s="290" t="s">
        <v>954</v>
      </c>
      <c r="BD60" s="290"/>
      <c r="BE60" s="290"/>
      <c r="BF60" s="290"/>
      <c r="BG60" s="290"/>
    </row>
    <row r="61" spans="1:59" ht="53.25" customHeight="1" x14ac:dyDescent="0.35">
      <c r="A61" s="16">
        <v>56</v>
      </c>
      <c r="B61" s="20"/>
      <c r="C61" s="20"/>
      <c r="D61" s="29"/>
      <c r="E61" s="30"/>
      <c r="F61" s="29"/>
      <c r="G61" s="20"/>
      <c r="H61" s="20"/>
      <c r="I61" s="20"/>
      <c r="J61" s="20"/>
      <c r="K61" s="20"/>
      <c r="L61" s="20"/>
      <c r="M61" s="20"/>
      <c r="N61" s="29"/>
      <c r="O61" s="29"/>
      <c r="P61" s="20"/>
      <c r="Q61" s="125"/>
      <c r="R61" s="125"/>
      <c r="S61" s="126" t="str">
        <f t="shared" si="1"/>
        <v/>
      </c>
      <c r="T61" s="31"/>
      <c r="U61" s="20"/>
      <c r="V61" s="20"/>
      <c r="W61" s="20"/>
      <c r="AB61" s="78" t="str">
        <f ca="1">IF(ISBLANK(INDIRECT("B61"))," ",(INDIRECT("B61")))</f>
        <v xml:space="preserve"> </v>
      </c>
      <c r="AC61" s="78" t="str">
        <f ca="1">IF(ISBLANK(INDIRECT("C61"))," ",(INDIRECT("C61")))</f>
        <v xml:space="preserve"> </v>
      </c>
      <c r="AD61" s="78" t="str">
        <f ca="1">IF(ISBLANK(INDIRECT("D61"))," ",(INDIRECT("D61")))</f>
        <v xml:space="preserve"> </v>
      </c>
      <c r="AE61" s="78" t="str">
        <f ca="1">IF(ISBLANK(INDIRECT("E61"))," ",(INDIRECT("E61")))</f>
        <v xml:space="preserve"> </v>
      </c>
      <c r="AF61" s="78" t="str">
        <f ca="1">IF(ISBLANK(INDIRECT("F61"))," ",(INDIRECT("F61")))</f>
        <v xml:space="preserve"> </v>
      </c>
      <c r="AG61" s="78" t="str">
        <f ca="1">IF(ISBLANK(INDIRECT("G61"))," ",(INDIRECT("G61")))</f>
        <v xml:space="preserve"> </v>
      </c>
      <c r="AH61" s="78" t="str">
        <f ca="1">IF(ISBLANK(INDIRECT("H61"))," ",(INDIRECT("H61")))</f>
        <v xml:space="preserve"> </v>
      </c>
      <c r="AI61" s="78" t="str">
        <f ca="1">IF(ISBLANK(INDIRECT("I61"))," ",(INDIRECT("I61")))</f>
        <v xml:space="preserve"> </v>
      </c>
      <c r="AJ61" s="78" t="str">
        <f ca="1">IF(ISBLANK(INDIRECT("J61"))," ",(INDIRECT("J61")))</f>
        <v xml:space="preserve"> </v>
      </c>
      <c r="AK61" s="78" t="str">
        <f ca="1">IF(ISBLANK(INDIRECT("K61"))," ",(INDIRECT("K61")))</f>
        <v xml:space="preserve"> </v>
      </c>
      <c r="AL61" s="78" t="str">
        <f ca="1">IF(ISBLANK(INDIRECT("L61"))," ",(INDIRECT("L61")))</f>
        <v xml:space="preserve"> </v>
      </c>
      <c r="AM61" s="78" t="str">
        <f ca="1">IF(ISBLANK(INDIRECT("M61"))," ",(INDIRECT("M61")))</f>
        <v xml:space="preserve"> </v>
      </c>
      <c r="AN61" s="78" t="str">
        <f ca="1">IF(ISBLANK(INDIRECT("N61"))," ",(INDIRECT("N61")))</f>
        <v xml:space="preserve"> </v>
      </c>
      <c r="AO61" s="78" t="str">
        <f ca="1">IF(ISBLANK(INDIRECT("O61"))," ",(INDIRECT("O61")))</f>
        <v xml:space="preserve"> </v>
      </c>
      <c r="AP61" s="78" t="str">
        <f ca="1">IF(ISBLANK(INDIRECT("P61"))," ",(INDIRECT("P61")))</f>
        <v xml:space="preserve"> </v>
      </c>
      <c r="AQ61" s="78" t="str">
        <f ca="1">IF(ISBLANK(INDIRECT("Q61"))," ",(INDIRECT("Q61")))</f>
        <v xml:space="preserve"> </v>
      </c>
      <c r="AR61" s="78" t="str">
        <f ca="1">IF(ISBLANK(INDIRECT("R61"))," ",(INDIRECT("R61")))</f>
        <v xml:space="preserve"> </v>
      </c>
      <c r="AS61" s="78" t="str">
        <f ca="1">IF(ISBLANK(INDIRECT("S61"))," ",(INDIRECT("S61")))</f>
        <v/>
      </c>
      <c r="AT61" s="78" t="str">
        <f ca="1">IF(ISBLANK(INDIRECT("T61"))," ",(INDIRECT("T61")))</f>
        <v xml:space="preserve"> </v>
      </c>
      <c r="AU61" s="78" t="str">
        <f ca="1">IF(ISBLANK(INDIRECT("U61"))," ",(INDIRECT("U61")))</f>
        <v xml:space="preserve"> </v>
      </c>
      <c r="AV61" s="78" t="str">
        <f ca="1">IF(ISBLANK(INDIRECT("V61"))," ",(INDIRECT("V61")))</f>
        <v xml:space="preserve"> </v>
      </c>
      <c r="AW61" s="78" t="str">
        <f ca="1">IF(ISBLANK(INDIRECT("W61"))," ",(INDIRECT("W61")))</f>
        <v xml:space="preserve"> </v>
      </c>
      <c r="BC61" s="290" t="s">
        <v>39</v>
      </c>
      <c r="BD61" s="290"/>
      <c r="BE61" s="290"/>
      <c r="BF61" s="290"/>
      <c r="BG61" s="290"/>
    </row>
    <row r="62" spans="1:59" ht="53.25" customHeight="1" x14ac:dyDescent="0.35">
      <c r="A62" s="16">
        <v>57</v>
      </c>
      <c r="B62" s="20"/>
      <c r="C62" s="20"/>
      <c r="D62" s="29"/>
      <c r="E62" s="30"/>
      <c r="F62" s="29"/>
      <c r="G62" s="20"/>
      <c r="H62" s="20"/>
      <c r="I62" s="20"/>
      <c r="J62" s="20"/>
      <c r="K62" s="20"/>
      <c r="L62" s="20"/>
      <c r="M62" s="20"/>
      <c r="N62" s="29"/>
      <c r="O62" s="29"/>
      <c r="P62" s="20"/>
      <c r="Q62" s="125"/>
      <c r="R62" s="125"/>
      <c r="S62" s="126" t="str">
        <f t="shared" si="1"/>
        <v/>
      </c>
      <c r="T62" s="31"/>
      <c r="U62" s="20"/>
      <c r="V62" s="20"/>
      <c r="W62" s="20"/>
      <c r="AB62" s="78" t="str">
        <f ca="1">IF(ISBLANK(INDIRECT("B62"))," ",(INDIRECT("B62")))</f>
        <v xml:space="preserve"> </v>
      </c>
      <c r="AC62" s="78" t="str">
        <f ca="1">IF(ISBLANK(INDIRECT("C62"))," ",(INDIRECT("C62")))</f>
        <v xml:space="preserve"> </v>
      </c>
      <c r="AD62" s="78" t="str">
        <f ca="1">IF(ISBLANK(INDIRECT("D62"))," ",(INDIRECT("D62")))</f>
        <v xml:space="preserve"> </v>
      </c>
      <c r="AE62" s="78" t="str">
        <f ca="1">IF(ISBLANK(INDIRECT("E62"))," ",(INDIRECT("E62")))</f>
        <v xml:space="preserve"> </v>
      </c>
      <c r="AF62" s="78" t="str">
        <f ca="1">IF(ISBLANK(INDIRECT("F62"))," ",(INDIRECT("F62")))</f>
        <v xml:space="preserve"> </v>
      </c>
      <c r="AG62" s="78" t="str">
        <f ca="1">IF(ISBLANK(INDIRECT("G62"))," ",(INDIRECT("G62")))</f>
        <v xml:space="preserve"> </v>
      </c>
      <c r="AH62" s="78" t="str">
        <f ca="1">IF(ISBLANK(INDIRECT("H62"))," ",(INDIRECT("H62")))</f>
        <v xml:space="preserve"> </v>
      </c>
      <c r="AI62" s="78" t="str">
        <f ca="1">IF(ISBLANK(INDIRECT("I62"))," ",(INDIRECT("I62")))</f>
        <v xml:space="preserve"> </v>
      </c>
      <c r="AJ62" s="78" t="str">
        <f ca="1">IF(ISBLANK(INDIRECT("J62"))," ",(INDIRECT("J62")))</f>
        <v xml:space="preserve"> </v>
      </c>
      <c r="AK62" s="78" t="str">
        <f ca="1">IF(ISBLANK(INDIRECT("K62"))," ",(INDIRECT("K62")))</f>
        <v xml:space="preserve"> </v>
      </c>
      <c r="AL62" s="78" t="str">
        <f ca="1">IF(ISBLANK(INDIRECT("L62"))," ",(INDIRECT("L62")))</f>
        <v xml:space="preserve"> </v>
      </c>
      <c r="AM62" s="78" t="str">
        <f ca="1">IF(ISBLANK(INDIRECT("M62"))," ",(INDIRECT("M62")))</f>
        <v xml:space="preserve"> </v>
      </c>
      <c r="AN62" s="78" t="str">
        <f ca="1">IF(ISBLANK(INDIRECT("N62"))," ",(INDIRECT("N62")))</f>
        <v xml:space="preserve"> </v>
      </c>
      <c r="AO62" s="78" t="str">
        <f ca="1">IF(ISBLANK(INDIRECT("O62"))," ",(INDIRECT("O62")))</f>
        <v xml:space="preserve"> </v>
      </c>
      <c r="AP62" s="78" t="str">
        <f ca="1">IF(ISBLANK(INDIRECT("P62"))," ",(INDIRECT("P62")))</f>
        <v xml:space="preserve"> </v>
      </c>
      <c r="AQ62" s="78" t="str">
        <f ca="1">IF(ISBLANK(INDIRECT("Q62"))," ",(INDIRECT("Q62")))</f>
        <v xml:space="preserve"> </v>
      </c>
      <c r="AR62" s="78" t="str">
        <f ca="1">IF(ISBLANK(INDIRECT("R62"))," ",(INDIRECT("R62")))</f>
        <v xml:space="preserve"> </v>
      </c>
      <c r="AS62" s="78" t="str">
        <f ca="1">IF(ISBLANK(INDIRECT("S62"))," ",(INDIRECT("S62")))</f>
        <v/>
      </c>
      <c r="AT62" s="78" t="str">
        <f ca="1">IF(ISBLANK(INDIRECT("T62"))," ",(INDIRECT("T62")))</f>
        <v xml:space="preserve"> </v>
      </c>
      <c r="AU62" s="78" t="str">
        <f ca="1">IF(ISBLANK(INDIRECT("U62"))," ",(INDIRECT("U62")))</f>
        <v xml:space="preserve"> </v>
      </c>
      <c r="AV62" s="78" t="str">
        <f ca="1">IF(ISBLANK(INDIRECT("V62"))," ",(INDIRECT("V62")))</f>
        <v xml:space="preserve"> </v>
      </c>
      <c r="AW62" s="78" t="str">
        <f ca="1">IF(ISBLANK(INDIRECT("W62"))," ",(INDIRECT("W62")))</f>
        <v xml:space="preserve"> </v>
      </c>
      <c r="BC62" s="290" t="s">
        <v>1512</v>
      </c>
      <c r="BD62" s="290"/>
      <c r="BE62" s="290"/>
      <c r="BF62" s="290"/>
      <c r="BG62" s="290"/>
    </row>
    <row r="63" spans="1:59" ht="53.25" customHeight="1" x14ac:dyDescent="0.35">
      <c r="A63" s="16">
        <v>58</v>
      </c>
      <c r="B63" s="20"/>
      <c r="C63" s="20"/>
      <c r="D63" s="29"/>
      <c r="E63" s="30"/>
      <c r="F63" s="29"/>
      <c r="G63" s="20"/>
      <c r="H63" s="20"/>
      <c r="I63" s="20"/>
      <c r="J63" s="20"/>
      <c r="K63" s="20"/>
      <c r="L63" s="20"/>
      <c r="M63" s="20"/>
      <c r="N63" s="29"/>
      <c r="O63" s="29"/>
      <c r="P63" s="20"/>
      <c r="Q63" s="125"/>
      <c r="R63" s="125"/>
      <c r="S63" s="126" t="str">
        <f t="shared" si="1"/>
        <v/>
      </c>
      <c r="T63" s="31"/>
      <c r="U63" s="20"/>
      <c r="V63" s="20"/>
      <c r="W63" s="20"/>
      <c r="AB63" s="78" t="str">
        <f ca="1">IF(ISBLANK(INDIRECT("B63"))," ",(INDIRECT("B63")))</f>
        <v xml:space="preserve"> </v>
      </c>
      <c r="AC63" s="78" t="str">
        <f ca="1">IF(ISBLANK(INDIRECT("C63"))," ",(INDIRECT("C63")))</f>
        <v xml:space="preserve"> </v>
      </c>
      <c r="AD63" s="78" t="str">
        <f ca="1">IF(ISBLANK(INDIRECT("D63"))," ",(INDIRECT("D63")))</f>
        <v xml:space="preserve"> </v>
      </c>
      <c r="AE63" s="78" t="str">
        <f ca="1">IF(ISBLANK(INDIRECT("E63"))," ",(INDIRECT("E63")))</f>
        <v xml:space="preserve"> </v>
      </c>
      <c r="AF63" s="78" t="str">
        <f ca="1">IF(ISBLANK(INDIRECT("F63"))," ",(INDIRECT("F63")))</f>
        <v xml:space="preserve"> </v>
      </c>
      <c r="AG63" s="78" t="str">
        <f ca="1">IF(ISBLANK(INDIRECT("G63"))," ",(INDIRECT("G63")))</f>
        <v xml:space="preserve"> </v>
      </c>
      <c r="AH63" s="78" t="str">
        <f ca="1">IF(ISBLANK(INDIRECT("H63"))," ",(INDIRECT("H63")))</f>
        <v xml:space="preserve"> </v>
      </c>
      <c r="AI63" s="78" t="str">
        <f ca="1">IF(ISBLANK(INDIRECT("I63"))," ",(INDIRECT("I63")))</f>
        <v xml:space="preserve"> </v>
      </c>
      <c r="AJ63" s="78" t="str">
        <f ca="1">IF(ISBLANK(INDIRECT("J63"))," ",(INDIRECT("J63")))</f>
        <v xml:space="preserve"> </v>
      </c>
      <c r="AK63" s="78" t="str">
        <f ca="1">IF(ISBLANK(INDIRECT("K63"))," ",(INDIRECT("K63")))</f>
        <v xml:space="preserve"> </v>
      </c>
      <c r="AL63" s="78" t="str">
        <f ca="1">IF(ISBLANK(INDIRECT("L63"))," ",(INDIRECT("L63")))</f>
        <v xml:space="preserve"> </v>
      </c>
      <c r="AM63" s="78" t="str">
        <f ca="1">IF(ISBLANK(INDIRECT("M63"))," ",(INDIRECT("M63")))</f>
        <v xml:space="preserve"> </v>
      </c>
      <c r="AN63" s="78" t="str">
        <f ca="1">IF(ISBLANK(INDIRECT("N63"))," ",(INDIRECT("N63")))</f>
        <v xml:space="preserve"> </v>
      </c>
      <c r="AO63" s="78" t="str">
        <f ca="1">IF(ISBLANK(INDIRECT("O63"))," ",(INDIRECT("O63")))</f>
        <v xml:space="preserve"> </v>
      </c>
      <c r="AP63" s="78" t="str">
        <f ca="1">IF(ISBLANK(INDIRECT("P63"))," ",(INDIRECT("P63")))</f>
        <v xml:space="preserve"> </v>
      </c>
      <c r="AQ63" s="78" t="str">
        <f ca="1">IF(ISBLANK(INDIRECT("Q63"))," ",(INDIRECT("Q63")))</f>
        <v xml:space="preserve"> </v>
      </c>
      <c r="AR63" s="78" t="str">
        <f ca="1">IF(ISBLANK(INDIRECT("R63"))," ",(INDIRECT("R63")))</f>
        <v xml:space="preserve"> </v>
      </c>
      <c r="AS63" s="78" t="str">
        <f ca="1">IF(ISBLANK(INDIRECT("S63"))," ",(INDIRECT("S63")))</f>
        <v/>
      </c>
      <c r="AT63" s="78" t="str">
        <f ca="1">IF(ISBLANK(INDIRECT("T63"))," ",(INDIRECT("T63")))</f>
        <v xml:space="preserve"> </v>
      </c>
      <c r="AU63" s="78" t="str">
        <f ca="1">IF(ISBLANK(INDIRECT("U63"))," ",(INDIRECT("U63")))</f>
        <v xml:space="preserve"> </v>
      </c>
      <c r="AV63" s="78" t="str">
        <f ca="1">IF(ISBLANK(INDIRECT("V63"))," ",(INDIRECT("V63")))</f>
        <v xml:space="preserve"> </v>
      </c>
      <c r="AW63" s="78" t="str">
        <f ca="1">IF(ISBLANK(INDIRECT("W63"))," ",(INDIRECT("W63")))</f>
        <v xml:space="preserve"> </v>
      </c>
      <c r="BC63" s="290" t="s">
        <v>40</v>
      </c>
      <c r="BD63" s="290"/>
      <c r="BE63" s="290"/>
      <c r="BF63" s="290"/>
      <c r="BG63" s="290"/>
    </row>
    <row r="64" spans="1:59" x14ac:dyDescent="0.35">
      <c r="A64" s="16">
        <v>59</v>
      </c>
      <c r="B64" s="20"/>
      <c r="C64" s="20"/>
      <c r="D64" s="29"/>
      <c r="E64" s="30"/>
      <c r="F64" s="29"/>
      <c r="G64" s="20"/>
      <c r="H64" s="20"/>
      <c r="I64" s="20"/>
      <c r="J64" s="20"/>
      <c r="K64" s="20"/>
      <c r="L64" s="20"/>
      <c r="M64" s="20"/>
      <c r="N64" s="29"/>
      <c r="O64" s="29"/>
      <c r="P64" s="20"/>
      <c r="Q64" s="125"/>
      <c r="R64" s="125"/>
      <c r="S64" s="126" t="str">
        <f t="shared" si="1"/>
        <v/>
      </c>
      <c r="T64" s="31"/>
      <c r="U64" s="20"/>
      <c r="V64" s="20"/>
      <c r="W64" s="20"/>
      <c r="AB64" s="78" t="str">
        <f ca="1">IF(ISBLANK(INDIRECT("B64"))," ",(INDIRECT("B64")))</f>
        <v xml:space="preserve"> </v>
      </c>
      <c r="AC64" s="78" t="str">
        <f ca="1">IF(ISBLANK(INDIRECT("C64"))," ",(INDIRECT("C64")))</f>
        <v xml:space="preserve"> </v>
      </c>
      <c r="AD64" s="78" t="str">
        <f ca="1">IF(ISBLANK(INDIRECT("D64"))," ",(INDIRECT("D64")))</f>
        <v xml:space="preserve"> </v>
      </c>
      <c r="AE64" s="78" t="str">
        <f ca="1">IF(ISBLANK(INDIRECT("E64"))," ",(INDIRECT("E64")))</f>
        <v xml:space="preserve"> </v>
      </c>
      <c r="AF64" s="78" t="str">
        <f ca="1">IF(ISBLANK(INDIRECT("F64"))," ",(INDIRECT("F64")))</f>
        <v xml:space="preserve"> </v>
      </c>
      <c r="AG64" s="78" t="str">
        <f ca="1">IF(ISBLANK(INDIRECT("G64"))," ",(INDIRECT("G64")))</f>
        <v xml:space="preserve"> </v>
      </c>
      <c r="AH64" s="78" t="str">
        <f ca="1">IF(ISBLANK(INDIRECT("H64"))," ",(INDIRECT("H64")))</f>
        <v xml:space="preserve"> </v>
      </c>
      <c r="AI64" s="78" t="str">
        <f ca="1">IF(ISBLANK(INDIRECT("I64"))," ",(INDIRECT("I64")))</f>
        <v xml:space="preserve"> </v>
      </c>
      <c r="AJ64" s="78" t="str">
        <f ca="1">IF(ISBLANK(INDIRECT("J64"))," ",(INDIRECT("J64")))</f>
        <v xml:space="preserve"> </v>
      </c>
      <c r="AK64" s="78" t="str">
        <f ca="1">IF(ISBLANK(INDIRECT("K64"))," ",(INDIRECT("K64")))</f>
        <v xml:space="preserve"> </v>
      </c>
      <c r="AL64" s="78" t="str">
        <f ca="1">IF(ISBLANK(INDIRECT("L64"))," ",(INDIRECT("L64")))</f>
        <v xml:space="preserve"> </v>
      </c>
      <c r="AM64" s="78" t="str">
        <f ca="1">IF(ISBLANK(INDIRECT("M64"))," ",(INDIRECT("M64")))</f>
        <v xml:space="preserve"> </v>
      </c>
      <c r="AN64" s="78" t="str">
        <f ca="1">IF(ISBLANK(INDIRECT("N64"))," ",(INDIRECT("N64")))</f>
        <v xml:space="preserve"> </v>
      </c>
      <c r="AO64" s="78" t="str">
        <f ca="1">IF(ISBLANK(INDIRECT("O64"))," ",(INDIRECT("O64")))</f>
        <v xml:space="preserve"> </v>
      </c>
      <c r="AP64" s="78" t="str">
        <f ca="1">IF(ISBLANK(INDIRECT("P64"))," ",(INDIRECT("P64")))</f>
        <v xml:space="preserve"> </v>
      </c>
      <c r="AQ64" s="78" t="str">
        <f ca="1">IF(ISBLANK(INDIRECT("Q64"))," ",(INDIRECT("Q64")))</f>
        <v xml:space="preserve"> </v>
      </c>
      <c r="AR64" s="78" t="str">
        <f ca="1">IF(ISBLANK(INDIRECT("R64"))," ",(INDIRECT("R64")))</f>
        <v xml:space="preserve"> </v>
      </c>
      <c r="AS64" s="78" t="str">
        <f ca="1">IF(ISBLANK(INDIRECT("S64"))," ",(INDIRECT("S64")))</f>
        <v/>
      </c>
      <c r="AT64" s="78" t="str">
        <f ca="1">IF(ISBLANK(INDIRECT("T64"))," ",(INDIRECT("T64")))</f>
        <v xml:space="preserve"> </v>
      </c>
      <c r="AU64" s="78" t="str">
        <f ca="1">IF(ISBLANK(INDIRECT("U64"))," ",(INDIRECT("U64")))</f>
        <v xml:space="preserve"> </v>
      </c>
      <c r="AV64" s="78" t="str">
        <f ca="1">IF(ISBLANK(INDIRECT("V64"))," ",(INDIRECT("V64")))</f>
        <v xml:space="preserve"> </v>
      </c>
      <c r="AW64" s="78" t="str">
        <f ca="1">IF(ISBLANK(INDIRECT("W64"))," ",(INDIRECT("W64")))</f>
        <v xml:space="preserve"> </v>
      </c>
      <c r="BC64" s="290" t="s">
        <v>971</v>
      </c>
      <c r="BD64" s="290"/>
      <c r="BE64" s="290"/>
      <c r="BF64" s="290"/>
      <c r="BG64" s="290"/>
    </row>
    <row r="65" spans="1:59" x14ac:dyDescent="0.35">
      <c r="A65" s="16">
        <v>60</v>
      </c>
      <c r="B65" s="20"/>
      <c r="C65" s="20"/>
      <c r="D65" s="29"/>
      <c r="E65" s="30"/>
      <c r="F65" s="29"/>
      <c r="G65" s="20"/>
      <c r="H65" s="20"/>
      <c r="I65" s="20"/>
      <c r="J65" s="20"/>
      <c r="K65" s="20"/>
      <c r="L65" s="20"/>
      <c r="M65" s="20"/>
      <c r="N65" s="29"/>
      <c r="O65" s="29"/>
      <c r="P65" s="20"/>
      <c r="Q65" s="125"/>
      <c r="R65" s="125"/>
      <c r="S65" s="126" t="str">
        <f t="shared" ref="S65:S128" si="2">IF(AND(Q65="",R65=""),"",Q65+R65)</f>
        <v/>
      </c>
      <c r="T65" s="31"/>
      <c r="U65" s="20"/>
      <c r="V65" s="20"/>
      <c r="W65" s="20"/>
      <c r="AB65" s="78" t="str">
        <f ca="1">IF(ISBLANK(INDIRECT("B65"))," ",(INDIRECT("B65")))</f>
        <v xml:space="preserve"> </v>
      </c>
      <c r="AC65" s="78" t="str">
        <f ca="1">IF(ISBLANK(INDIRECT("C65"))," ",(INDIRECT("C65")))</f>
        <v xml:space="preserve"> </v>
      </c>
      <c r="AD65" s="78" t="str">
        <f ca="1">IF(ISBLANK(INDIRECT("D65"))," ",(INDIRECT("D65")))</f>
        <v xml:space="preserve"> </v>
      </c>
      <c r="AE65" s="78" t="str">
        <f ca="1">IF(ISBLANK(INDIRECT("E65"))," ",(INDIRECT("E65")))</f>
        <v xml:space="preserve"> </v>
      </c>
      <c r="AF65" s="78" t="str">
        <f ca="1">IF(ISBLANK(INDIRECT("F65"))," ",(INDIRECT("F65")))</f>
        <v xml:space="preserve"> </v>
      </c>
      <c r="AG65" s="78" t="str">
        <f ca="1">IF(ISBLANK(INDIRECT("G65"))," ",(INDIRECT("G65")))</f>
        <v xml:space="preserve"> </v>
      </c>
      <c r="AH65" s="78" t="str">
        <f ca="1">IF(ISBLANK(INDIRECT("H65"))," ",(INDIRECT("H65")))</f>
        <v xml:space="preserve"> </v>
      </c>
      <c r="AI65" s="78" t="str">
        <f ca="1">IF(ISBLANK(INDIRECT("I65"))," ",(INDIRECT("I65")))</f>
        <v xml:space="preserve"> </v>
      </c>
      <c r="AJ65" s="78" t="str">
        <f ca="1">IF(ISBLANK(INDIRECT("J65"))," ",(INDIRECT("J65")))</f>
        <v xml:space="preserve"> </v>
      </c>
      <c r="AK65" s="78" t="str">
        <f ca="1">IF(ISBLANK(INDIRECT("K65"))," ",(INDIRECT("K65")))</f>
        <v xml:space="preserve"> </v>
      </c>
      <c r="AL65" s="78" t="str">
        <f ca="1">IF(ISBLANK(INDIRECT("L65"))," ",(INDIRECT("L65")))</f>
        <v xml:space="preserve"> </v>
      </c>
      <c r="AM65" s="78" t="str">
        <f ca="1">IF(ISBLANK(INDIRECT("M65"))," ",(INDIRECT("M65")))</f>
        <v xml:space="preserve"> </v>
      </c>
      <c r="AN65" s="78" t="str">
        <f ca="1">IF(ISBLANK(INDIRECT("N65"))," ",(INDIRECT("N65")))</f>
        <v xml:space="preserve"> </v>
      </c>
      <c r="AO65" s="78" t="str">
        <f ca="1">IF(ISBLANK(INDIRECT("O65"))," ",(INDIRECT("O65")))</f>
        <v xml:space="preserve"> </v>
      </c>
      <c r="AP65" s="78" t="str">
        <f ca="1">IF(ISBLANK(INDIRECT("P65"))," ",(INDIRECT("P65")))</f>
        <v xml:space="preserve"> </v>
      </c>
      <c r="AQ65" s="78" t="str">
        <f ca="1">IF(ISBLANK(INDIRECT("Q65"))," ",(INDIRECT("Q65")))</f>
        <v xml:space="preserve"> </v>
      </c>
      <c r="AR65" s="78" t="str">
        <f ca="1">IF(ISBLANK(INDIRECT("R65"))," ",(INDIRECT("R65")))</f>
        <v xml:space="preserve"> </v>
      </c>
      <c r="AS65" s="78" t="str">
        <f ca="1">IF(ISBLANK(INDIRECT("S65"))," ",(INDIRECT("S65")))</f>
        <v/>
      </c>
      <c r="AT65" s="78" t="str">
        <f ca="1">IF(ISBLANK(INDIRECT("T65"))," ",(INDIRECT("T65")))</f>
        <v xml:space="preserve"> </v>
      </c>
      <c r="AU65" s="78" t="str">
        <f ca="1">IF(ISBLANK(INDIRECT("U65"))," ",(INDIRECT("U65")))</f>
        <v xml:space="preserve"> </v>
      </c>
      <c r="AV65" s="78" t="str">
        <f ca="1">IF(ISBLANK(INDIRECT("V65"))," ",(INDIRECT("V65")))</f>
        <v xml:space="preserve"> </v>
      </c>
      <c r="AW65" s="78" t="str">
        <f ca="1">IF(ISBLANK(INDIRECT("W65"))," ",(INDIRECT("W65")))</f>
        <v xml:space="preserve"> </v>
      </c>
      <c r="BC65" s="290" t="s">
        <v>972</v>
      </c>
      <c r="BD65" s="290"/>
      <c r="BE65" s="290"/>
      <c r="BF65" s="290"/>
      <c r="BG65" s="290"/>
    </row>
    <row r="66" spans="1:59" x14ac:dyDescent="0.35">
      <c r="A66" s="16">
        <v>61</v>
      </c>
      <c r="B66" s="20"/>
      <c r="C66" s="20"/>
      <c r="D66" s="29"/>
      <c r="E66" s="30"/>
      <c r="F66" s="29"/>
      <c r="G66" s="20"/>
      <c r="H66" s="20"/>
      <c r="I66" s="20"/>
      <c r="J66" s="20"/>
      <c r="K66" s="20"/>
      <c r="L66" s="20"/>
      <c r="M66" s="20"/>
      <c r="N66" s="29"/>
      <c r="O66" s="29"/>
      <c r="P66" s="20"/>
      <c r="Q66" s="125"/>
      <c r="R66" s="125"/>
      <c r="S66" s="126" t="str">
        <f t="shared" si="2"/>
        <v/>
      </c>
      <c r="T66" s="31"/>
      <c r="U66" s="20"/>
      <c r="V66" s="20"/>
      <c r="W66" s="20"/>
      <c r="AB66" s="78" t="str">
        <f ca="1">IF(ISBLANK(INDIRECT("B66"))," ",(INDIRECT("B66")))</f>
        <v xml:space="preserve"> </v>
      </c>
      <c r="AC66" s="78" t="str">
        <f ca="1">IF(ISBLANK(INDIRECT("C66"))," ",(INDIRECT("C66")))</f>
        <v xml:space="preserve"> </v>
      </c>
      <c r="AD66" s="78" t="str">
        <f ca="1">IF(ISBLANK(INDIRECT("D66"))," ",(INDIRECT("D66")))</f>
        <v xml:space="preserve"> </v>
      </c>
      <c r="AE66" s="78" t="str">
        <f ca="1">IF(ISBLANK(INDIRECT("E66"))," ",(INDIRECT("E66")))</f>
        <v xml:space="preserve"> </v>
      </c>
      <c r="AF66" s="78" t="str">
        <f ca="1">IF(ISBLANK(INDIRECT("F66"))," ",(INDIRECT("F66")))</f>
        <v xml:space="preserve"> </v>
      </c>
      <c r="AG66" s="78" t="str">
        <f ca="1">IF(ISBLANK(INDIRECT("G66"))," ",(INDIRECT("G66")))</f>
        <v xml:space="preserve"> </v>
      </c>
      <c r="AH66" s="78" t="str">
        <f ca="1">IF(ISBLANK(INDIRECT("H66"))," ",(INDIRECT("H66")))</f>
        <v xml:space="preserve"> </v>
      </c>
      <c r="AI66" s="78" t="str">
        <f ca="1">IF(ISBLANK(INDIRECT("I66"))," ",(INDIRECT("I66")))</f>
        <v xml:space="preserve"> </v>
      </c>
      <c r="AJ66" s="78" t="str">
        <f ca="1">IF(ISBLANK(INDIRECT("J66"))," ",(INDIRECT("J66")))</f>
        <v xml:space="preserve"> </v>
      </c>
      <c r="AK66" s="78" t="str">
        <f ca="1">IF(ISBLANK(INDIRECT("K66"))," ",(INDIRECT("K66")))</f>
        <v xml:space="preserve"> </v>
      </c>
      <c r="AL66" s="78" t="str">
        <f ca="1">IF(ISBLANK(INDIRECT("L66"))," ",(INDIRECT("L66")))</f>
        <v xml:space="preserve"> </v>
      </c>
      <c r="AM66" s="78" t="str">
        <f ca="1">IF(ISBLANK(INDIRECT("M66"))," ",(INDIRECT("M66")))</f>
        <v xml:space="preserve"> </v>
      </c>
      <c r="AN66" s="78" t="str">
        <f ca="1">IF(ISBLANK(INDIRECT("N66"))," ",(INDIRECT("N66")))</f>
        <v xml:space="preserve"> </v>
      </c>
      <c r="AO66" s="78" t="str">
        <f ca="1">IF(ISBLANK(INDIRECT("O66"))," ",(INDIRECT("O66")))</f>
        <v xml:space="preserve"> </v>
      </c>
      <c r="AP66" s="78" t="str">
        <f ca="1">IF(ISBLANK(INDIRECT("P66"))," ",(INDIRECT("P66")))</f>
        <v xml:space="preserve"> </v>
      </c>
      <c r="AQ66" s="78" t="str">
        <f ca="1">IF(ISBLANK(INDIRECT("Q66"))," ",(INDIRECT("Q66")))</f>
        <v xml:space="preserve"> </v>
      </c>
      <c r="AR66" s="78" t="str">
        <f ca="1">IF(ISBLANK(INDIRECT("R66"))," ",(INDIRECT("R66")))</f>
        <v xml:space="preserve"> </v>
      </c>
      <c r="AS66" s="78" t="str">
        <f ca="1">IF(ISBLANK(INDIRECT("S66"))," ",(INDIRECT("S66")))</f>
        <v/>
      </c>
      <c r="AT66" s="78" t="str">
        <f ca="1">IF(ISBLANK(INDIRECT("T66"))," ",(INDIRECT("T66")))</f>
        <v xml:space="preserve"> </v>
      </c>
      <c r="AU66" s="78" t="str">
        <f ca="1">IF(ISBLANK(INDIRECT("U66"))," ",(INDIRECT("U66")))</f>
        <v xml:space="preserve"> </v>
      </c>
      <c r="AV66" s="78" t="str">
        <f ca="1">IF(ISBLANK(INDIRECT("V66"))," ",(INDIRECT("V66")))</f>
        <v xml:space="preserve"> </v>
      </c>
      <c r="AW66" s="78" t="str">
        <f ca="1">IF(ISBLANK(INDIRECT("W66"))," ",(INDIRECT("W66")))</f>
        <v xml:space="preserve"> </v>
      </c>
      <c r="BC66" s="290" t="s">
        <v>973</v>
      </c>
      <c r="BD66" s="290"/>
      <c r="BE66" s="290"/>
      <c r="BF66" s="290"/>
      <c r="BG66" s="290"/>
    </row>
    <row r="67" spans="1:59" x14ac:dyDescent="0.35">
      <c r="A67" s="16">
        <v>62</v>
      </c>
      <c r="B67" s="20"/>
      <c r="C67" s="20"/>
      <c r="D67" s="29"/>
      <c r="E67" s="30"/>
      <c r="F67" s="29"/>
      <c r="G67" s="20"/>
      <c r="H67" s="20"/>
      <c r="I67" s="20"/>
      <c r="J67" s="20"/>
      <c r="K67" s="20"/>
      <c r="L67" s="20"/>
      <c r="M67" s="20"/>
      <c r="N67" s="29"/>
      <c r="O67" s="29"/>
      <c r="P67" s="20"/>
      <c r="Q67" s="125"/>
      <c r="R67" s="125"/>
      <c r="S67" s="126" t="str">
        <f t="shared" si="2"/>
        <v/>
      </c>
      <c r="T67" s="31"/>
      <c r="U67" s="20"/>
      <c r="V67" s="20"/>
      <c r="W67" s="20"/>
      <c r="AB67" s="78" t="str">
        <f ca="1">IF(ISBLANK(INDIRECT("B67"))," ",(INDIRECT("B67")))</f>
        <v xml:space="preserve"> </v>
      </c>
      <c r="AC67" s="78" t="str">
        <f ca="1">IF(ISBLANK(INDIRECT("C67"))," ",(INDIRECT("C67")))</f>
        <v xml:space="preserve"> </v>
      </c>
      <c r="AD67" s="78" t="str">
        <f ca="1">IF(ISBLANK(INDIRECT("D67"))," ",(INDIRECT("D67")))</f>
        <v xml:space="preserve"> </v>
      </c>
      <c r="AE67" s="78" t="str">
        <f ca="1">IF(ISBLANK(INDIRECT("E67"))," ",(INDIRECT("E67")))</f>
        <v xml:space="preserve"> </v>
      </c>
      <c r="AF67" s="78" t="str">
        <f ca="1">IF(ISBLANK(INDIRECT("F67"))," ",(INDIRECT("F67")))</f>
        <v xml:space="preserve"> </v>
      </c>
      <c r="AG67" s="78" t="str">
        <f ca="1">IF(ISBLANK(INDIRECT("G67"))," ",(INDIRECT("G67")))</f>
        <v xml:space="preserve"> </v>
      </c>
      <c r="AH67" s="78" t="str">
        <f ca="1">IF(ISBLANK(INDIRECT("H67"))," ",(INDIRECT("H67")))</f>
        <v xml:space="preserve"> </v>
      </c>
      <c r="AI67" s="78" t="str">
        <f ca="1">IF(ISBLANK(INDIRECT("I67"))," ",(INDIRECT("I67")))</f>
        <v xml:space="preserve"> </v>
      </c>
      <c r="AJ67" s="78" t="str">
        <f ca="1">IF(ISBLANK(INDIRECT("J67"))," ",(INDIRECT("J67")))</f>
        <v xml:space="preserve"> </v>
      </c>
      <c r="AK67" s="78" t="str">
        <f ca="1">IF(ISBLANK(INDIRECT("K67"))," ",(INDIRECT("K67")))</f>
        <v xml:space="preserve"> </v>
      </c>
      <c r="AL67" s="78" t="str">
        <f ca="1">IF(ISBLANK(INDIRECT("L67"))," ",(INDIRECT("L67")))</f>
        <v xml:space="preserve"> </v>
      </c>
      <c r="AM67" s="78" t="str">
        <f ca="1">IF(ISBLANK(INDIRECT("M67"))," ",(INDIRECT("M67")))</f>
        <v xml:space="preserve"> </v>
      </c>
      <c r="AN67" s="78" t="str">
        <f ca="1">IF(ISBLANK(INDIRECT("N67"))," ",(INDIRECT("N67")))</f>
        <v xml:space="preserve"> </v>
      </c>
      <c r="AO67" s="78" t="str">
        <f ca="1">IF(ISBLANK(INDIRECT("O67"))," ",(INDIRECT("O67")))</f>
        <v xml:space="preserve"> </v>
      </c>
      <c r="AP67" s="78" t="str">
        <f ca="1">IF(ISBLANK(INDIRECT("P67"))," ",(INDIRECT("P67")))</f>
        <v xml:space="preserve"> </v>
      </c>
      <c r="AQ67" s="78" t="str">
        <f ca="1">IF(ISBLANK(INDIRECT("Q67"))," ",(INDIRECT("Q67")))</f>
        <v xml:space="preserve"> </v>
      </c>
      <c r="AR67" s="78" t="str">
        <f ca="1">IF(ISBLANK(INDIRECT("R67"))," ",(INDIRECT("R67")))</f>
        <v xml:space="preserve"> </v>
      </c>
      <c r="AS67" s="78" t="str">
        <f ca="1">IF(ISBLANK(INDIRECT("S67"))," ",(INDIRECT("S67")))</f>
        <v/>
      </c>
      <c r="AT67" s="78" t="str">
        <f ca="1">IF(ISBLANK(INDIRECT("T67"))," ",(INDIRECT("T67")))</f>
        <v xml:space="preserve"> </v>
      </c>
      <c r="AU67" s="78" t="str">
        <f ca="1">IF(ISBLANK(INDIRECT("U67"))," ",(INDIRECT("U67")))</f>
        <v xml:space="preserve"> </v>
      </c>
      <c r="AV67" s="78" t="str">
        <f ca="1">IF(ISBLANK(INDIRECT("V67"))," ",(INDIRECT("V67")))</f>
        <v xml:space="preserve"> </v>
      </c>
      <c r="AW67" s="78" t="str">
        <f ca="1">IF(ISBLANK(INDIRECT("W67"))," ",(INDIRECT("W67")))</f>
        <v xml:space="preserve"> </v>
      </c>
      <c r="BC67" s="290" t="s">
        <v>41</v>
      </c>
      <c r="BD67" s="290"/>
      <c r="BE67" s="290"/>
      <c r="BF67" s="290"/>
      <c r="BG67" s="290"/>
    </row>
    <row r="68" spans="1:59" x14ac:dyDescent="0.35">
      <c r="A68" s="16">
        <v>63</v>
      </c>
      <c r="B68" s="20"/>
      <c r="C68" s="20"/>
      <c r="D68" s="29"/>
      <c r="E68" s="30"/>
      <c r="F68" s="29"/>
      <c r="G68" s="20"/>
      <c r="H68" s="20"/>
      <c r="I68" s="20"/>
      <c r="J68" s="20"/>
      <c r="K68" s="20"/>
      <c r="L68" s="20"/>
      <c r="M68" s="20"/>
      <c r="N68" s="29"/>
      <c r="O68" s="29"/>
      <c r="P68" s="20"/>
      <c r="Q68" s="125"/>
      <c r="R68" s="125"/>
      <c r="S68" s="126" t="str">
        <f t="shared" si="2"/>
        <v/>
      </c>
      <c r="T68" s="31"/>
      <c r="U68" s="20"/>
      <c r="V68" s="20"/>
      <c r="W68" s="20"/>
      <c r="AB68" s="78" t="str">
        <f ca="1">IF(ISBLANK(INDIRECT("B68"))," ",(INDIRECT("B68")))</f>
        <v xml:space="preserve"> </v>
      </c>
      <c r="AC68" s="78" t="str">
        <f ca="1">IF(ISBLANK(INDIRECT("C68"))," ",(INDIRECT("C68")))</f>
        <v xml:space="preserve"> </v>
      </c>
      <c r="AD68" s="78" t="str">
        <f ca="1">IF(ISBLANK(INDIRECT("D68"))," ",(INDIRECT("D68")))</f>
        <v xml:space="preserve"> </v>
      </c>
      <c r="AE68" s="78" t="str">
        <f ca="1">IF(ISBLANK(INDIRECT("E68"))," ",(INDIRECT("E68")))</f>
        <v xml:space="preserve"> </v>
      </c>
      <c r="AF68" s="78" t="str">
        <f ca="1">IF(ISBLANK(INDIRECT("F68"))," ",(INDIRECT("F68")))</f>
        <v xml:space="preserve"> </v>
      </c>
      <c r="AG68" s="78" t="str">
        <f ca="1">IF(ISBLANK(INDIRECT("G68"))," ",(INDIRECT("G68")))</f>
        <v xml:space="preserve"> </v>
      </c>
      <c r="AH68" s="78" t="str">
        <f ca="1">IF(ISBLANK(INDIRECT("H68"))," ",(INDIRECT("H68")))</f>
        <v xml:space="preserve"> </v>
      </c>
      <c r="AI68" s="78" t="str">
        <f ca="1">IF(ISBLANK(INDIRECT("I68"))," ",(INDIRECT("I68")))</f>
        <v xml:space="preserve"> </v>
      </c>
      <c r="AJ68" s="78" t="str">
        <f ca="1">IF(ISBLANK(INDIRECT("J68"))," ",(INDIRECT("J68")))</f>
        <v xml:space="preserve"> </v>
      </c>
      <c r="AK68" s="78" t="str">
        <f ca="1">IF(ISBLANK(INDIRECT("K68"))," ",(INDIRECT("K68")))</f>
        <v xml:space="preserve"> </v>
      </c>
      <c r="AL68" s="78" t="str">
        <f ca="1">IF(ISBLANK(INDIRECT("L68"))," ",(INDIRECT("L68")))</f>
        <v xml:space="preserve"> </v>
      </c>
      <c r="AM68" s="78" t="str">
        <f ca="1">IF(ISBLANK(INDIRECT("M68"))," ",(INDIRECT("M68")))</f>
        <v xml:space="preserve"> </v>
      </c>
      <c r="AN68" s="78" t="str">
        <f ca="1">IF(ISBLANK(INDIRECT("N68"))," ",(INDIRECT("N68")))</f>
        <v xml:space="preserve"> </v>
      </c>
      <c r="AO68" s="78" t="str">
        <f ca="1">IF(ISBLANK(INDIRECT("O68"))," ",(INDIRECT("O68")))</f>
        <v xml:space="preserve"> </v>
      </c>
      <c r="AP68" s="78" t="str">
        <f ca="1">IF(ISBLANK(INDIRECT("P68"))," ",(INDIRECT("P68")))</f>
        <v xml:space="preserve"> </v>
      </c>
      <c r="AQ68" s="78" t="str">
        <f ca="1">IF(ISBLANK(INDIRECT("Q68"))," ",(INDIRECT("Q68")))</f>
        <v xml:space="preserve"> </v>
      </c>
      <c r="AR68" s="78" t="str">
        <f ca="1">IF(ISBLANK(INDIRECT("R68"))," ",(INDIRECT("R68")))</f>
        <v xml:space="preserve"> </v>
      </c>
      <c r="AS68" s="78" t="str">
        <f ca="1">IF(ISBLANK(INDIRECT("S68"))," ",(INDIRECT("S68")))</f>
        <v/>
      </c>
      <c r="AT68" s="78" t="str">
        <f ca="1">IF(ISBLANK(INDIRECT("T68"))," ",(INDIRECT("T68")))</f>
        <v xml:space="preserve"> </v>
      </c>
      <c r="AU68" s="78" t="str">
        <f ca="1">IF(ISBLANK(INDIRECT("U68"))," ",(INDIRECT("U68")))</f>
        <v xml:space="preserve"> </v>
      </c>
      <c r="AV68" s="78" t="str">
        <f ca="1">IF(ISBLANK(INDIRECT("V68"))," ",(INDIRECT("V68")))</f>
        <v xml:space="preserve"> </v>
      </c>
      <c r="AW68" s="78" t="str">
        <f ca="1">IF(ISBLANK(INDIRECT("W68"))," ",(INDIRECT("W68")))</f>
        <v xml:space="preserve"> </v>
      </c>
      <c r="BC68" s="290" t="s">
        <v>974</v>
      </c>
      <c r="BD68" s="290"/>
      <c r="BE68" s="290"/>
      <c r="BF68" s="290"/>
      <c r="BG68" s="290"/>
    </row>
    <row r="69" spans="1:59" x14ac:dyDescent="0.35">
      <c r="A69" s="16">
        <v>64</v>
      </c>
      <c r="B69" s="20"/>
      <c r="C69" s="20"/>
      <c r="D69" s="29"/>
      <c r="E69" s="30"/>
      <c r="F69" s="29"/>
      <c r="G69" s="20"/>
      <c r="H69" s="20"/>
      <c r="I69" s="20"/>
      <c r="J69" s="20"/>
      <c r="K69" s="20"/>
      <c r="L69" s="20"/>
      <c r="M69" s="20"/>
      <c r="N69" s="29"/>
      <c r="O69" s="29"/>
      <c r="P69" s="20"/>
      <c r="Q69" s="125"/>
      <c r="R69" s="125"/>
      <c r="S69" s="126" t="str">
        <f t="shared" si="2"/>
        <v/>
      </c>
      <c r="T69" s="31"/>
      <c r="U69" s="20"/>
      <c r="V69" s="20"/>
      <c r="W69" s="20"/>
      <c r="AB69" s="78" t="str">
        <f ca="1">IF(ISBLANK(INDIRECT("B69"))," ",(INDIRECT("B69")))</f>
        <v xml:space="preserve"> </v>
      </c>
      <c r="AC69" s="78" t="str">
        <f ca="1">IF(ISBLANK(INDIRECT("C69"))," ",(INDIRECT("C69")))</f>
        <v xml:space="preserve"> </v>
      </c>
      <c r="AD69" s="78" t="str">
        <f ca="1">IF(ISBLANK(INDIRECT("D69"))," ",(INDIRECT("D69")))</f>
        <v xml:space="preserve"> </v>
      </c>
      <c r="AE69" s="78" t="str">
        <f ca="1">IF(ISBLANK(INDIRECT("E69"))," ",(INDIRECT("E69")))</f>
        <v xml:space="preserve"> </v>
      </c>
      <c r="AF69" s="78" t="str">
        <f ca="1">IF(ISBLANK(INDIRECT("F69"))," ",(INDIRECT("F69")))</f>
        <v xml:space="preserve"> </v>
      </c>
      <c r="AG69" s="78" t="str">
        <f ca="1">IF(ISBLANK(INDIRECT("G69"))," ",(INDIRECT("G69")))</f>
        <v xml:space="preserve"> </v>
      </c>
      <c r="AH69" s="78" t="str">
        <f ca="1">IF(ISBLANK(INDIRECT("H69"))," ",(INDIRECT("H69")))</f>
        <v xml:space="preserve"> </v>
      </c>
      <c r="AI69" s="78" t="str">
        <f ca="1">IF(ISBLANK(INDIRECT("I69"))," ",(INDIRECT("I69")))</f>
        <v xml:space="preserve"> </v>
      </c>
      <c r="AJ69" s="78" t="str">
        <f ca="1">IF(ISBLANK(INDIRECT("J69"))," ",(INDIRECT("J69")))</f>
        <v xml:space="preserve"> </v>
      </c>
      <c r="AK69" s="78" t="str">
        <f ca="1">IF(ISBLANK(INDIRECT("K69"))," ",(INDIRECT("K69")))</f>
        <v xml:space="preserve"> </v>
      </c>
      <c r="AL69" s="78" t="str">
        <f ca="1">IF(ISBLANK(INDIRECT("L69"))," ",(INDIRECT("L69")))</f>
        <v xml:space="preserve"> </v>
      </c>
      <c r="AM69" s="78" t="str">
        <f ca="1">IF(ISBLANK(INDIRECT("M69"))," ",(INDIRECT("M69")))</f>
        <v xml:space="preserve"> </v>
      </c>
      <c r="AN69" s="78" t="str">
        <f ca="1">IF(ISBLANK(INDIRECT("N69"))," ",(INDIRECT("N69")))</f>
        <v xml:space="preserve"> </v>
      </c>
      <c r="AO69" s="78" t="str">
        <f ca="1">IF(ISBLANK(INDIRECT("O69"))," ",(INDIRECT("O69")))</f>
        <v xml:space="preserve"> </v>
      </c>
      <c r="AP69" s="78" t="str">
        <f ca="1">IF(ISBLANK(INDIRECT("P69"))," ",(INDIRECT("P69")))</f>
        <v xml:space="preserve"> </v>
      </c>
      <c r="AQ69" s="78" t="str">
        <f ca="1">IF(ISBLANK(INDIRECT("Q69"))," ",(INDIRECT("Q69")))</f>
        <v xml:space="preserve"> </v>
      </c>
      <c r="AR69" s="78" t="str">
        <f ca="1">IF(ISBLANK(INDIRECT("R69"))," ",(INDIRECT("R69")))</f>
        <v xml:space="preserve"> </v>
      </c>
      <c r="AS69" s="78" t="str">
        <f ca="1">IF(ISBLANK(INDIRECT("S69"))," ",(INDIRECT("S69")))</f>
        <v/>
      </c>
      <c r="AT69" s="78" t="str">
        <f ca="1">IF(ISBLANK(INDIRECT("T69"))," ",(INDIRECT("T69")))</f>
        <v xml:space="preserve"> </v>
      </c>
      <c r="AU69" s="78" t="str">
        <f ca="1">IF(ISBLANK(INDIRECT("U69"))," ",(INDIRECT("U69")))</f>
        <v xml:space="preserve"> </v>
      </c>
      <c r="AV69" s="78" t="str">
        <f ca="1">IF(ISBLANK(INDIRECT("V69"))," ",(INDIRECT("V69")))</f>
        <v xml:space="preserve"> </v>
      </c>
      <c r="AW69" s="78" t="str">
        <f ca="1">IF(ISBLANK(INDIRECT("W69"))," ",(INDIRECT("W69")))</f>
        <v xml:space="preserve"> </v>
      </c>
      <c r="BC69" s="290" t="s">
        <v>976</v>
      </c>
      <c r="BD69" s="290"/>
      <c r="BE69" s="290"/>
      <c r="BF69" s="290"/>
      <c r="BG69" s="290"/>
    </row>
    <row r="70" spans="1:59" x14ac:dyDescent="0.35">
      <c r="A70" s="16">
        <v>65</v>
      </c>
      <c r="B70" s="20"/>
      <c r="C70" s="20"/>
      <c r="D70" s="29"/>
      <c r="E70" s="30"/>
      <c r="F70" s="29"/>
      <c r="G70" s="20"/>
      <c r="H70" s="20"/>
      <c r="I70" s="20"/>
      <c r="J70" s="20"/>
      <c r="K70" s="20"/>
      <c r="L70" s="20"/>
      <c r="M70" s="20"/>
      <c r="N70" s="29"/>
      <c r="O70" s="29"/>
      <c r="P70" s="20"/>
      <c r="Q70" s="125"/>
      <c r="R70" s="125"/>
      <c r="S70" s="126" t="str">
        <f t="shared" si="2"/>
        <v/>
      </c>
      <c r="T70" s="31"/>
      <c r="U70" s="20"/>
      <c r="V70" s="20"/>
      <c r="W70" s="20"/>
      <c r="AB70" s="78" t="str">
        <f ca="1">IF(ISBLANK(INDIRECT("B70"))," ",(INDIRECT("B70")))</f>
        <v xml:space="preserve"> </v>
      </c>
      <c r="AC70" s="78" t="str">
        <f ca="1">IF(ISBLANK(INDIRECT("C70"))," ",(INDIRECT("C70")))</f>
        <v xml:space="preserve"> </v>
      </c>
      <c r="AD70" s="78" t="str">
        <f ca="1">IF(ISBLANK(INDIRECT("D70"))," ",(INDIRECT("D70")))</f>
        <v xml:space="preserve"> </v>
      </c>
      <c r="AE70" s="78" t="str">
        <f ca="1">IF(ISBLANK(INDIRECT("E70"))," ",(INDIRECT("E70")))</f>
        <v xml:space="preserve"> </v>
      </c>
      <c r="AF70" s="78" t="str">
        <f ca="1">IF(ISBLANK(INDIRECT("F70"))," ",(INDIRECT("F70")))</f>
        <v xml:space="preserve"> </v>
      </c>
      <c r="AG70" s="78" t="str">
        <f ca="1">IF(ISBLANK(INDIRECT("G70"))," ",(INDIRECT("G70")))</f>
        <v xml:space="preserve"> </v>
      </c>
      <c r="AH70" s="78" t="str">
        <f ca="1">IF(ISBLANK(INDIRECT("H70"))," ",(INDIRECT("H70")))</f>
        <v xml:space="preserve"> </v>
      </c>
      <c r="AI70" s="78" t="str">
        <f ca="1">IF(ISBLANK(INDIRECT("I70"))," ",(INDIRECT("I70")))</f>
        <v xml:space="preserve"> </v>
      </c>
      <c r="AJ70" s="78" t="str">
        <f ca="1">IF(ISBLANK(INDIRECT("J70"))," ",(INDIRECT("J70")))</f>
        <v xml:space="preserve"> </v>
      </c>
      <c r="AK70" s="78" t="str">
        <f ca="1">IF(ISBLANK(INDIRECT("K70"))," ",(INDIRECT("K70")))</f>
        <v xml:space="preserve"> </v>
      </c>
      <c r="AL70" s="78" t="str">
        <f ca="1">IF(ISBLANK(INDIRECT("L70"))," ",(INDIRECT("L70")))</f>
        <v xml:space="preserve"> </v>
      </c>
      <c r="AM70" s="78" t="str">
        <f ca="1">IF(ISBLANK(INDIRECT("M70"))," ",(INDIRECT("M70")))</f>
        <v xml:space="preserve"> </v>
      </c>
      <c r="AN70" s="78" t="str">
        <f ca="1">IF(ISBLANK(INDIRECT("N70"))," ",(INDIRECT("N70")))</f>
        <v xml:space="preserve"> </v>
      </c>
      <c r="AO70" s="78" t="str">
        <f ca="1">IF(ISBLANK(INDIRECT("O70"))," ",(INDIRECT("O70")))</f>
        <v xml:space="preserve"> </v>
      </c>
      <c r="AP70" s="78" t="str">
        <f ca="1">IF(ISBLANK(INDIRECT("P70"))," ",(INDIRECT("P70")))</f>
        <v xml:space="preserve"> </v>
      </c>
      <c r="AQ70" s="78" t="str">
        <f ca="1">IF(ISBLANK(INDIRECT("Q70"))," ",(INDIRECT("Q70")))</f>
        <v xml:space="preserve"> </v>
      </c>
      <c r="AR70" s="78" t="str">
        <f ca="1">IF(ISBLANK(INDIRECT("R70"))," ",(INDIRECT("R70")))</f>
        <v xml:space="preserve"> </v>
      </c>
      <c r="AS70" s="78" t="str">
        <f ca="1">IF(ISBLANK(INDIRECT("S70"))," ",(INDIRECT("S70")))</f>
        <v/>
      </c>
      <c r="AT70" s="78" t="str">
        <f ca="1">IF(ISBLANK(INDIRECT("T70"))," ",(INDIRECT("T70")))</f>
        <v xml:space="preserve"> </v>
      </c>
      <c r="AU70" s="78" t="str">
        <f ca="1">IF(ISBLANK(INDIRECT("U70"))," ",(INDIRECT("U70")))</f>
        <v xml:space="preserve"> </v>
      </c>
      <c r="AV70" s="78" t="str">
        <f ca="1">IF(ISBLANK(INDIRECT("V70"))," ",(INDIRECT("V70")))</f>
        <v xml:space="preserve"> </v>
      </c>
      <c r="AW70" s="78" t="str">
        <f ca="1">IF(ISBLANK(INDIRECT("W70"))," ",(INDIRECT("W70")))</f>
        <v xml:space="preserve"> </v>
      </c>
      <c r="BC70" s="290" t="s">
        <v>977</v>
      </c>
      <c r="BD70" s="290"/>
      <c r="BE70" s="290"/>
      <c r="BF70" s="290"/>
      <c r="BG70" s="290"/>
    </row>
    <row r="71" spans="1:59" x14ac:dyDescent="0.35">
      <c r="A71" s="16">
        <v>66</v>
      </c>
      <c r="B71" s="20"/>
      <c r="C71" s="20"/>
      <c r="D71" s="29"/>
      <c r="E71" s="30"/>
      <c r="F71" s="29"/>
      <c r="G71" s="20"/>
      <c r="H71" s="20"/>
      <c r="I71" s="20"/>
      <c r="J71" s="20"/>
      <c r="K71" s="20"/>
      <c r="L71" s="20"/>
      <c r="M71" s="20"/>
      <c r="N71" s="29"/>
      <c r="O71" s="29"/>
      <c r="P71" s="20"/>
      <c r="Q71" s="125"/>
      <c r="R71" s="125"/>
      <c r="S71" s="126" t="str">
        <f t="shared" si="2"/>
        <v/>
      </c>
      <c r="T71" s="31"/>
      <c r="U71" s="20"/>
      <c r="V71" s="20"/>
      <c r="W71" s="20"/>
      <c r="AB71" s="78" t="str">
        <f ca="1">IF(ISBLANK(INDIRECT("B71"))," ",(INDIRECT("B71")))</f>
        <v xml:space="preserve"> </v>
      </c>
      <c r="AC71" s="78" t="str">
        <f ca="1">IF(ISBLANK(INDIRECT("C71"))," ",(INDIRECT("C71")))</f>
        <v xml:space="preserve"> </v>
      </c>
      <c r="AD71" s="78" t="str">
        <f ca="1">IF(ISBLANK(INDIRECT("D71"))," ",(INDIRECT("D71")))</f>
        <v xml:space="preserve"> </v>
      </c>
      <c r="AE71" s="78" t="str">
        <f ca="1">IF(ISBLANK(INDIRECT("E71"))," ",(INDIRECT("E71")))</f>
        <v xml:space="preserve"> </v>
      </c>
      <c r="AF71" s="78" t="str">
        <f ca="1">IF(ISBLANK(INDIRECT("F71"))," ",(INDIRECT("F71")))</f>
        <v xml:space="preserve"> </v>
      </c>
      <c r="AG71" s="78" t="str">
        <f ca="1">IF(ISBLANK(INDIRECT("G71"))," ",(INDIRECT("G71")))</f>
        <v xml:space="preserve"> </v>
      </c>
      <c r="AH71" s="78" t="str">
        <f ca="1">IF(ISBLANK(INDIRECT("H71"))," ",(INDIRECT("H71")))</f>
        <v xml:space="preserve"> </v>
      </c>
      <c r="AI71" s="78" t="str">
        <f ca="1">IF(ISBLANK(INDIRECT("I71"))," ",(INDIRECT("I71")))</f>
        <v xml:space="preserve"> </v>
      </c>
      <c r="AJ71" s="78" t="str">
        <f ca="1">IF(ISBLANK(INDIRECT("J71"))," ",(INDIRECT("J71")))</f>
        <v xml:space="preserve"> </v>
      </c>
      <c r="AK71" s="78" t="str">
        <f ca="1">IF(ISBLANK(INDIRECT("K71"))," ",(INDIRECT("K71")))</f>
        <v xml:space="preserve"> </v>
      </c>
      <c r="AL71" s="78" t="str">
        <f ca="1">IF(ISBLANK(INDIRECT("L71"))," ",(INDIRECT("L71")))</f>
        <v xml:space="preserve"> </v>
      </c>
      <c r="AM71" s="78" t="str">
        <f ca="1">IF(ISBLANK(INDIRECT("M71"))," ",(INDIRECT("M71")))</f>
        <v xml:space="preserve"> </v>
      </c>
      <c r="AN71" s="78" t="str">
        <f ca="1">IF(ISBLANK(INDIRECT("N71"))," ",(INDIRECT("N71")))</f>
        <v xml:space="preserve"> </v>
      </c>
      <c r="AO71" s="78" t="str">
        <f ca="1">IF(ISBLANK(INDIRECT("O71"))," ",(INDIRECT("O71")))</f>
        <v xml:space="preserve"> </v>
      </c>
      <c r="AP71" s="78" t="str">
        <f ca="1">IF(ISBLANK(INDIRECT("P71"))," ",(INDIRECT("P71")))</f>
        <v xml:space="preserve"> </v>
      </c>
      <c r="AQ71" s="78" t="str">
        <f ca="1">IF(ISBLANK(INDIRECT("Q71"))," ",(INDIRECT("Q71")))</f>
        <v xml:space="preserve"> </v>
      </c>
      <c r="AR71" s="78" t="str">
        <f ca="1">IF(ISBLANK(INDIRECT("R71"))," ",(INDIRECT("R71")))</f>
        <v xml:space="preserve"> </v>
      </c>
      <c r="AS71" s="78" t="str">
        <f ca="1">IF(ISBLANK(INDIRECT("S71"))," ",(INDIRECT("S71")))</f>
        <v/>
      </c>
      <c r="AT71" s="78" t="str">
        <f ca="1">IF(ISBLANK(INDIRECT("T71"))," ",(INDIRECT("T71")))</f>
        <v xml:space="preserve"> </v>
      </c>
      <c r="AU71" s="78" t="str">
        <f ca="1">IF(ISBLANK(INDIRECT("U71"))," ",(INDIRECT("U71")))</f>
        <v xml:space="preserve"> </v>
      </c>
      <c r="AV71" s="78" t="str">
        <f ca="1">IF(ISBLANK(INDIRECT("V71"))," ",(INDIRECT("V71")))</f>
        <v xml:space="preserve"> </v>
      </c>
      <c r="AW71" s="78" t="str">
        <f ca="1">IF(ISBLANK(INDIRECT("W71"))," ",(INDIRECT("W71")))</f>
        <v xml:space="preserve"> </v>
      </c>
      <c r="BC71" s="290" t="s">
        <v>978</v>
      </c>
      <c r="BD71" s="290"/>
      <c r="BE71" s="290"/>
      <c r="BF71" s="290"/>
      <c r="BG71" s="290"/>
    </row>
    <row r="72" spans="1:59" x14ac:dyDescent="0.35">
      <c r="A72" s="16">
        <v>67</v>
      </c>
      <c r="B72" s="20"/>
      <c r="C72" s="20"/>
      <c r="D72" s="29"/>
      <c r="E72" s="30"/>
      <c r="F72" s="29"/>
      <c r="G72" s="20"/>
      <c r="H72" s="20"/>
      <c r="I72" s="20"/>
      <c r="J72" s="20"/>
      <c r="K72" s="20"/>
      <c r="L72" s="20"/>
      <c r="M72" s="20"/>
      <c r="N72" s="29"/>
      <c r="O72" s="29"/>
      <c r="P72" s="20"/>
      <c r="Q72" s="125"/>
      <c r="R72" s="125"/>
      <c r="S72" s="126" t="str">
        <f t="shared" si="2"/>
        <v/>
      </c>
      <c r="T72" s="31"/>
      <c r="U72" s="20"/>
      <c r="V72" s="20"/>
      <c r="W72" s="20"/>
      <c r="AB72" s="78" t="str">
        <f ca="1">IF(ISBLANK(INDIRECT("B72"))," ",(INDIRECT("B72")))</f>
        <v xml:space="preserve"> </v>
      </c>
      <c r="AC72" s="78" t="str">
        <f ca="1">IF(ISBLANK(INDIRECT("C72"))," ",(INDIRECT("C72")))</f>
        <v xml:space="preserve"> </v>
      </c>
      <c r="AD72" s="78" t="str">
        <f ca="1">IF(ISBLANK(INDIRECT("D72"))," ",(INDIRECT("D72")))</f>
        <v xml:space="preserve"> </v>
      </c>
      <c r="AE72" s="78" t="str">
        <f ca="1">IF(ISBLANK(INDIRECT("E72"))," ",(INDIRECT("E72")))</f>
        <v xml:space="preserve"> </v>
      </c>
      <c r="AF72" s="78" t="str">
        <f ca="1">IF(ISBLANK(INDIRECT("F72"))," ",(INDIRECT("F72")))</f>
        <v xml:space="preserve"> </v>
      </c>
      <c r="AG72" s="78" t="str">
        <f ca="1">IF(ISBLANK(INDIRECT("G72"))," ",(INDIRECT("G72")))</f>
        <v xml:space="preserve"> </v>
      </c>
      <c r="AH72" s="78" t="str">
        <f ca="1">IF(ISBLANK(INDIRECT("H72"))," ",(INDIRECT("H72")))</f>
        <v xml:space="preserve"> </v>
      </c>
      <c r="AI72" s="78" t="str">
        <f ca="1">IF(ISBLANK(INDIRECT("I72"))," ",(INDIRECT("I72")))</f>
        <v xml:space="preserve"> </v>
      </c>
      <c r="AJ72" s="78" t="str">
        <f ca="1">IF(ISBLANK(INDIRECT("J72"))," ",(INDIRECT("J72")))</f>
        <v xml:space="preserve"> </v>
      </c>
      <c r="AK72" s="78" t="str">
        <f ca="1">IF(ISBLANK(INDIRECT("K72"))," ",(INDIRECT("K72")))</f>
        <v xml:space="preserve"> </v>
      </c>
      <c r="AL72" s="78" t="str">
        <f ca="1">IF(ISBLANK(INDIRECT("L72"))," ",(INDIRECT("L72")))</f>
        <v xml:space="preserve"> </v>
      </c>
      <c r="AM72" s="78" t="str">
        <f ca="1">IF(ISBLANK(INDIRECT("M72"))," ",(INDIRECT("M72")))</f>
        <v xml:space="preserve"> </v>
      </c>
      <c r="AN72" s="78" t="str">
        <f ca="1">IF(ISBLANK(INDIRECT("N72"))," ",(INDIRECT("N72")))</f>
        <v xml:space="preserve"> </v>
      </c>
      <c r="AO72" s="78" t="str">
        <f ca="1">IF(ISBLANK(INDIRECT("O72"))," ",(INDIRECT("O72")))</f>
        <v xml:space="preserve"> </v>
      </c>
      <c r="AP72" s="78" t="str">
        <f ca="1">IF(ISBLANK(INDIRECT("P72"))," ",(INDIRECT("P72")))</f>
        <v xml:space="preserve"> </v>
      </c>
      <c r="AQ72" s="78" t="str">
        <f ca="1">IF(ISBLANK(INDIRECT("Q72"))," ",(INDIRECT("Q72")))</f>
        <v xml:space="preserve"> </v>
      </c>
      <c r="AR72" s="78" t="str">
        <f ca="1">IF(ISBLANK(INDIRECT("R72"))," ",(INDIRECT("R72")))</f>
        <v xml:space="preserve"> </v>
      </c>
      <c r="AS72" s="78" t="str">
        <f ca="1">IF(ISBLANK(INDIRECT("S72"))," ",(INDIRECT("S72")))</f>
        <v/>
      </c>
      <c r="AT72" s="78" t="str">
        <f ca="1">IF(ISBLANK(INDIRECT("T72"))," ",(INDIRECT("T72")))</f>
        <v xml:space="preserve"> </v>
      </c>
      <c r="AU72" s="78" t="str">
        <f ca="1">IF(ISBLANK(INDIRECT("U72"))," ",(INDIRECT("U72")))</f>
        <v xml:space="preserve"> </v>
      </c>
      <c r="AV72" s="78" t="str">
        <f ca="1">IF(ISBLANK(INDIRECT("V72"))," ",(INDIRECT("V72")))</f>
        <v xml:space="preserve"> </v>
      </c>
      <c r="AW72" s="78" t="str">
        <f ca="1">IF(ISBLANK(INDIRECT("W72"))," ",(INDIRECT("W72")))</f>
        <v xml:space="preserve"> </v>
      </c>
      <c r="BC72" s="290" t="s">
        <v>979</v>
      </c>
      <c r="BD72" s="290"/>
      <c r="BE72" s="290"/>
      <c r="BF72" s="290"/>
      <c r="BG72" s="290"/>
    </row>
    <row r="73" spans="1:59" x14ac:dyDescent="0.35">
      <c r="A73" s="16">
        <v>68</v>
      </c>
      <c r="B73" s="20"/>
      <c r="C73" s="20"/>
      <c r="D73" s="29"/>
      <c r="E73" s="30"/>
      <c r="F73" s="29"/>
      <c r="G73" s="20"/>
      <c r="H73" s="20"/>
      <c r="I73" s="20"/>
      <c r="J73" s="20"/>
      <c r="K73" s="20"/>
      <c r="L73" s="20"/>
      <c r="M73" s="20"/>
      <c r="N73" s="29"/>
      <c r="O73" s="29"/>
      <c r="P73" s="20"/>
      <c r="Q73" s="125"/>
      <c r="R73" s="125"/>
      <c r="S73" s="126" t="str">
        <f t="shared" si="2"/>
        <v/>
      </c>
      <c r="T73" s="31"/>
      <c r="U73" s="20"/>
      <c r="V73" s="20"/>
      <c r="W73" s="20"/>
      <c r="AB73" s="78" t="str">
        <f ca="1">IF(ISBLANK(INDIRECT("B73"))," ",(INDIRECT("B73")))</f>
        <v xml:space="preserve"> </v>
      </c>
      <c r="AC73" s="78" t="str">
        <f ca="1">IF(ISBLANK(INDIRECT("C73"))," ",(INDIRECT("C73")))</f>
        <v xml:space="preserve"> </v>
      </c>
      <c r="AD73" s="78" t="str">
        <f ca="1">IF(ISBLANK(INDIRECT("D73"))," ",(INDIRECT("D73")))</f>
        <v xml:space="preserve"> </v>
      </c>
      <c r="AE73" s="78" t="str">
        <f ca="1">IF(ISBLANK(INDIRECT("E73"))," ",(INDIRECT("E73")))</f>
        <v xml:space="preserve"> </v>
      </c>
      <c r="AF73" s="78" t="str">
        <f ca="1">IF(ISBLANK(INDIRECT("F73"))," ",(INDIRECT("F73")))</f>
        <v xml:space="preserve"> </v>
      </c>
      <c r="AG73" s="78" t="str">
        <f ca="1">IF(ISBLANK(INDIRECT("G73"))," ",(INDIRECT("G73")))</f>
        <v xml:space="preserve"> </v>
      </c>
      <c r="AH73" s="78" t="str">
        <f ca="1">IF(ISBLANK(INDIRECT("H73"))," ",(INDIRECT("H73")))</f>
        <v xml:space="preserve"> </v>
      </c>
      <c r="AI73" s="78" t="str">
        <f ca="1">IF(ISBLANK(INDIRECT("I73"))," ",(INDIRECT("I73")))</f>
        <v xml:space="preserve"> </v>
      </c>
      <c r="AJ73" s="78" t="str">
        <f ca="1">IF(ISBLANK(INDIRECT("J73"))," ",(INDIRECT("J73")))</f>
        <v xml:space="preserve"> </v>
      </c>
      <c r="AK73" s="78" t="str">
        <f ca="1">IF(ISBLANK(INDIRECT("K73"))," ",(INDIRECT("K73")))</f>
        <v xml:space="preserve"> </v>
      </c>
      <c r="AL73" s="78" t="str">
        <f ca="1">IF(ISBLANK(INDIRECT("L73"))," ",(INDIRECT("L73")))</f>
        <v xml:space="preserve"> </v>
      </c>
      <c r="AM73" s="78" t="str">
        <f ca="1">IF(ISBLANK(INDIRECT("M73"))," ",(INDIRECT("M73")))</f>
        <v xml:space="preserve"> </v>
      </c>
      <c r="AN73" s="78" t="str">
        <f ca="1">IF(ISBLANK(INDIRECT("N73"))," ",(INDIRECT("N73")))</f>
        <v xml:space="preserve"> </v>
      </c>
      <c r="AO73" s="78" t="str">
        <f ca="1">IF(ISBLANK(INDIRECT("O73"))," ",(INDIRECT("O73")))</f>
        <v xml:space="preserve"> </v>
      </c>
      <c r="AP73" s="78" t="str">
        <f ca="1">IF(ISBLANK(INDIRECT("P73"))," ",(INDIRECT("P73")))</f>
        <v xml:space="preserve"> </v>
      </c>
      <c r="AQ73" s="78" t="str">
        <f ca="1">IF(ISBLANK(INDIRECT("Q73"))," ",(INDIRECT("Q73")))</f>
        <v xml:space="preserve"> </v>
      </c>
      <c r="AR73" s="78" t="str">
        <f ca="1">IF(ISBLANK(INDIRECT("R73"))," ",(INDIRECT("R73")))</f>
        <v xml:space="preserve"> </v>
      </c>
      <c r="AS73" s="78" t="str">
        <f ca="1">IF(ISBLANK(INDIRECT("S73"))," ",(INDIRECT("S73")))</f>
        <v/>
      </c>
      <c r="AT73" s="78" t="str">
        <f ca="1">IF(ISBLANK(INDIRECT("T73"))," ",(INDIRECT("T73")))</f>
        <v xml:space="preserve"> </v>
      </c>
      <c r="AU73" s="78" t="str">
        <f ca="1">IF(ISBLANK(INDIRECT("U73"))," ",(INDIRECT("U73")))</f>
        <v xml:space="preserve"> </v>
      </c>
      <c r="AV73" s="78" t="str">
        <f ca="1">IF(ISBLANK(INDIRECT("V73"))," ",(INDIRECT("V73")))</f>
        <v xml:space="preserve"> </v>
      </c>
      <c r="AW73" s="78" t="str">
        <f ca="1">IF(ISBLANK(INDIRECT("W73"))," ",(INDIRECT("W73")))</f>
        <v xml:space="preserve"> </v>
      </c>
      <c r="BC73" s="290" t="s">
        <v>339</v>
      </c>
      <c r="BD73" s="290"/>
      <c r="BE73" s="290"/>
      <c r="BF73" s="290"/>
      <c r="BG73" s="290"/>
    </row>
    <row r="74" spans="1:59" x14ac:dyDescent="0.35">
      <c r="A74" s="16">
        <v>69</v>
      </c>
      <c r="B74" s="20"/>
      <c r="C74" s="20"/>
      <c r="D74" s="29"/>
      <c r="E74" s="30"/>
      <c r="F74" s="29"/>
      <c r="G74" s="20"/>
      <c r="H74" s="20"/>
      <c r="I74" s="20"/>
      <c r="J74" s="20"/>
      <c r="K74" s="20"/>
      <c r="L74" s="20"/>
      <c r="M74" s="20"/>
      <c r="N74" s="29"/>
      <c r="O74" s="29"/>
      <c r="P74" s="20"/>
      <c r="Q74" s="125"/>
      <c r="R74" s="125"/>
      <c r="S74" s="126" t="str">
        <f t="shared" si="2"/>
        <v/>
      </c>
      <c r="T74" s="31"/>
      <c r="U74" s="20"/>
      <c r="V74" s="20"/>
      <c r="W74" s="20"/>
      <c r="AB74" s="78" t="str">
        <f ca="1">IF(ISBLANK(INDIRECT("B74"))," ",(INDIRECT("B74")))</f>
        <v xml:space="preserve"> </v>
      </c>
      <c r="AC74" s="78" t="str">
        <f ca="1">IF(ISBLANK(INDIRECT("C74"))," ",(INDIRECT("C74")))</f>
        <v xml:space="preserve"> </v>
      </c>
      <c r="AD74" s="78" t="str">
        <f ca="1">IF(ISBLANK(INDIRECT("D74"))," ",(INDIRECT("D74")))</f>
        <v xml:space="preserve"> </v>
      </c>
      <c r="AE74" s="78" t="str">
        <f ca="1">IF(ISBLANK(INDIRECT("E74"))," ",(INDIRECT("E74")))</f>
        <v xml:space="preserve"> </v>
      </c>
      <c r="AF74" s="78" t="str">
        <f ca="1">IF(ISBLANK(INDIRECT("F74"))," ",(INDIRECT("F74")))</f>
        <v xml:space="preserve"> </v>
      </c>
      <c r="AG74" s="78" t="str">
        <f ca="1">IF(ISBLANK(INDIRECT("G74"))," ",(INDIRECT("G74")))</f>
        <v xml:space="preserve"> </v>
      </c>
      <c r="AH74" s="78" t="str">
        <f ca="1">IF(ISBLANK(INDIRECT("H74"))," ",(INDIRECT("H74")))</f>
        <v xml:space="preserve"> </v>
      </c>
      <c r="AI74" s="78" t="str">
        <f ca="1">IF(ISBLANK(INDIRECT("I74"))," ",(INDIRECT("I74")))</f>
        <v xml:space="preserve"> </v>
      </c>
      <c r="AJ74" s="78" t="str">
        <f ca="1">IF(ISBLANK(INDIRECT("J74"))," ",(INDIRECT("J74")))</f>
        <v xml:space="preserve"> </v>
      </c>
      <c r="AK74" s="78" t="str">
        <f ca="1">IF(ISBLANK(INDIRECT("K74"))," ",(INDIRECT("K74")))</f>
        <v xml:space="preserve"> </v>
      </c>
      <c r="AL74" s="78" t="str">
        <f ca="1">IF(ISBLANK(INDIRECT("L74"))," ",(INDIRECT("L74")))</f>
        <v xml:space="preserve"> </v>
      </c>
      <c r="AM74" s="78" t="str">
        <f ca="1">IF(ISBLANK(INDIRECT("M74"))," ",(INDIRECT("M74")))</f>
        <v xml:space="preserve"> </v>
      </c>
      <c r="AN74" s="78" t="str">
        <f ca="1">IF(ISBLANK(INDIRECT("N74"))," ",(INDIRECT("N74")))</f>
        <v xml:space="preserve"> </v>
      </c>
      <c r="AO74" s="78" t="str">
        <f ca="1">IF(ISBLANK(INDIRECT("O74"))," ",(INDIRECT("O74")))</f>
        <v xml:space="preserve"> </v>
      </c>
      <c r="AP74" s="78" t="str">
        <f ca="1">IF(ISBLANK(INDIRECT("P74"))," ",(INDIRECT("P74")))</f>
        <v xml:space="preserve"> </v>
      </c>
      <c r="AQ74" s="78" t="str">
        <f ca="1">IF(ISBLANK(INDIRECT("Q74"))," ",(INDIRECT("Q74")))</f>
        <v xml:space="preserve"> </v>
      </c>
      <c r="AR74" s="78" t="str">
        <f ca="1">IF(ISBLANK(INDIRECT("R74"))," ",(INDIRECT("R74")))</f>
        <v xml:space="preserve"> </v>
      </c>
      <c r="AS74" s="78" t="str">
        <f ca="1">IF(ISBLANK(INDIRECT("S74"))," ",(INDIRECT("S74")))</f>
        <v/>
      </c>
      <c r="AT74" s="78" t="str">
        <f ca="1">IF(ISBLANK(INDIRECT("T74"))," ",(INDIRECT("T74")))</f>
        <v xml:space="preserve"> </v>
      </c>
      <c r="AU74" s="78" t="str">
        <f ca="1">IF(ISBLANK(INDIRECT("U74"))," ",(INDIRECT("U74")))</f>
        <v xml:space="preserve"> </v>
      </c>
      <c r="AV74" s="78" t="str">
        <f ca="1">IF(ISBLANK(INDIRECT("V74"))," ",(INDIRECT("V74")))</f>
        <v xml:space="preserve"> </v>
      </c>
      <c r="AW74" s="78" t="str">
        <f ca="1">IF(ISBLANK(INDIRECT("W74"))," ",(INDIRECT("W74")))</f>
        <v xml:space="preserve"> </v>
      </c>
      <c r="BC74" s="290" t="s">
        <v>980</v>
      </c>
      <c r="BD74" s="290"/>
      <c r="BE74" s="290"/>
      <c r="BF74" s="290"/>
      <c r="BG74" s="290"/>
    </row>
    <row r="75" spans="1:59" x14ac:dyDescent="0.35">
      <c r="A75" s="16">
        <v>70</v>
      </c>
      <c r="B75" s="20"/>
      <c r="C75" s="20"/>
      <c r="D75" s="29"/>
      <c r="E75" s="30"/>
      <c r="F75" s="29"/>
      <c r="G75" s="20"/>
      <c r="H75" s="20"/>
      <c r="I75" s="20"/>
      <c r="J75" s="20"/>
      <c r="K75" s="20"/>
      <c r="L75" s="20"/>
      <c r="M75" s="20"/>
      <c r="N75" s="29"/>
      <c r="O75" s="29"/>
      <c r="P75" s="20"/>
      <c r="Q75" s="125"/>
      <c r="R75" s="125"/>
      <c r="S75" s="126" t="str">
        <f t="shared" si="2"/>
        <v/>
      </c>
      <c r="T75" s="31"/>
      <c r="U75" s="20"/>
      <c r="V75" s="20"/>
      <c r="W75" s="20"/>
      <c r="AB75" s="78" t="str">
        <f ca="1">IF(ISBLANK(INDIRECT("B75"))," ",(INDIRECT("B75")))</f>
        <v xml:space="preserve"> </v>
      </c>
      <c r="AC75" s="78" t="str">
        <f ca="1">IF(ISBLANK(INDIRECT("C75"))," ",(INDIRECT("C75")))</f>
        <v xml:space="preserve"> </v>
      </c>
      <c r="AD75" s="78" t="str">
        <f ca="1">IF(ISBLANK(INDIRECT("D75"))," ",(INDIRECT("D75")))</f>
        <v xml:space="preserve"> </v>
      </c>
      <c r="AE75" s="78" t="str">
        <f ca="1">IF(ISBLANK(INDIRECT("E75"))," ",(INDIRECT("E75")))</f>
        <v xml:space="preserve"> </v>
      </c>
      <c r="AF75" s="78" t="str">
        <f ca="1">IF(ISBLANK(INDIRECT("F75"))," ",(INDIRECT("F75")))</f>
        <v xml:space="preserve"> </v>
      </c>
      <c r="AG75" s="78" t="str">
        <f ca="1">IF(ISBLANK(INDIRECT("G75"))," ",(INDIRECT("G75")))</f>
        <v xml:space="preserve"> </v>
      </c>
      <c r="AH75" s="78" t="str">
        <f ca="1">IF(ISBLANK(INDIRECT("H75"))," ",(INDIRECT("H75")))</f>
        <v xml:space="preserve"> </v>
      </c>
      <c r="AI75" s="78" t="str">
        <f ca="1">IF(ISBLANK(INDIRECT("I75"))," ",(INDIRECT("I75")))</f>
        <v xml:space="preserve"> </v>
      </c>
      <c r="AJ75" s="78" t="str">
        <f ca="1">IF(ISBLANK(INDIRECT("J75"))," ",(INDIRECT("J75")))</f>
        <v xml:space="preserve"> </v>
      </c>
      <c r="AK75" s="78" t="str">
        <f ca="1">IF(ISBLANK(INDIRECT("K75"))," ",(INDIRECT("K75")))</f>
        <v xml:space="preserve"> </v>
      </c>
      <c r="AL75" s="78" t="str">
        <f ca="1">IF(ISBLANK(INDIRECT("L75"))," ",(INDIRECT("L75")))</f>
        <v xml:space="preserve"> </v>
      </c>
      <c r="AM75" s="78" t="str">
        <f ca="1">IF(ISBLANK(INDIRECT("M75"))," ",(INDIRECT("M75")))</f>
        <v xml:space="preserve"> </v>
      </c>
      <c r="AN75" s="78" t="str">
        <f ca="1">IF(ISBLANK(INDIRECT("N75"))," ",(INDIRECT("N75")))</f>
        <v xml:space="preserve"> </v>
      </c>
      <c r="AO75" s="78" t="str">
        <f ca="1">IF(ISBLANK(INDIRECT("O75"))," ",(INDIRECT("O75")))</f>
        <v xml:space="preserve"> </v>
      </c>
      <c r="AP75" s="78" t="str">
        <f ca="1">IF(ISBLANK(INDIRECT("P75"))," ",(INDIRECT("P75")))</f>
        <v xml:space="preserve"> </v>
      </c>
      <c r="AQ75" s="78" t="str">
        <f ca="1">IF(ISBLANK(INDIRECT("Q75"))," ",(INDIRECT("Q75")))</f>
        <v xml:space="preserve"> </v>
      </c>
      <c r="AR75" s="78" t="str">
        <f ca="1">IF(ISBLANK(INDIRECT("R75"))," ",(INDIRECT("R75")))</f>
        <v xml:space="preserve"> </v>
      </c>
      <c r="AS75" s="78" t="str">
        <f ca="1">IF(ISBLANK(INDIRECT("S75"))," ",(INDIRECT("S75")))</f>
        <v/>
      </c>
      <c r="AT75" s="78" t="str">
        <f ca="1">IF(ISBLANK(INDIRECT("T75"))," ",(INDIRECT("T75")))</f>
        <v xml:space="preserve"> </v>
      </c>
      <c r="AU75" s="78" t="str">
        <f ca="1">IF(ISBLANK(INDIRECT("U75"))," ",(INDIRECT("U75")))</f>
        <v xml:space="preserve"> </v>
      </c>
      <c r="AV75" s="78" t="str">
        <f ca="1">IF(ISBLANK(INDIRECT("V75"))," ",(INDIRECT("V75")))</f>
        <v xml:space="preserve"> </v>
      </c>
      <c r="AW75" s="78" t="str">
        <f ca="1">IF(ISBLANK(INDIRECT("W75"))," ",(INDIRECT("W75")))</f>
        <v xml:space="preserve"> </v>
      </c>
      <c r="BC75" s="290" t="s">
        <v>1513</v>
      </c>
      <c r="BD75" s="290"/>
      <c r="BE75" s="290"/>
      <c r="BF75" s="290"/>
      <c r="BG75" s="290"/>
    </row>
    <row r="76" spans="1:59" x14ac:dyDescent="0.35">
      <c r="A76" s="16">
        <v>71</v>
      </c>
      <c r="B76" s="20"/>
      <c r="C76" s="20"/>
      <c r="D76" s="29"/>
      <c r="E76" s="30"/>
      <c r="F76" s="29"/>
      <c r="G76" s="20"/>
      <c r="H76" s="20"/>
      <c r="I76" s="20"/>
      <c r="J76" s="20"/>
      <c r="K76" s="20"/>
      <c r="L76" s="20"/>
      <c r="M76" s="20"/>
      <c r="N76" s="29"/>
      <c r="O76" s="29"/>
      <c r="P76" s="20"/>
      <c r="Q76" s="125"/>
      <c r="R76" s="125"/>
      <c r="S76" s="126" t="str">
        <f t="shared" si="2"/>
        <v/>
      </c>
      <c r="T76" s="31"/>
      <c r="U76" s="20"/>
      <c r="V76" s="20"/>
      <c r="W76" s="20"/>
      <c r="AB76" s="78" t="str">
        <f ca="1">IF(ISBLANK(INDIRECT("B76"))," ",(INDIRECT("B76")))</f>
        <v xml:space="preserve"> </v>
      </c>
      <c r="AC76" s="78" t="str">
        <f ca="1">IF(ISBLANK(INDIRECT("C76"))," ",(INDIRECT("C76")))</f>
        <v xml:space="preserve"> </v>
      </c>
      <c r="AD76" s="78" t="str">
        <f ca="1">IF(ISBLANK(INDIRECT("D76"))," ",(INDIRECT("D76")))</f>
        <v xml:space="preserve"> </v>
      </c>
      <c r="AE76" s="78" t="str">
        <f ca="1">IF(ISBLANK(INDIRECT("E76"))," ",(INDIRECT("E76")))</f>
        <v xml:space="preserve"> </v>
      </c>
      <c r="AF76" s="78" t="str">
        <f ca="1">IF(ISBLANK(INDIRECT("F76"))," ",(INDIRECT("F76")))</f>
        <v xml:space="preserve"> </v>
      </c>
      <c r="AG76" s="78" t="str">
        <f ca="1">IF(ISBLANK(INDIRECT("G76"))," ",(INDIRECT("G76")))</f>
        <v xml:space="preserve"> </v>
      </c>
      <c r="AH76" s="78" t="str">
        <f ca="1">IF(ISBLANK(INDIRECT("H76"))," ",(INDIRECT("H76")))</f>
        <v xml:space="preserve"> </v>
      </c>
      <c r="AI76" s="78" t="str">
        <f ca="1">IF(ISBLANK(INDIRECT("I76"))," ",(INDIRECT("I76")))</f>
        <v xml:space="preserve"> </v>
      </c>
      <c r="AJ76" s="78" t="str">
        <f ca="1">IF(ISBLANK(INDIRECT("J76"))," ",(INDIRECT("J76")))</f>
        <v xml:space="preserve"> </v>
      </c>
      <c r="AK76" s="78" t="str">
        <f ca="1">IF(ISBLANK(INDIRECT("K76"))," ",(INDIRECT("K76")))</f>
        <v xml:space="preserve"> </v>
      </c>
      <c r="AL76" s="78" t="str">
        <f ca="1">IF(ISBLANK(INDIRECT("L76"))," ",(INDIRECT("L76")))</f>
        <v xml:space="preserve"> </v>
      </c>
      <c r="AM76" s="78" t="str">
        <f ca="1">IF(ISBLANK(INDIRECT("M76"))," ",(INDIRECT("M76")))</f>
        <v xml:space="preserve"> </v>
      </c>
      <c r="AN76" s="78" t="str">
        <f ca="1">IF(ISBLANK(INDIRECT("N76"))," ",(INDIRECT("N76")))</f>
        <v xml:space="preserve"> </v>
      </c>
      <c r="AO76" s="78" t="str">
        <f ca="1">IF(ISBLANK(INDIRECT("O76"))," ",(INDIRECT("O76")))</f>
        <v xml:space="preserve"> </v>
      </c>
      <c r="AP76" s="78" t="str">
        <f ca="1">IF(ISBLANK(INDIRECT("P76"))," ",(INDIRECT("P76")))</f>
        <v xml:space="preserve"> </v>
      </c>
      <c r="AQ76" s="78" t="str">
        <f ca="1">IF(ISBLANK(INDIRECT("Q76"))," ",(INDIRECT("Q76")))</f>
        <v xml:space="preserve"> </v>
      </c>
      <c r="AR76" s="78" t="str">
        <f ca="1">IF(ISBLANK(INDIRECT("R76"))," ",(INDIRECT("R76")))</f>
        <v xml:space="preserve"> </v>
      </c>
      <c r="AS76" s="78" t="str">
        <f ca="1">IF(ISBLANK(INDIRECT("S76"))," ",(INDIRECT("S76")))</f>
        <v/>
      </c>
      <c r="AT76" s="78" t="str">
        <f ca="1">IF(ISBLANK(INDIRECT("T76"))," ",(INDIRECT("T76")))</f>
        <v xml:space="preserve"> </v>
      </c>
      <c r="AU76" s="78" t="str">
        <f ca="1">IF(ISBLANK(INDIRECT("U76"))," ",(INDIRECT("U76")))</f>
        <v xml:space="preserve"> </v>
      </c>
      <c r="AV76" s="78" t="str">
        <f ca="1">IF(ISBLANK(INDIRECT("V76"))," ",(INDIRECT("V76")))</f>
        <v xml:space="preserve"> </v>
      </c>
      <c r="AW76" s="78" t="str">
        <f ca="1">IF(ISBLANK(INDIRECT("W76"))," ",(INDIRECT("W76")))</f>
        <v xml:space="preserve"> </v>
      </c>
      <c r="BC76" s="290" t="s">
        <v>1514</v>
      </c>
      <c r="BD76" s="290"/>
      <c r="BE76" s="290"/>
      <c r="BF76" s="290"/>
      <c r="BG76" s="290"/>
    </row>
    <row r="77" spans="1:59" x14ac:dyDescent="0.35">
      <c r="A77" s="16">
        <v>72</v>
      </c>
      <c r="B77" s="20"/>
      <c r="C77" s="20"/>
      <c r="D77" s="29"/>
      <c r="E77" s="30"/>
      <c r="F77" s="29"/>
      <c r="G77" s="20"/>
      <c r="H77" s="20"/>
      <c r="I77" s="20"/>
      <c r="J77" s="20"/>
      <c r="K77" s="20"/>
      <c r="L77" s="20"/>
      <c r="M77" s="20"/>
      <c r="N77" s="29"/>
      <c r="O77" s="29"/>
      <c r="P77" s="20"/>
      <c r="Q77" s="125"/>
      <c r="R77" s="125"/>
      <c r="S77" s="126" t="str">
        <f t="shared" si="2"/>
        <v/>
      </c>
      <c r="T77" s="31"/>
      <c r="U77" s="20"/>
      <c r="V77" s="20"/>
      <c r="W77" s="20"/>
      <c r="AB77" s="78" t="str">
        <f ca="1">IF(ISBLANK(INDIRECT("B77"))," ",(INDIRECT("B77")))</f>
        <v xml:space="preserve"> </v>
      </c>
      <c r="AC77" s="78" t="str">
        <f ca="1">IF(ISBLANK(INDIRECT("C77"))," ",(INDIRECT("C77")))</f>
        <v xml:space="preserve"> </v>
      </c>
      <c r="AD77" s="78" t="str">
        <f ca="1">IF(ISBLANK(INDIRECT("D77"))," ",(INDIRECT("D77")))</f>
        <v xml:space="preserve"> </v>
      </c>
      <c r="AE77" s="78" t="str">
        <f ca="1">IF(ISBLANK(INDIRECT("E77"))," ",(INDIRECT("E77")))</f>
        <v xml:space="preserve"> </v>
      </c>
      <c r="AF77" s="78" t="str">
        <f ca="1">IF(ISBLANK(INDIRECT("F77"))," ",(INDIRECT("F77")))</f>
        <v xml:space="preserve"> </v>
      </c>
      <c r="AG77" s="78" t="str">
        <f ca="1">IF(ISBLANK(INDIRECT("G77"))," ",(INDIRECT("G77")))</f>
        <v xml:space="preserve"> </v>
      </c>
      <c r="AH77" s="78" t="str">
        <f ca="1">IF(ISBLANK(INDIRECT("H77"))," ",(INDIRECT("H77")))</f>
        <v xml:space="preserve"> </v>
      </c>
      <c r="AI77" s="78" t="str">
        <f ca="1">IF(ISBLANK(INDIRECT("I77"))," ",(INDIRECT("I77")))</f>
        <v xml:space="preserve"> </v>
      </c>
      <c r="AJ77" s="78" t="str">
        <f ca="1">IF(ISBLANK(INDIRECT("J77"))," ",(INDIRECT("J77")))</f>
        <v xml:space="preserve"> </v>
      </c>
      <c r="AK77" s="78" t="str">
        <f ca="1">IF(ISBLANK(INDIRECT("K77"))," ",(INDIRECT("K77")))</f>
        <v xml:space="preserve"> </v>
      </c>
      <c r="AL77" s="78" t="str">
        <f ca="1">IF(ISBLANK(INDIRECT("L77"))," ",(INDIRECT("L77")))</f>
        <v xml:space="preserve"> </v>
      </c>
      <c r="AM77" s="78" t="str">
        <f ca="1">IF(ISBLANK(INDIRECT("M77"))," ",(INDIRECT("M77")))</f>
        <v xml:space="preserve"> </v>
      </c>
      <c r="AN77" s="78" t="str">
        <f ca="1">IF(ISBLANK(INDIRECT("N77"))," ",(INDIRECT("N77")))</f>
        <v xml:space="preserve"> </v>
      </c>
      <c r="AO77" s="78" t="str">
        <f ca="1">IF(ISBLANK(INDIRECT("O77"))," ",(INDIRECT("O77")))</f>
        <v xml:space="preserve"> </v>
      </c>
      <c r="AP77" s="78" t="str">
        <f ca="1">IF(ISBLANK(INDIRECT("P77"))," ",(INDIRECT("P77")))</f>
        <v xml:space="preserve"> </v>
      </c>
      <c r="AQ77" s="78" t="str">
        <f ca="1">IF(ISBLANK(INDIRECT("Q77"))," ",(INDIRECT("Q77")))</f>
        <v xml:space="preserve"> </v>
      </c>
      <c r="AR77" s="78" t="str">
        <f ca="1">IF(ISBLANK(INDIRECT("R77"))," ",(INDIRECT("R77")))</f>
        <v xml:space="preserve"> </v>
      </c>
      <c r="AS77" s="78" t="str">
        <f ca="1">IF(ISBLANK(INDIRECT("S77"))," ",(INDIRECT("S77")))</f>
        <v/>
      </c>
      <c r="AT77" s="78" t="str">
        <f ca="1">IF(ISBLANK(INDIRECT("T77"))," ",(INDIRECT("T77")))</f>
        <v xml:space="preserve"> </v>
      </c>
      <c r="AU77" s="78" t="str">
        <f ca="1">IF(ISBLANK(INDIRECT("U77"))," ",(INDIRECT("U77")))</f>
        <v xml:space="preserve"> </v>
      </c>
      <c r="AV77" s="78" t="str">
        <f ca="1">IF(ISBLANK(INDIRECT("V77"))," ",(INDIRECT("V77")))</f>
        <v xml:space="preserve"> </v>
      </c>
      <c r="AW77" s="78" t="str">
        <f ca="1">IF(ISBLANK(INDIRECT("W77"))," ",(INDIRECT("W77")))</f>
        <v xml:space="preserve"> </v>
      </c>
      <c r="BC77" s="290" t="s">
        <v>982</v>
      </c>
      <c r="BD77" s="290"/>
      <c r="BE77" s="290"/>
      <c r="BF77" s="290"/>
      <c r="BG77" s="290"/>
    </row>
    <row r="78" spans="1:59" x14ac:dyDescent="0.35">
      <c r="A78" s="16">
        <v>73</v>
      </c>
      <c r="B78" s="20"/>
      <c r="C78" s="20"/>
      <c r="D78" s="29"/>
      <c r="E78" s="30"/>
      <c r="F78" s="29"/>
      <c r="G78" s="20"/>
      <c r="H78" s="20"/>
      <c r="I78" s="20"/>
      <c r="J78" s="20"/>
      <c r="K78" s="20"/>
      <c r="L78" s="20"/>
      <c r="M78" s="20"/>
      <c r="N78" s="29"/>
      <c r="O78" s="29"/>
      <c r="P78" s="20"/>
      <c r="Q78" s="125"/>
      <c r="R78" s="125"/>
      <c r="S78" s="126" t="str">
        <f t="shared" si="2"/>
        <v/>
      </c>
      <c r="T78" s="31"/>
      <c r="U78" s="20"/>
      <c r="V78" s="20"/>
      <c r="W78" s="20"/>
      <c r="AB78" s="78" t="str">
        <f ca="1">IF(ISBLANK(INDIRECT("B78"))," ",(INDIRECT("B78")))</f>
        <v xml:space="preserve"> </v>
      </c>
      <c r="AC78" s="78" t="str">
        <f ca="1">IF(ISBLANK(INDIRECT("C78"))," ",(INDIRECT("C78")))</f>
        <v xml:space="preserve"> </v>
      </c>
      <c r="AD78" s="78" t="str">
        <f ca="1">IF(ISBLANK(INDIRECT("D78"))," ",(INDIRECT("D78")))</f>
        <v xml:space="preserve"> </v>
      </c>
      <c r="AE78" s="78" t="str">
        <f ca="1">IF(ISBLANK(INDIRECT("E78"))," ",(INDIRECT("E78")))</f>
        <v xml:space="preserve"> </v>
      </c>
      <c r="AF78" s="78" t="str">
        <f ca="1">IF(ISBLANK(INDIRECT("F78"))," ",(INDIRECT("F78")))</f>
        <v xml:space="preserve"> </v>
      </c>
      <c r="AG78" s="78" t="str">
        <f ca="1">IF(ISBLANK(INDIRECT("G78"))," ",(INDIRECT("G78")))</f>
        <v xml:space="preserve"> </v>
      </c>
      <c r="AH78" s="78" t="str">
        <f ca="1">IF(ISBLANK(INDIRECT("H78"))," ",(INDIRECT("H78")))</f>
        <v xml:space="preserve"> </v>
      </c>
      <c r="AI78" s="78" t="str">
        <f ca="1">IF(ISBLANK(INDIRECT("I78"))," ",(INDIRECT("I78")))</f>
        <v xml:space="preserve"> </v>
      </c>
      <c r="AJ78" s="78" t="str">
        <f ca="1">IF(ISBLANK(INDIRECT("J78"))," ",(INDIRECT("J78")))</f>
        <v xml:space="preserve"> </v>
      </c>
      <c r="AK78" s="78" t="str">
        <f ca="1">IF(ISBLANK(INDIRECT("K78"))," ",(INDIRECT("K78")))</f>
        <v xml:space="preserve"> </v>
      </c>
      <c r="AL78" s="78" t="str">
        <f ca="1">IF(ISBLANK(INDIRECT("L78"))," ",(INDIRECT("L78")))</f>
        <v xml:space="preserve"> </v>
      </c>
      <c r="AM78" s="78" t="str">
        <f ca="1">IF(ISBLANK(INDIRECT("M78"))," ",(INDIRECT("M78")))</f>
        <v xml:space="preserve"> </v>
      </c>
      <c r="AN78" s="78" t="str">
        <f ca="1">IF(ISBLANK(INDIRECT("N78"))," ",(INDIRECT("N78")))</f>
        <v xml:space="preserve"> </v>
      </c>
      <c r="AO78" s="78" t="str">
        <f ca="1">IF(ISBLANK(INDIRECT("O78"))," ",(INDIRECT("O78")))</f>
        <v xml:space="preserve"> </v>
      </c>
      <c r="AP78" s="78" t="str">
        <f ca="1">IF(ISBLANK(INDIRECT("P78"))," ",(INDIRECT("P78")))</f>
        <v xml:space="preserve"> </v>
      </c>
      <c r="AQ78" s="78" t="str">
        <f ca="1">IF(ISBLANK(INDIRECT("Q78"))," ",(INDIRECT("Q78")))</f>
        <v xml:space="preserve"> </v>
      </c>
      <c r="AR78" s="78" t="str">
        <f ca="1">IF(ISBLANK(INDIRECT("R78"))," ",(INDIRECT("R78")))</f>
        <v xml:space="preserve"> </v>
      </c>
      <c r="AS78" s="78" t="str">
        <f ca="1">IF(ISBLANK(INDIRECT("S78"))," ",(INDIRECT("S78")))</f>
        <v/>
      </c>
      <c r="AT78" s="78" t="str">
        <f ca="1">IF(ISBLANK(INDIRECT("T78"))," ",(INDIRECT("T78")))</f>
        <v xml:space="preserve"> </v>
      </c>
      <c r="AU78" s="78" t="str">
        <f ca="1">IF(ISBLANK(INDIRECT("U78"))," ",(INDIRECT("U78")))</f>
        <v xml:space="preserve"> </v>
      </c>
      <c r="AV78" s="78" t="str">
        <f ca="1">IF(ISBLANK(INDIRECT("V78"))," ",(INDIRECT("V78")))</f>
        <v xml:space="preserve"> </v>
      </c>
      <c r="AW78" s="78" t="str">
        <f ca="1">IF(ISBLANK(INDIRECT("W78"))," ",(INDIRECT("W78")))</f>
        <v xml:space="preserve"> </v>
      </c>
      <c r="BC78" s="290" t="s">
        <v>983</v>
      </c>
      <c r="BD78" s="290"/>
      <c r="BE78" s="290"/>
      <c r="BF78" s="290"/>
      <c r="BG78" s="290"/>
    </row>
    <row r="79" spans="1:59" x14ac:dyDescent="0.35">
      <c r="A79" s="16">
        <v>74</v>
      </c>
      <c r="B79" s="20"/>
      <c r="C79" s="20"/>
      <c r="D79" s="29"/>
      <c r="E79" s="30"/>
      <c r="F79" s="29"/>
      <c r="G79" s="20"/>
      <c r="H79" s="20"/>
      <c r="I79" s="20"/>
      <c r="J79" s="20"/>
      <c r="K79" s="20"/>
      <c r="L79" s="20"/>
      <c r="M79" s="20"/>
      <c r="N79" s="29"/>
      <c r="O79" s="29"/>
      <c r="P79" s="20"/>
      <c r="Q79" s="125"/>
      <c r="R79" s="125"/>
      <c r="S79" s="126" t="str">
        <f t="shared" si="2"/>
        <v/>
      </c>
      <c r="T79" s="31"/>
      <c r="U79" s="20"/>
      <c r="V79" s="20"/>
      <c r="W79" s="20"/>
      <c r="AB79" s="78" t="str">
        <f ca="1">IF(ISBLANK(INDIRECT("B79"))," ",(INDIRECT("B79")))</f>
        <v xml:space="preserve"> </v>
      </c>
      <c r="AC79" s="78" t="str">
        <f ca="1">IF(ISBLANK(INDIRECT("C79"))," ",(INDIRECT("C79")))</f>
        <v xml:space="preserve"> </v>
      </c>
      <c r="AD79" s="78" t="str">
        <f ca="1">IF(ISBLANK(INDIRECT("D79"))," ",(INDIRECT("D79")))</f>
        <v xml:space="preserve"> </v>
      </c>
      <c r="AE79" s="78" t="str">
        <f ca="1">IF(ISBLANK(INDIRECT("E79"))," ",(INDIRECT("E79")))</f>
        <v xml:space="preserve"> </v>
      </c>
      <c r="AF79" s="78" t="str">
        <f ca="1">IF(ISBLANK(INDIRECT("F79"))," ",(INDIRECT("F79")))</f>
        <v xml:space="preserve"> </v>
      </c>
      <c r="AG79" s="78" t="str">
        <f ca="1">IF(ISBLANK(INDIRECT("G79"))," ",(INDIRECT("G79")))</f>
        <v xml:space="preserve"> </v>
      </c>
      <c r="AH79" s="78" t="str">
        <f ca="1">IF(ISBLANK(INDIRECT("H79"))," ",(INDIRECT("H79")))</f>
        <v xml:space="preserve"> </v>
      </c>
      <c r="AI79" s="78" t="str">
        <f ca="1">IF(ISBLANK(INDIRECT("I79"))," ",(INDIRECT("I79")))</f>
        <v xml:space="preserve"> </v>
      </c>
      <c r="AJ79" s="78" t="str">
        <f ca="1">IF(ISBLANK(INDIRECT("J79"))," ",(INDIRECT("J79")))</f>
        <v xml:space="preserve"> </v>
      </c>
      <c r="AK79" s="78" t="str">
        <f ca="1">IF(ISBLANK(INDIRECT("K79"))," ",(INDIRECT("K79")))</f>
        <v xml:space="preserve"> </v>
      </c>
      <c r="AL79" s="78" t="str">
        <f ca="1">IF(ISBLANK(INDIRECT("L79"))," ",(INDIRECT("L79")))</f>
        <v xml:space="preserve"> </v>
      </c>
      <c r="AM79" s="78" t="str">
        <f ca="1">IF(ISBLANK(INDIRECT("M79"))," ",(INDIRECT("M79")))</f>
        <v xml:space="preserve"> </v>
      </c>
      <c r="AN79" s="78" t="str">
        <f ca="1">IF(ISBLANK(INDIRECT("N79"))," ",(INDIRECT("N79")))</f>
        <v xml:space="preserve"> </v>
      </c>
      <c r="AO79" s="78" t="str">
        <f ca="1">IF(ISBLANK(INDIRECT("O79"))," ",(INDIRECT("O79")))</f>
        <v xml:space="preserve"> </v>
      </c>
      <c r="AP79" s="78" t="str">
        <f ca="1">IF(ISBLANK(INDIRECT("P79"))," ",(INDIRECT("P79")))</f>
        <v xml:space="preserve"> </v>
      </c>
      <c r="AQ79" s="78" t="str">
        <f ca="1">IF(ISBLANK(INDIRECT("Q79"))," ",(INDIRECT("Q79")))</f>
        <v xml:space="preserve"> </v>
      </c>
      <c r="AR79" s="78" t="str">
        <f ca="1">IF(ISBLANK(INDIRECT("R79"))," ",(INDIRECT("R79")))</f>
        <v xml:space="preserve"> </v>
      </c>
      <c r="AS79" s="78" t="str">
        <f ca="1">IF(ISBLANK(INDIRECT("S79"))," ",(INDIRECT("S79")))</f>
        <v/>
      </c>
      <c r="AT79" s="78" t="str">
        <f ca="1">IF(ISBLANK(INDIRECT("T79"))," ",(INDIRECT("T79")))</f>
        <v xml:space="preserve"> </v>
      </c>
      <c r="AU79" s="78" t="str">
        <f ca="1">IF(ISBLANK(INDIRECT("U79"))," ",(INDIRECT("U79")))</f>
        <v xml:space="preserve"> </v>
      </c>
      <c r="AV79" s="78" t="str">
        <f ca="1">IF(ISBLANK(INDIRECT("V79"))," ",(INDIRECT("V79")))</f>
        <v xml:space="preserve"> </v>
      </c>
      <c r="AW79" s="78" t="str">
        <f ca="1">IF(ISBLANK(INDIRECT("W79"))," ",(INDIRECT("W79")))</f>
        <v xml:space="preserve"> </v>
      </c>
      <c r="BC79" s="290" t="s">
        <v>340</v>
      </c>
      <c r="BD79" s="290"/>
      <c r="BE79" s="290"/>
      <c r="BF79" s="290"/>
      <c r="BG79" s="290"/>
    </row>
    <row r="80" spans="1:59" x14ac:dyDescent="0.35">
      <c r="A80" s="16">
        <v>75</v>
      </c>
      <c r="B80" s="20"/>
      <c r="C80" s="20"/>
      <c r="D80" s="29"/>
      <c r="E80" s="30"/>
      <c r="F80" s="29"/>
      <c r="G80" s="20"/>
      <c r="H80" s="20"/>
      <c r="I80" s="20"/>
      <c r="J80" s="20"/>
      <c r="K80" s="20"/>
      <c r="L80" s="20"/>
      <c r="M80" s="20"/>
      <c r="N80" s="29"/>
      <c r="O80" s="29"/>
      <c r="P80" s="20"/>
      <c r="Q80" s="125"/>
      <c r="R80" s="125"/>
      <c r="S80" s="126" t="str">
        <f t="shared" si="2"/>
        <v/>
      </c>
      <c r="T80" s="31"/>
      <c r="U80" s="20"/>
      <c r="V80" s="20"/>
      <c r="W80" s="20"/>
      <c r="AB80" s="78" t="str">
        <f ca="1">IF(ISBLANK(INDIRECT("B80"))," ",(INDIRECT("B80")))</f>
        <v xml:space="preserve"> </v>
      </c>
      <c r="AC80" s="78" t="str">
        <f ca="1">IF(ISBLANK(INDIRECT("C80"))," ",(INDIRECT("C80")))</f>
        <v xml:space="preserve"> </v>
      </c>
      <c r="AD80" s="78" t="str">
        <f ca="1">IF(ISBLANK(INDIRECT("D80"))," ",(INDIRECT("D80")))</f>
        <v xml:space="preserve"> </v>
      </c>
      <c r="AE80" s="78" t="str">
        <f ca="1">IF(ISBLANK(INDIRECT("E80"))," ",(INDIRECT("E80")))</f>
        <v xml:space="preserve"> </v>
      </c>
      <c r="AF80" s="78" t="str">
        <f ca="1">IF(ISBLANK(INDIRECT("F80"))," ",(INDIRECT("F80")))</f>
        <v xml:space="preserve"> </v>
      </c>
      <c r="AG80" s="78" t="str">
        <f ca="1">IF(ISBLANK(INDIRECT("G80"))," ",(INDIRECT("G80")))</f>
        <v xml:space="preserve"> </v>
      </c>
      <c r="AH80" s="78" t="str">
        <f ca="1">IF(ISBLANK(INDIRECT("H80"))," ",(INDIRECT("H80")))</f>
        <v xml:space="preserve"> </v>
      </c>
      <c r="AI80" s="78" t="str">
        <f ca="1">IF(ISBLANK(INDIRECT("I80"))," ",(INDIRECT("I80")))</f>
        <v xml:space="preserve"> </v>
      </c>
      <c r="AJ80" s="78" t="str">
        <f ca="1">IF(ISBLANK(INDIRECT("J80"))," ",(INDIRECT("J80")))</f>
        <v xml:space="preserve"> </v>
      </c>
      <c r="AK80" s="78" t="str">
        <f ca="1">IF(ISBLANK(INDIRECT("K80"))," ",(INDIRECT("K80")))</f>
        <v xml:space="preserve"> </v>
      </c>
      <c r="AL80" s="78" t="str">
        <f ca="1">IF(ISBLANK(INDIRECT("L80"))," ",(INDIRECT("L80")))</f>
        <v xml:space="preserve"> </v>
      </c>
      <c r="AM80" s="78" t="str">
        <f ca="1">IF(ISBLANK(INDIRECT("M80"))," ",(INDIRECT("M80")))</f>
        <v xml:space="preserve"> </v>
      </c>
      <c r="AN80" s="78" t="str">
        <f ca="1">IF(ISBLANK(INDIRECT("N80"))," ",(INDIRECT("N80")))</f>
        <v xml:space="preserve"> </v>
      </c>
      <c r="AO80" s="78" t="str">
        <f ca="1">IF(ISBLANK(INDIRECT("O80"))," ",(INDIRECT("O80")))</f>
        <v xml:space="preserve"> </v>
      </c>
      <c r="AP80" s="78" t="str">
        <f ca="1">IF(ISBLANK(INDIRECT("P80"))," ",(INDIRECT("P80")))</f>
        <v xml:space="preserve"> </v>
      </c>
      <c r="AQ80" s="78" t="str">
        <f ca="1">IF(ISBLANK(INDIRECT("Q80"))," ",(INDIRECT("Q80")))</f>
        <v xml:space="preserve"> </v>
      </c>
      <c r="AR80" s="78" t="str">
        <f ca="1">IF(ISBLANK(INDIRECT("R80"))," ",(INDIRECT("R80")))</f>
        <v xml:space="preserve"> </v>
      </c>
      <c r="AS80" s="78" t="str">
        <f ca="1">IF(ISBLANK(INDIRECT("S80"))," ",(INDIRECT("S80")))</f>
        <v/>
      </c>
      <c r="AT80" s="78" t="str">
        <f ca="1">IF(ISBLANK(INDIRECT("T80"))," ",(INDIRECT("T80")))</f>
        <v xml:space="preserve"> </v>
      </c>
      <c r="AU80" s="78" t="str">
        <f ca="1">IF(ISBLANK(INDIRECT("U80"))," ",(INDIRECT("U80")))</f>
        <v xml:space="preserve"> </v>
      </c>
      <c r="AV80" s="78" t="str">
        <f ca="1">IF(ISBLANK(INDIRECT("V80"))," ",(INDIRECT("V80")))</f>
        <v xml:space="preserve"> </v>
      </c>
      <c r="AW80" s="78" t="str">
        <f ca="1">IF(ISBLANK(INDIRECT("W80"))," ",(INDIRECT("W80")))</f>
        <v xml:space="preserve"> </v>
      </c>
      <c r="BC80" s="290" t="s">
        <v>341</v>
      </c>
      <c r="BD80" s="290"/>
      <c r="BE80" s="290"/>
      <c r="BF80" s="290"/>
      <c r="BG80" s="290"/>
    </row>
    <row r="81" spans="1:59" x14ac:dyDescent="0.35">
      <c r="A81" s="16">
        <v>76</v>
      </c>
      <c r="B81" s="20"/>
      <c r="C81" s="20"/>
      <c r="D81" s="29"/>
      <c r="E81" s="30"/>
      <c r="F81" s="29"/>
      <c r="G81" s="20"/>
      <c r="H81" s="20"/>
      <c r="I81" s="20"/>
      <c r="J81" s="20"/>
      <c r="K81" s="20"/>
      <c r="L81" s="20"/>
      <c r="M81" s="20"/>
      <c r="N81" s="29"/>
      <c r="O81" s="29"/>
      <c r="P81" s="20"/>
      <c r="Q81" s="125"/>
      <c r="R81" s="125"/>
      <c r="S81" s="126" t="str">
        <f t="shared" si="2"/>
        <v/>
      </c>
      <c r="T81" s="31"/>
      <c r="U81" s="20"/>
      <c r="V81" s="20"/>
      <c r="W81" s="20"/>
      <c r="AB81" s="78" t="str">
        <f ca="1">IF(ISBLANK(INDIRECT("B81"))," ",(INDIRECT("B81")))</f>
        <v xml:space="preserve"> </v>
      </c>
      <c r="AC81" s="78" t="str">
        <f ca="1">IF(ISBLANK(INDIRECT("C81"))," ",(INDIRECT("C81")))</f>
        <v xml:space="preserve"> </v>
      </c>
      <c r="AD81" s="78" t="str">
        <f ca="1">IF(ISBLANK(INDIRECT("D81"))," ",(INDIRECT("D81")))</f>
        <v xml:space="preserve"> </v>
      </c>
      <c r="AE81" s="78" t="str">
        <f ca="1">IF(ISBLANK(INDIRECT("E81"))," ",(INDIRECT("E81")))</f>
        <v xml:space="preserve"> </v>
      </c>
      <c r="AF81" s="78" t="str">
        <f ca="1">IF(ISBLANK(INDIRECT("F81"))," ",(INDIRECT("F81")))</f>
        <v xml:space="preserve"> </v>
      </c>
      <c r="AG81" s="78" t="str">
        <f ca="1">IF(ISBLANK(INDIRECT("G81"))," ",(INDIRECT("G81")))</f>
        <v xml:space="preserve"> </v>
      </c>
      <c r="AH81" s="78" t="str">
        <f ca="1">IF(ISBLANK(INDIRECT("H81"))," ",(INDIRECT("H81")))</f>
        <v xml:space="preserve"> </v>
      </c>
      <c r="AI81" s="78" t="str">
        <f ca="1">IF(ISBLANK(INDIRECT("I81"))," ",(INDIRECT("I81")))</f>
        <v xml:space="preserve"> </v>
      </c>
      <c r="AJ81" s="78" t="str">
        <f ca="1">IF(ISBLANK(INDIRECT("J81"))," ",(INDIRECT("J81")))</f>
        <v xml:space="preserve"> </v>
      </c>
      <c r="AK81" s="78" t="str">
        <f ca="1">IF(ISBLANK(INDIRECT("K81"))," ",(INDIRECT("K81")))</f>
        <v xml:space="preserve"> </v>
      </c>
      <c r="AL81" s="78" t="str">
        <f ca="1">IF(ISBLANK(INDIRECT("L81"))," ",(INDIRECT("L81")))</f>
        <v xml:space="preserve"> </v>
      </c>
      <c r="AM81" s="78" t="str">
        <f ca="1">IF(ISBLANK(INDIRECT("M81"))," ",(INDIRECT("M81")))</f>
        <v xml:space="preserve"> </v>
      </c>
      <c r="AN81" s="78" t="str">
        <f ca="1">IF(ISBLANK(INDIRECT("N81"))," ",(INDIRECT("N81")))</f>
        <v xml:space="preserve"> </v>
      </c>
      <c r="AO81" s="78" t="str">
        <f ca="1">IF(ISBLANK(INDIRECT("O81"))," ",(INDIRECT("O81")))</f>
        <v xml:space="preserve"> </v>
      </c>
      <c r="AP81" s="78" t="str">
        <f ca="1">IF(ISBLANK(INDIRECT("P81"))," ",(INDIRECT("P81")))</f>
        <v xml:space="preserve"> </v>
      </c>
      <c r="AQ81" s="78" t="str">
        <f ca="1">IF(ISBLANK(INDIRECT("Q81"))," ",(INDIRECT("Q81")))</f>
        <v xml:space="preserve"> </v>
      </c>
      <c r="AR81" s="78" t="str">
        <f ca="1">IF(ISBLANK(INDIRECT("R81"))," ",(INDIRECT("R81")))</f>
        <v xml:space="preserve"> </v>
      </c>
      <c r="AS81" s="78" t="str">
        <f ca="1">IF(ISBLANK(INDIRECT("S81"))," ",(INDIRECT("S81")))</f>
        <v/>
      </c>
      <c r="AT81" s="78" t="str">
        <f ca="1">IF(ISBLANK(INDIRECT("T81"))," ",(INDIRECT("T81")))</f>
        <v xml:space="preserve"> </v>
      </c>
      <c r="AU81" s="78" t="str">
        <f ca="1">IF(ISBLANK(INDIRECT("U81"))," ",(INDIRECT("U81")))</f>
        <v xml:space="preserve"> </v>
      </c>
      <c r="AV81" s="78" t="str">
        <f ca="1">IF(ISBLANK(INDIRECT("V81"))," ",(INDIRECT("V81")))</f>
        <v xml:space="preserve"> </v>
      </c>
      <c r="AW81" s="78" t="str">
        <f ca="1">IF(ISBLANK(INDIRECT("W81"))," ",(INDIRECT("W81")))</f>
        <v xml:space="preserve"> </v>
      </c>
      <c r="BC81" s="290" t="s">
        <v>985</v>
      </c>
      <c r="BD81" s="290"/>
      <c r="BE81" s="290"/>
      <c r="BF81" s="290"/>
      <c r="BG81" s="290"/>
    </row>
    <row r="82" spans="1:59" x14ac:dyDescent="0.35">
      <c r="A82" s="16">
        <v>77</v>
      </c>
      <c r="B82" s="20"/>
      <c r="C82" s="20"/>
      <c r="D82" s="29"/>
      <c r="E82" s="30"/>
      <c r="F82" s="29"/>
      <c r="G82" s="20"/>
      <c r="H82" s="20"/>
      <c r="I82" s="20"/>
      <c r="J82" s="20"/>
      <c r="K82" s="20"/>
      <c r="L82" s="20"/>
      <c r="M82" s="20"/>
      <c r="N82" s="29"/>
      <c r="O82" s="29"/>
      <c r="P82" s="20"/>
      <c r="Q82" s="125"/>
      <c r="R82" s="125"/>
      <c r="S82" s="126" t="str">
        <f t="shared" si="2"/>
        <v/>
      </c>
      <c r="T82" s="31"/>
      <c r="U82" s="20"/>
      <c r="V82" s="20"/>
      <c r="W82" s="20"/>
      <c r="AB82" s="78" t="str">
        <f ca="1">IF(ISBLANK(INDIRECT("B82"))," ",(INDIRECT("B82")))</f>
        <v xml:space="preserve"> </v>
      </c>
      <c r="AC82" s="78" t="str">
        <f ca="1">IF(ISBLANK(INDIRECT("C82"))," ",(INDIRECT("C82")))</f>
        <v xml:space="preserve"> </v>
      </c>
      <c r="AD82" s="78" t="str">
        <f ca="1">IF(ISBLANK(INDIRECT("D82"))," ",(INDIRECT("D82")))</f>
        <v xml:space="preserve"> </v>
      </c>
      <c r="AE82" s="78" t="str">
        <f ca="1">IF(ISBLANK(INDIRECT("E82"))," ",(INDIRECT("E82")))</f>
        <v xml:space="preserve"> </v>
      </c>
      <c r="AF82" s="78" t="str">
        <f ca="1">IF(ISBLANK(INDIRECT("F82"))," ",(INDIRECT("F82")))</f>
        <v xml:space="preserve"> </v>
      </c>
      <c r="AG82" s="78" t="str">
        <f ca="1">IF(ISBLANK(INDIRECT("G82"))," ",(INDIRECT("G82")))</f>
        <v xml:space="preserve"> </v>
      </c>
      <c r="AH82" s="78" t="str">
        <f ca="1">IF(ISBLANK(INDIRECT("H82"))," ",(INDIRECT("H82")))</f>
        <v xml:space="preserve"> </v>
      </c>
      <c r="AI82" s="78" t="str">
        <f ca="1">IF(ISBLANK(INDIRECT("I82"))," ",(INDIRECT("I82")))</f>
        <v xml:space="preserve"> </v>
      </c>
      <c r="AJ82" s="78" t="str">
        <f ca="1">IF(ISBLANK(INDIRECT("J82"))," ",(INDIRECT("J82")))</f>
        <v xml:space="preserve"> </v>
      </c>
      <c r="AK82" s="78" t="str">
        <f ca="1">IF(ISBLANK(INDIRECT("K82"))," ",(INDIRECT("K82")))</f>
        <v xml:space="preserve"> </v>
      </c>
      <c r="AL82" s="78" t="str">
        <f ca="1">IF(ISBLANK(INDIRECT("L82"))," ",(INDIRECT("L82")))</f>
        <v xml:space="preserve"> </v>
      </c>
      <c r="AM82" s="78" t="str">
        <f ca="1">IF(ISBLANK(INDIRECT("M82"))," ",(INDIRECT("M82")))</f>
        <v xml:space="preserve"> </v>
      </c>
      <c r="AN82" s="78" t="str">
        <f ca="1">IF(ISBLANK(INDIRECT("N82"))," ",(INDIRECT("N82")))</f>
        <v xml:space="preserve"> </v>
      </c>
      <c r="AO82" s="78" t="str">
        <f ca="1">IF(ISBLANK(INDIRECT("O82"))," ",(INDIRECT("O82")))</f>
        <v xml:space="preserve"> </v>
      </c>
      <c r="AP82" s="78" t="str">
        <f ca="1">IF(ISBLANK(INDIRECT("P82"))," ",(INDIRECT("P82")))</f>
        <v xml:space="preserve"> </v>
      </c>
      <c r="AQ82" s="78" t="str">
        <f ca="1">IF(ISBLANK(INDIRECT("Q82"))," ",(INDIRECT("Q82")))</f>
        <v xml:space="preserve"> </v>
      </c>
      <c r="AR82" s="78" t="str">
        <f ca="1">IF(ISBLANK(INDIRECT("R82"))," ",(INDIRECT("R82")))</f>
        <v xml:space="preserve"> </v>
      </c>
      <c r="AS82" s="78" t="str">
        <f ca="1">IF(ISBLANK(INDIRECT("S82"))," ",(INDIRECT("S82")))</f>
        <v/>
      </c>
      <c r="AT82" s="78" t="str">
        <f ca="1">IF(ISBLANK(INDIRECT("T82"))," ",(INDIRECT("T82")))</f>
        <v xml:space="preserve"> </v>
      </c>
      <c r="AU82" s="78" t="str">
        <f ca="1">IF(ISBLANK(INDIRECT("U82"))," ",(INDIRECT("U82")))</f>
        <v xml:space="preserve"> </v>
      </c>
      <c r="AV82" s="78" t="str">
        <f ca="1">IF(ISBLANK(INDIRECT("V82"))," ",(INDIRECT("V82")))</f>
        <v xml:space="preserve"> </v>
      </c>
      <c r="AW82" s="78" t="str">
        <f ca="1">IF(ISBLANK(INDIRECT("W82"))," ",(INDIRECT("W82")))</f>
        <v xml:space="preserve"> </v>
      </c>
      <c r="BC82" s="290" t="s">
        <v>986</v>
      </c>
      <c r="BD82" s="290"/>
      <c r="BE82" s="290"/>
      <c r="BF82" s="290"/>
      <c r="BG82" s="290"/>
    </row>
    <row r="83" spans="1:59" x14ac:dyDescent="0.35">
      <c r="A83" s="16">
        <v>78</v>
      </c>
      <c r="B83" s="20"/>
      <c r="C83" s="20"/>
      <c r="D83" s="29"/>
      <c r="E83" s="30"/>
      <c r="F83" s="29"/>
      <c r="G83" s="20"/>
      <c r="H83" s="20"/>
      <c r="I83" s="20"/>
      <c r="J83" s="20"/>
      <c r="K83" s="20"/>
      <c r="L83" s="20"/>
      <c r="M83" s="20"/>
      <c r="N83" s="29"/>
      <c r="O83" s="29"/>
      <c r="P83" s="20"/>
      <c r="Q83" s="125"/>
      <c r="R83" s="125"/>
      <c r="S83" s="126" t="str">
        <f t="shared" si="2"/>
        <v/>
      </c>
      <c r="T83" s="31"/>
      <c r="U83" s="20"/>
      <c r="V83" s="20"/>
      <c r="W83" s="20"/>
      <c r="AB83" s="78" t="str">
        <f ca="1">IF(ISBLANK(INDIRECT("B83"))," ",(INDIRECT("B83")))</f>
        <v xml:space="preserve"> </v>
      </c>
      <c r="AC83" s="78" t="str">
        <f ca="1">IF(ISBLANK(INDIRECT("C83"))," ",(INDIRECT("C83")))</f>
        <v xml:space="preserve"> </v>
      </c>
      <c r="AD83" s="78" t="str">
        <f ca="1">IF(ISBLANK(INDIRECT("D83"))," ",(INDIRECT("D83")))</f>
        <v xml:space="preserve"> </v>
      </c>
      <c r="AE83" s="78" t="str">
        <f ca="1">IF(ISBLANK(INDIRECT("E83"))," ",(INDIRECT("E83")))</f>
        <v xml:space="preserve"> </v>
      </c>
      <c r="AF83" s="78" t="str">
        <f ca="1">IF(ISBLANK(INDIRECT("F83"))," ",(INDIRECT("F83")))</f>
        <v xml:space="preserve"> </v>
      </c>
      <c r="AG83" s="78" t="str">
        <f ca="1">IF(ISBLANK(INDIRECT("G83"))," ",(INDIRECT("G83")))</f>
        <v xml:space="preserve"> </v>
      </c>
      <c r="AH83" s="78" t="str">
        <f ca="1">IF(ISBLANK(INDIRECT("H83"))," ",(INDIRECT("H83")))</f>
        <v xml:space="preserve"> </v>
      </c>
      <c r="AI83" s="78" t="str">
        <f ca="1">IF(ISBLANK(INDIRECT("I83"))," ",(INDIRECT("I83")))</f>
        <v xml:space="preserve"> </v>
      </c>
      <c r="AJ83" s="78" t="str">
        <f ca="1">IF(ISBLANK(INDIRECT("J83"))," ",(INDIRECT("J83")))</f>
        <v xml:space="preserve"> </v>
      </c>
      <c r="AK83" s="78" t="str">
        <f ca="1">IF(ISBLANK(INDIRECT("K83"))," ",(INDIRECT("K83")))</f>
        <v xml:space="preserve"> </v>
      </c>
      <c r="AL83" s="78" t="str">
        <f ca="1">IF(ISBLANK(INDIRECT("L83"))," ",(INDIRECT("L83")))</f>
        <v xml:space="preserve"> </v>
      </c>
      <c r="AM83" s="78" t="str">
        <f ca="1">IF(ISBLANK(INDIRECT("M83"))," ",(INDIRECT("M83")))</f>
        <v xml:space="preserve"> </v>
      </c>
      <c r="AN83" s="78" t="str">
        <f ca="1">IF(ISBLANK(INDIRECT("N83"))," ",(INDIRECT("N83")))</f>
        <v xml:space="preserve"> </v>
      </c>
      <c r="AO83" s="78" t="str">
        <f ca="1">IF(ISBLANK(INDIRECT("O83"))," ",(INDIRECT("O83")))</f>
        <v xml:space="preserve"> </v>
      </c>
      <c r="AP83" s="78" t="str">
        <f ca="1">IF(ISBLANK(INDIRECT("P83"))," ",(INDIRECT("P83")))</f>
        <v xml:space="preserve"> </v>
      </c>
      <c r="AQ83" s="78" t="str">
        <f ca="1">IF(ISBLANK(INDIRECT("Q83"))," ",(INDIRECT("Q83")))</f>
        <v xml:space="preserve"> </v>
      </c>
      <c r="AR83" s="78" t="str">
        <f ca="1">IF(ISBLANK(INDIRECT("R83"))," ",(INDIRECT("R83")))</f>
        <v xml:space="preserve"> </v>
      </c>
      <c r="AS83" s="78" t="str">
        <f ca="1">IF(ISBLANK(INDIRECT("S83"))," ",(INDIRECT("S83")))</f>
        <v/>
      </c>
      <c r="AT83" s="78" t="str">
        <f ca="1">IF(ISBLANK(INDIRECT("T83"))," ",(INDIRECT("T83")))</f>
        <v xml:space="preserve"> </v>
      </c>
      <c r="AU83" s="78" t="str">
        <f ca="1">IF(ISBLANK(INDIRECT("U83"))," ",(INDIRECT("U83")))</f>
        <v xml:space="preserve"> </v>
      </c>
      <c r="AV83" s="78" t="str">
        <f ca="1">IF(ISBLANK(INDIRECT("V83"))," ",(INDIRECT("V83")))</f>
        <v xml:space="preserve"> </v>
      </c>
      <c r="AW83" s="78" t="str">
        <f ca="1">IF(ISBLANK(INDIRECT("W83"))," ",(INDIRECT("W83")))</f>
        <v xml:space="preserve"> </v>
      </c>
      <c r="BC83" s="290" t="s">
        <v>984</v>
      </c>
      <c r="BD83" s="290"/>
      <c r="BE83" s="290"/>
      <c r="BF83" s="290"/>
      <c r="BG83" s="290"/>
    </row>
    <row r="84" spans="1:59" x14ac:dyDescent="0.35">
      <c r="A84" s="16">
        <v>79</v>
      </c>
      <c r="B84" s="20"/>
      <c r="C84" s="20"/>
      <c r="D84" s="29"/>
      <c r="E84" s="30"/>
      <c r="F84" s="29"/>
      <c r="G84" s="20"/>
      <c r="H84" s="20"/>
      <c r="I84" s="20"/>
      <c r="J84" s="20"/>
      <c r="K84" s="20"/>
      <c r="L84" s="20"/>
      <c r="M84" s="20"/>
      <c r="N84" s="29"/>
      <c r="O84" s="29"/>
      <c r="P84" s="20"/>
      <c r="Q84" s="125"/>
      <c r="R84" s="125"/>
      <c r="S84" s="126" t="str">
        <f t="shared" si="2"/>
        <v/>
      </c>
      <c r="T84" s="31"/>
      <c r="U84" s="20"/>
      <c r="V84" s="20"/>
      <c r="W84" s="20"/>
      <c r="AB84" s="78" t="str">
        <f ca="1">IF(ISBLANK(INDIRECT("B84"))," ",(INDIRECT("B84")))</f>
        <v xml:space="preserve"> </v>
      </c>
      <c r="AC84" s="78" t="str">
        <f ca="1">IF(ISBLANK(INDIRECT("C84"))," ",(INDIRECT("C84")))</f>
        <v xml:space="preserve"> </v>
      </c>
      <c r="AD84" s="78" t="str">
        <f ca="1">IF(ISBLANK(INDIRECT("D84"))," ",(INDIRECT("D84")))</f>
        <v xml:space="preserve"> </v>
      </c>
      <c r="AE84" s="78" t="str">
        <f ca="1">IF(ISBLANK(INDIRECT("E84"))," ",(INDIRECT("E84")))</f>
        <v xml:space="preserve"> </v>
      </c>
      <c r="AF84" s="78" t="str">
        <f ca="1">IF(ISBLANK(INDIRECT("F84"))," ",(INDIRECT("F84")))</f>
        <v xml:space="preserve"> </v>
      </c>
      <c r="AG84" s="78" t="str">
        <f ca="1">IF(ISBLANK(INDIRECT("G84"))," ",(INDIRECT("G84")))</f>
        <v xml:space="preserve"> </v>
      </c>
      <c r="AH84" s="78" t="str">
        <f ca="1">IF(ISBLANK(INDIRECT("H84"))," ",(INDIRECT("H84")))</f>
        <v xml:space="preserve"> </v>
      </c>
      <c r="AI84" s="78" t="str">
        <f ca="1">IF(ISBLANK(INDIRECT("I84"))," ",(INDIRECT("I84")))</f>
        <v xml:space="preserve"> </v>
      </c>
      <c r="AJ84" s="78" t="str">
        <f ca="1">IF(ISBLANK(INDIRECT("J84"))," ",(INDIRECT("J84")))</f>
        <v xml:space="preserve"> </v>
      </c>
      <c r="AK84" s="78" t="str">
        <f ca="1">IF(ISBLANK(INDIRECT("K84"))," ",(INDIRECT("K84")))</f>
        <v xml:space="preserve"> </v>
      </c>
      <c r="AL84" s="78" t="str">
        <f ca="1">IF(ISBLANK(INDIRECT("L84"))," ",(INDIRECT("L84")))</f>
        <v xml:space="preserve"> </v>
      </c>
      <c r="AM84" s="78" t="str">
        <f ca="1">IF(ISBLANK(INDIRECT("M84"))," ",(INDIRECT("M84")))</f>
        <v xml:space="preserve"> </v>
      </c>
      <c r="AN84" s="78" t="str">
        <f ca="1">IF(ISBLANK(INDIRECT("N84"))," ",(INDIRECT("N84")))</f>
        <v xml:space="preserve"> </v>
      </c>
      <c r="AO84" s="78" t="str">
        <f ca="1">IF(ISBLANK(INDIRECT("O84"))," ",(INDIRECT("O84")))</f>
        <v xml:space="preserve"> </v>
      </c>
      <c r="AP84" s="78" t="str">
        <f ca="1">IF(ISBLANK(INDIRECT("P84"))," ",(INDIRECT("P84")))</f>
        <v xml:space="preserve"> </v>
      </c>
      <c r="AQ84" s="78" t="str">
        <f ca="1">IF(ISBLANK(INDIRECT("Q84"))," ",(INDIRECT("Q84")))</f>
        <v xml:space="preserve"> </v>
      </c>
      <c r="AR84" s="78" t="str">
        <f ca="1">IF(ISBLANK(INDIRECT("R84"))," ",(INDIRECT("R84")))</f>
        <v xml:space="preserve"> </v>
      </c>
      <c r="AS84" s="78" t="str">
        <f ca="1">IF(ISBLANK(INDIRECT("S84"))," ",(INDIRECT("S84")))</f>
        <v/>
      </c>
      <c r="AT84" s="78" t="str">
        <f ca="1">IF(ISBLANK(INDIRECT("T84"))," ",(INDIRECT("T84")))</f>
        <v xml:space="preserve"> </v>
      </c>
      <c r="AU84" s="78" t="str">
        <f ca="1">IF(ISBLANK(INDIRECT("U84"))," ",(INDIRECT("U84")))</f>
        <v xml:space="preserve"> </v>
      </c>
      <c r="AV84" s="78" t="str">
        <f ca="1">IF(ISBLANK(INDIRECT("V84"))," ",(INDIRECT("V84")))</f>
        <v xml:space="preserve"> </v>
      </c>
      <c r="AW84" s="78" t="str">
        <f ca="1">IF(ISBLANK(INDIRECT("W84"))," ",(INDIRECT("W84")))</f>
        <v xml:space="preserve"> </v>
      </c>
      <c r="BC84" s="290" t="s">
        <v>342</v>
      </c>
      <c r="BD84" s="290"/>
      <c r="BE84" s="290"/>
      <c r="BF84" s="290"/>
      <c r="BG84" s="290"/>
    </row>
    <row r="85" spans="1:59" x14ac:dyDescent="0.35">
      <c r="A85" s="16">
        <v>80</v>
      </c>
      <c r="B85" s="20"/>
      <c r="C85" s="20"/>
      <c r="D85" s="29"/>
      <c r="E85" s="30"/>
      <c r="F85" s="29"/>
      <c r="G85" s="20"/>
      <c r="H85" s="20"/>
      <c r="I85" s="20"/>
      <c r="J85" s="20"/>
      <c r="K85" s="20"/>
      <c r="L85" s="20"/>
      <c r="M85" s="20"/>
      <c r="N85" s="29"/>
      <c r="O85" s="29"/>
      <c r="P85" s="20"/>
      <c r="Q85" s="125"/>
      <c r="R85" s="125"/>
      <c r="S85" s="126" t="str">
        <f t="shared" si="2"/>
        <v/>
      </c>
      <c r="T85" s="31"/>
      <c r="U85" s="20"/>
      <c r="V85" s="20"/>
      <c r="W85" s="20"/>
      <c r="AB85" s="78" t="str">
        <f ca="1">IF(ISBLANK(INDIRECT("B85"))," ",(INDIRECT("B85")))</f>
        <v xml:space="preserve"> </v>
      </c>
      <c r="AC85" s="78" t="str">
        <f ca="1">IF(ISBLANK(INDIRECT("C85"))," ",(INDIRECT("C85")))</f>
        <v xml:space="preserve"> </v>
      </c>
      <c r="AD85" s="78" t="str">
        <f ca="1">IF(ISBLANK(INDIRECT("D85"))," ",(INDIRECT("D85")))</f>
        <v xml:space="preserve"> </v>
      </c>
      <c r="AE85" s="78" t="str">
        <f ca="1">IF(ISBLANK(INDIRECT("E85"))," ",(INDIRECT("E85")))</f>
        <v xml:space="preserve"> </v>
      </c>
      <c r="AF85" s="78" t="str">
        <f ca="1">IF(ISBLANK(INDIRECT("F85"))," ",(INDIRECT("F85")))</f>
        <v xml:space="preserve"> </v>
      </c>
      <c r="AG85" s="78" t="str">
        <f ca="1">IF(ISBLANK(INDIRECT("G85"))," ",(INDIRECT("G85")))</f>
        <v xml:space="preserve"> </v>
      </c>
      <c r="AH85" s="78" t="str">
        <f ca="1">IF(ISBLANK(INDIRECT("H85"))," ",(INDIRECT("H85")))</f>
        <v xml:space="preserve"> </v>
      </c>
      <c r="AI85" s="78" t="str">
        <f ca="1">IF(ISBLANK(INDIRECT("I85"))," ",(INDIRECT("I85")))</f>
        <v xml:space="preserve"> </v>
      </c>
      <c r="AJ85" s="78" t="str">
        <f ca="1">IF(ISBLANK(INDIRECT("J85"))," ",(INDIRECT("J85")))</f>
        <v xml:space="preserve"> </v>
      </c>
      <c r="AK85" s="78" t="str">
        <f ca="1">IF(ISBLANK(INDIRECT("K85"))," ",(INDIRECT("K85")))</f>
        <v xml:space="preserve"> </v>
      </c>
      <c r="AL85" s="78" t="str">
        <f ca="1">IF(ISBLANK(INDIRECT("L85"))," ",(INDIRECT("L85")))</f>
        <v xml:space="preserve"> </v>
      </c>
      <c r="AM85" s="78" t="str">
        <f ca="1">IF(ISBLANK(INDIRECT("M85"))," ",(INDIRECT("M85")))</f>
        <v xml:space="preserve"> </v>
      </c>
      <c r="AN85" s="78" t="str">
        <f ca="1">IF(ISBLANK(INDIRECT("N85"))," ",(INDIRECT("N85")))</f>
        <v xml:space="preserve"> </v>
      </c>
      <c r="AO85" s="78" t="str">
        <f ca="1">IF(ISBLANK(INDIRECT("O85"))," ",(INDIRECT("O85")))</f>
        <v xml:space="preserve"> </v>
      </c>
      <c r="AP85" s="78" t="str">
        <f ca="1">IF(ISBLANK(INDIRECT("P85"))," ",(INDIRECT("P85")))</f>
        <v xml:space="preserve"> </v>
      </c>
      <c r="AQ85" s="78" t="str">
        <f ca="1">IF(ISBLANK(INDIRECT("Q85"))," ",(INDIRECT("Q85")))</f>
        <v xml:space="preserve"> </v>
      </c>
      <c r="AR85" s="78" t="str">
        <f ca="1">IF(ISBLANK(INDIRECT("R85"))," ",(INDIRECT("R85")))</f>
        <v xml:space="preserve"> </v>
      </c>
      <c r="AS85" s="78" t="str">
        <f ca="1">IF(ISBLANK(INDIRECT("S85"))," ",(INDIRECT("S85")))</f>
        <v/>
      </c>
      <c r="AT85" s="78" t="str">
        <f ca="1">IF(ISBLANK(INDIRECT("T85"))," ",(INDIRECT("T85")))</f>
        <v xml:space="preserve"> </v>
      </c>
      <c r="AU85" s="78" t="str">
        <f ca="1">IF(ISBLANK(INDIRECT("U85"))," ",(INDIRECT("U85")))</f>
        <v xml:space="preserve"> </v>
      </c>
      <c r="AV85" s="78" t="str">
        <f ca="1">IF(ISBLANK(INDIRECT("V85"))," ",(INDIRECT("V85")))</f>
        <v xml:space="preserve"> </v>
      </c>
      <c r="AW85" s="78" t="str">
        <f ca="1">IF(ISBLANK(INDIRECT("W85"))," ",(INDIRECT("W85")))</f>
        <v xml:space="preserve"> </v>
      </c>
      <c r="BC85" s="290" t="s">
        <v>987</v>
      </c>
      <c r="BD85" s="290"/>
      <c r="BE85" s="290"/>
      <c r="BF85" s="290"/>
      <c r="BG85" s="290"/>
    </row>
    <row r="86" spans="1:59" x14ac:dyDescent="0.35">
      <c r="A86" s="16">
        <v>81</v>
      </c>
      <c r="B86" s="20"/>
      <c r="C86" s="20"/>
      <c r="D86" s="29"/>
      <c r="E86" s="30"/>
      <c r="F86" s="29"/>
      <c r="G86" s="20"/>
      <c r="H86" s="20"/>
      <c r="I86" s="20"/>
      <c r="J86" s="20"/>
      <c r="K86" s="20"/>
      <c r="L86" s="20"/>
      <c r="M86" s="20"/>
      <c r="N86" s="29"/>
      <c r="O86" s="29"/>
      <c r="P86" s="20"/>
      <c r="Q86" s="125"/>
      <c r="R86" s="125"/>
      <c r="S86" s="126" t="str">
        <f t="shared" si="2"/>
        <v/>
      </c>
      <c r="T86" s="31"/>
      <c r="U86" s="20"/>
      <c r="V86" s="20"/>
      <c r="W86" s="20"/>
      <c r="AB86" s="78" t="str">
        <f ca="1">IF(ISBLANK(INDIRECT("B86"))," ",(INDIRECT("B86")))</f>
        <v xml:space="preserve"> </v>
      </c>
      <c r="AC86" s="78" t="str">
        <f ca="1">IF(ISBLANK(INDIRECT("C86"))," ",(INDIRECT("C86")))</f>
        <v xml:space="preserve"> </v>
      </c>
      <c r="AD86" s="78" t="str">
        <f ca="1">IF(ISBLANK(INDIRECT("D86"))," ",(INDIRECT("D86")))</f>
        <v xml:space="preserve"> </v>
      </c>
      <c r="AE86" s="78" t="str">
        <f ca="1">IF(ISBLANK(INDIRECT("E86"))," ",(INDIRECT("E86")))</f>
        <v xml:space="preserve"> </v>
      </c>
      <c r="AF86" s="78" t="str">
        <f ca="1">IF(ISBLANK(INDIRECT("F86"))," ",(INDIRECT("F86")))</f>
        <v xml:space="preserve"> </v>
      </c>
      <c r="AG86" s="78" t="str">
        <f ca="1">IF(ISBLANK(INDIRECT("G86"))," ",(INDIRECT("G86")))</f>
        <v xml:space="preserve"> </v>
      </c>
      <c r="AH86" s="78" t="str">
        <f ca="1">IF(ISBLANK(INDIRECT("H86"))," ",(INDIRECT("H86")))</f>
        <v xml:space="preserve"> </v>
      </c>
      <c r="AI86" s="78" t="str">
        <f ca="1">IF(ISBLANK(INDIRECT("I86"))," ",(INDIRECT("I86")))</f>
        <v xml:space="preserve"> </v>
      </c>
      <c r="AJ86" s="78" t="str">
        <f ca="1">IF(ISBLANK(INDIRECT("J86"))," ",(INDIRECT("J86")))</f>
        <v xml:space="preserve"> </v>
      </c>
      <c r="AK86" s="78" t="str">
        <f ca="1">IF(ISBLANK(INDIRECT("K86"))," ",(INDIRECT("K86")))</f>
        <v xml:space="preserve"> </v>
      </c>
      <c r="AL86" s="78" t="str">
        <f ca="1">IF(ISBLANK(INDIRECT("L86"))," ",(INDIRECT("L86")))</f>
        <v xml:space="preserve"> </v>
      </c>
      <c r="AM86" s="78" t="str">
        <f ca="1">IF(ISBLANK(INDIRECT("M86"))," ",(INDIRECT("M86")))</f>
        <v xml:space="preserve"> </v>
      </c>
      <c r="AN86" s="78" t="str">
        <f ca="1">IF(ISBLANK(INDIRECT("N86"))," ",(INDIRECT("N86")))</f>
        <v xml:space="preserve"> </v>
      </c>
      <c r="AO86" s="78" t="str">
        <f ca="1">IF(ISBLANK(INDIRECT("O86"))," ",(INDIRECT("O86")))</f>
        <v xml:space="preserve"> </v>
      </c>
      <c r="AP86" s="78" t="str">
        <f ca="1">IF(ISBLANK(INDIRECT("P86"))," ",(INDIRECT("P86")))</f>
        <v xml:space="preserve"> </v>
      </c>
      <c r="AQ86" s="78" t="str">
        <f ca="1">IF(ISBLANK(INDIRECT("Q86"))," ",(INDIRECT("Q86")))</f>
        <v xml:space="preserve"> </v>
      </c>
      <c r="AR86" s="78" t="str">
        <f ca="1">IF(ISBLANK(INDIRECT("R86"))," ",(INDIRECT("R86")))</f>
        <v xml:space="preserve"> </v>
      </c>
      <c r="AS86" s="78" t="str">
        <f ca="1">IF(ISBLANK(INDIRECT("S86"))," ",(INDIRECT("S86")))</f>
        <v/>
      </c>
      <c r="AT86" s="78" t="str">
        <f ca="1">IF(ISBLANK(INDIRECT("T86"))," ",(INDIRECT("T86")))</f>
        <v xml:space="preserve"> </v>
      </c>
      <c r="AU86" s="78" t="str">
        <f ca="1">IF(ISBLANK(INDIRECT("U86"))," ",(INDIRECT("U86")))</f>
        <v xml:space="preserve"> </v>
      </c>
      <c r="AV86" s="78" t="str">
        <f ca="1">IF(ISBLANK(INDIRECT("V86"))," ",(INDIRECT("V86")))</f>
        <v xml:space="preserve"> </v>
      </c>
      <c r="AW86" s="78" t="str">
        <f ca="1">IF(ISBLANK(INDIRECT("W86"))," ",(INDIRECT("W86")))</f>
        <v xml:space="preserve"> </v>
      </c>
      <c r="BC86" s="290" t="s">
        <v>988</v>
      </c>
      <c r="BD86" s="290"/>
      <c r="BE86" s="290"/>
      <c r="BF86" s="290"/>
      <c r="BG86" s="290"/>
    </row>
    <row r="87" spans="1:59" x14ac:dyDescent="0.35">
      <c r="A87" s="16">
        <v>82</v>
      </c>
      <c r="B87" s="20"/>
      <c r="C87" s="20"/>
      <c r="D87" s="29"/>
      <c r="E87" s="30"/>
      <c r="F87" s="29"/>
      <c r="G87" s="20"/>
      <c r="H87" s="20"/>
      <c r="I87" s="20"/>
      <c r="J87" s="20"/>
      <c r="K87" s="20"/>
      <c r="L87" s="20"/>
      <c r="M87" s="20"/>
      <c r="N87" s="29"/>
      <c r="O87" s="29"/>
      <c r="P87" s="20"/>
      <c r="Q87" s="125"/>
      <c r="R87" s="125"/>
      <c r="S87" s="126" t="str">
        <f t="shared" si="2"/>
        <v/>
      </c>
      <c r="T87" s="31"/>
      <c r="U87" s="20"/>
      <c r="V87" s="20"/>
      <c r="W87" s="20"/>
      <c r="AB87" s="78" t="str">
        <f ca="1">IF(ISBLANK(INDIRECT("B87"))," ",(INDIRECT("B87")))</f>
        <v xml:space="preserve"> </v>
      </c>
      <c r="AC87" s="78" t="str">
        <f ca="1">IF(ISBLANK(INDIRECT("C87"))," ",(INDIRECT("C87")))</f>
        <v xml:space="preserve"> </v>
      </c>
      <c r="AD87" s="78" t="str">
        <f ca="1">IF(ISBLANK(INDIRECT("D87"))," ",(INDIRECT("D87")))</f>
        <v xml:space="preserve"> </v>
      </c>
      <c r="AE87" s="78" t="str">
        <f ca="1">IF(ISBLANK(INDIRECT("E87"))," ",(INDIRECT("E87")))</f>
        <v xml:space="preserve"> </v>
      </c>
      <c r="AF87" s="78" t="str">
        <f ca="1">IF(ISBLANK(INDIRECT("F87"))," ",(INDIRECT("F87")))</f>
        <v xml:space="preserve"> </v>
      </c>
      <c r="AG87" s="78" t="str">
        <f ca="1">IF(ISBLANK(INDIRECT("G87"))," ",(INDIRECT("G87")))</f>
        <v xml:space="preserve"> </v>
      </c>
      <c r="AH87" s="78" t="str">
        <f ca="1">IF(ISBLANK(INDIRECT("H87"))," ",(INDIRECT("H87")))</f>
        <v xml:space="preserve"> </v>
      </c>
      <c r="AI87" s="78" t="str">
        <f ca="1">IF(ISBLANK(INDIRECT("I87"))," ",(INDIRECT("I87")))</f>
        <v xml:space="preserve"> </v>
      </c>
      <c r="AJ87" s="78" t="str">
        <f ca="1">IF(ISBLANK(INDIRECT("J87"))," ",(INDIRECT("J87")))</f>
        <v xml:space="preserve"> </v>
      </c>
      <c r="AK87" s="78" t="str">
        <f ca="1">IF(ISBLANK(INDIRECT("K87"))," ",(INDIRECT("K87")))</f>
        <v xml:space="preserve"> </v>
      </c>
      <c r="AL87" s="78" t="str">
        <f ca="1">IF(ISBLANK(INDIRECT("L87"))," ",(INDIRECT("L87")))</f>
        <v xml:space="preserve"> </v>
      </c>
      <c r="AM87" s="78" t="str">
        <f ca="1">IF(ISBLANK(INDIRECT("M87"))," ",(INDIRECT("M87")))</f>
        <v xml:space="preserve"> </v>
      </c>
      <c r="AN87" s="78" t="str">
        <f ca="1">IF(ISBLANK(INDIRECT("N87"))," ",(INDIRECT("N87")))</f>
        <v xml:space="preserve"> </v>
      </c>
      <c r="AO87" s="78" t="str">
        <f ca="1">IF(ISBLANK(INDIRECT("O87"))," ",(INDIRECT("O87")))</f>
        <v xml:space="preserve"> </v>
      </c>
      <c r="AP87" s="78" t="str">
        <f ca="1">IF(ISBLANK(INDIRECT("P87"))," ",(INDIRECT("P87")))</f>
        <v xml:space="preserve"> </v>
      </c>
      <c r="AQ87" s="78" t="str">
        <f ca="1">IF(ISBLANK(INDIRECT("Q87"))," ",(INDIRECT("Q87")))</f>
        <v xml:space="preserve"> </v>
      </c>
      <c r="AR87" s="78" t="str">
        <f ca="1">IF(ISBLANK(INDIRECT("R87"))," ",(INDIRECT("R87")))</f>
        <v xml:space="preserve"> </v>
      </c>
      <c r="AS87" s="78" t="str">
        <f ca="1">IF(ISBLANK(INDIRECT("S87"))," ",(INDIRECT("S87")))</f>
        <v/>
      </c>
      <c r="AT87" s="78" t="str">
        <f ca="1">IF(ISBLANK(INDIRECT("T87"))," ",(INDIRECT("T87")))</f>
        <v xml:space="preserve"> </v>
      </c>
      <c r="AU87" s="78" t="str">
        <f ca="1">IF(ISBLANK(INDIRECT("U87"))," ",(INDIRECT("U87")))</f>
        <v xml:space="preserve"> </v>
      </c>
      <c r="AV87" s="78" t="str">
        <f ca="1">IF(ISBLANK(INDIRECT("V87"))," ",(INDIRECT("V87")))</f>
        <v xml:space="preserve"> </v>
      </c>
      <c r="AW87" s="78" t="str">
        <f ca="1">IF(ISBLANK(INDIRECT("W87"))," ",(INDIRECT("W87")))</f>
        <v xml:space="preserve"> </v>
      </c>
      <c r="BC87" s="290" t="s">
        <v>343</v>
      </c>
      <c r="BD87" s="290"/>
      <c r="BE87" s="290"/>
      <c r="BF87" s="290"/>
      <c r="BG87" s="290"/>
    </row>
    <row r="88" spans="1:59" x14ac:dyDescent="0.35">
      <c r="A88" s="16">
        <v>83</v>
      </c>
      <c r="B88" s="20"/>
      <c r="C88" s="20"/>
      <c r="D88" s="29"/>
      <c r="E88" s="30"/>
      <c r="F88" s="29"/>
      <c r="G88" s="20"/>
      <c r="H88" s="20"/>
      <c r="I88" s="20"/>
      <c r="J88" s="20"/>
      <c r="K88" s="20"/>
      <c r="L88" s="20"/>
      <c r="M88" s="20"/>
      <c r="N88" s="29"/>
      <c r="O88" s="29"/>
      <c r="P88" s="20"/>
      <c r="Q88" s="125"/>
      <c r="R88" s="125"/>
      <c r="S88" s="126" t="str">
        <f t="shared" si="2"/>
        <v/>
      </c>
      <c r="T88" s="31"/>
      <c r="U88" s="20"/>
      <c r="V88" s="20"/>
      <c r="W88" s="20"/>
      <c r="AB88" s="78" t="str">
        <f ca="1">IF(ISBLANK(INDIRECT("B88"))," ",(INDIRECT("B88")))</f>
        <v xml:space="preserve"> </v>
      </c>
      <c r="AC88" s="78" t="str">
        <f ca="1">IF(ISBLANK(INDIRECT("C88"))," ",(INDIRECT("C88")))</f>
        <v xml:space="preserve"> </v>
      </c>
      <c r="AD88" s="78" t="str">
        <f ca="1">IF(ISBLANK(INDIRECT("D88"))," ",(INDIRECT("D88")))</f>
        <v xml:space="preserve"> </v>
      </c>
      <c r="AE88" s="78" t="str">
        <f ca="1">IF(ISBLANK(INDIRECT("E88"))," ",(INDIRECT("E88")))</f>
        <v xml:space="preserve"> </v>
      </c>
      <c r="AF88" s="78" t="str">
        <f ca="1">IF(ISBLANK(INDIRECT("F88"))," ",(INDIRECT("F88")))</f>
        <v xml:space="preserve"> </v>
      </c>
      <c r="AG88" s="78" t="str">
        <f ca="1">IF(ISBLANK(INDIRECT("G88"))," ",(INDIRECT("G88")))</f>
        <v xml:space="preserve"> </v>
      </c>
      <c r="AH88" s="78" t="str">
        <f ca="1">IF(ISBLANK(INDIRECT("H88"))," ",(INDIRECT("H88")))</f>
        <v xml:space="preserve"> </v>
      </c>
      <c r="AI88" s="78" t="str">
        <f ca="1">IF(ISBLANK(INDIRECT("I88"))," ",(INDIRECT("I88")))</f>
        <v xml:space="preserve"> </v>
      </c>
      <c r="AJ88" s="78" t="str">
        <f ca="1">IF(ISBLANK(INDIRECT("J88"))," ",(INDIRECT("J88")))</f>
        <v xml:space="preserve"> </v>
      </c>
      <c r="AK88" s="78" t="str">
        <f ca="1">IF(ISBLANK(INDIRECT("K88"))," ",(INDIRECT("K88")))</f>
        <v xml:space="preserve"> </v>
      </c>
      <c r="AL88" s="78" t="str">
        <f ca="1">IF(ISBLANK(INDIRECT("L88"))," ",(INDIRECT("L88")))</f>
        <v xml:space="preserve"> </v>
      </c>
      <c r="AM88" s="78" t="str">
        <f ca="1">IF(ISBLANK(INDIRECT("M88"))," ",(INDIRECT("M88")))</f>
        <v xml:space="preserve"> </v>
      </c>
      <c r="AN88" s="78" t="str">
        <f ca="1">IF(ISBLANK(INDIRECT("N88"))," ",(INDIRECT("N88")))</f>
        <v xml:space="preserve"> </v>
      </c>
      <c r="AO88" s="78" t="str">
        <f ca="1">IF(ISBLANK(INDIRECT("O88"))," ",(INDIRECT("O88")))</f>
        <v xml:space="preserve"> </v>
      </c>
      <c r="AP88" s="78" t="str">
        <f ca="1">IF(ISBLANK(INDIRECT("P88"))," ",(INDIRECT("P88")))</f>
        <v xml:space="preserve"> </v>
      </c>
      <c r="AQ88" s="78" t="str">
        <f ca="1">IF(ISBLANK(INDIRECT("Q88"))," ",(INDIRECT("Q88")))</f>
        <v xml:space="preserve"> </v>
      </c>
      <c r="AR88" s="78" t="str">
        <f ca="1">IF(ISBLANK(INDIRECT("R88"))," ",(INDIRECT("R88")))</f>
        <v xml:space="preserve"> </v>
      </c>
      <c r="AS88" s="78" t="str">
        <f ca="1">IF(ISBLANK(INDIRECT("S88"))," ",(INDIRECT("S88")))</f>
        <v/>
      </c>
      <c r="AT88" s="78" t="str">
        <f ca="1">IF(ISBLANK(INDIRECT("T88"))," ",(INDIRECT("T88")))</f>
        <v xml:space="preserve"> </v>
      </c>
      <c r="AU88" s="78" t="str">
        <f ca="1">IF(ISBLANK(INDIRECT("U88"))," ",(INDIRECT("U88")))</f>
        <v xml:space="preserve"> </v>
      </c>
      <c r="AV88" s="78" t="str">
        <f ca="1">IF(ISBLANK(INDIRECT("V88"))," ",(INDIRECT("V88")))</f>
        <v xml:space="preserve"> </v>
      </c>
      <c r="AW88" s="78" t="str">
        <f ca="1">IF(ISBLANK(INDIRECT("W88"))," ",(INDIRECT("W88")))</f>
        <v xml:space="preserve"> </v>
      </c>
      <c r="BC88" s="290" t="s">
        <v>990</v>
      </c>
      <c r="BD88" s="290"/>
      <c r="BE88" s="290"/>
      <c r="BF88" s="290"/>
      <c r="BG88" s="290"/>
    </row>
    <row r="89" spans="1:59" x14ac:dyDescent="0.35">
      <c r="A89" s="16">
        <v>84</v>
      </c>
      <c r="B89" s="20"/>
      <c r="C89" s="20"/>
      <c r="D89" s="29"/>
      <c r="E89" s="30"/>
      <c r="F89" s="29"/>
      <c r="G89" s="20"/>
      <c r="H89" s="20"/>
      <c r="I89" s="20"/>
      <c r="J89" s="20"/>
      <c r="K89" s="20"/>
      <c r="L89" s="20"/>
      <c r="M89" s="20"/>
      <c r="N89" s="29"/>
      <c r="O89" s="29"/>
      <c r="P89" s="20"/>
      <c r="Q89" s="125"/>
      <c r="R89" s="125"/>
      <c r="S89" s="126" t="str">
        <f t="shared" si="2"/>
        <v/>
      </c>
      <c r="T89" s="31"/>
      <c r="U89" s="20"/>
      <c r="V89" s="20"/>
      <c r="W89" s="20"/>
      <c r="AB89" s="78" t="str">
        <f ca="1">IF(ISBLANK(INDIRECT("B89"))," ",(INDIRECT("B89")))</f>
        <v xml:space="preserve"> </v>
      </c>
      <c r="AC89" s="78" t="str">
        <f ca="1">IF(ISBLANK(INDIRECT("C89"))," ",(INDIRECT("C89")))</f>
        <v xml:space="preserve"> </v>
      </c>
      <c r="AD89" s="78" t="str">
        <f ca="1">IF(ISBLANK(INDIRECT("D89"))," ",(INDIRECT("D89")))</f>
        <v xml:space="preserve"> </v>
      </c>
      <c r="AE89" s="78" t="str">
        <f ca="1">IF(ISBLANK(INDIRECT("E89"))," ",(INDIRECT("E89")))</f>
        <v xml:space="preserve"> </v>
      </c>
      <c r="AF89" s="78" t="str">
        <f ca="1">IF(ISBLANK(INDIRECT("F89"))," ",(INDIRECT("F89")))</f>
        <v xml:space="preserve"> </v>
      </c>
      <c r="AG89" s="78" t="str">
        <f ca="1">IF(ISBLANK(INDIRECT("G89"))," ",(INDIRECT("G89")))</f>
        <v xml:space="preserve"> </v>
      </c>
      <c r="AH89" s="78" t="str">
        <f ca="1">IF(ISBLANK(INDIRECT("H89"))," ",(INDIRECT("H89")))</f>
        <v xml:space="preserve"> </v>
      </c>
      <c r="AI89" s="78" t="str">
        <f ca="1">IF(ISBLANK(INDIRECT("I89"))," ",(INDIRECT("I89")))</f>
        <v xml:space="preserve"> </v>
      </c>
      <c r="AJ89" s="78" t="str">
        <f ca="1">IF(ISBLANK(INDIRECT("J89"))," ",(INDIRECT("J89")))</f>
        <v xml:space="preserve"> </v>
      </c>
      <c r="AK89" s="78" t="str">
        <f ca="1">IF(ISBLANK(INDIRECT("K89"))," ",(INDIRECT("K89")))</f>
        <v xml:space="preserve"> </v>
      </c>
      <c r="AL89" s="78" t="str">
        <f ca="1">IF(ISBLANK(INDIRECT("L89"))," ",(INDIRECT("L89")))</f>
        <v xml:space="preserve"> </v>
      </c>
      <c r="AM89" s="78" t="str">
        <f ca="1">IF(ISBLANK(INDIRECT("M89"))," ",(INDIRECT("M89")))</f>
        <v xml:space="preserve"> </v>
      </c>
      <c r="AN89" s="78" t="str">
        <f ca="1">IF(ISBLANK(INDIRECT("N89"))," ",(INDIRECT("N89")))</f>
        <v xml:space="preserve"> </v>
      </c>
      <c r="AO89" s="78" t="str">
        <f ca="1">IF(ISBLANK(INDIRECT("O89"))," ",(INDIRECT("O89")))</f>
        <v xml:space="preserve"> </v>
      </c>
      <c r="AP89" s="78" t="str">
        <f ca="1">IF(ISBLANK(INDIRECT("P89"))," ",(INDIRECT("P89")))</f>
        <v xml:space="preserve"> </v>
      </c>
      <c r="AQ89" s="78" t="str">
        <f ca="1">IF(ISBLANK(INDIRECT("Q89"))," ",(INDIRECT("Q89")))</f>
        <v xml:space="preserve"> </v>
      </c>
      <c r="AR89" s="78" t="str">
        <f ca="1">IF(ISBLANK(INDIRECT("R89"))," ",(INDIRECT("R89")))</f>
        <v xml:space="preserve"> </v>
      </c>
      <c r="AS89" s="78" t="str">
        <f ca="1">IF(ISBLANK(INDIRECT("S89"))," ",(INDIRECT("S89")))</f>
        <v/>
      </c>
      <c r="AT89" s="78" t="str">
        <f ca="1">IF(ISBLANK(INDIRECT("T89"))," ",(INDIRECT("T89")))</f>
        <v xml:space="preserve"> </v>
      </c>
      <c r="AU89" s="78" t="str">
        <f ca="1">IF(ISBLANK(INDIRECT("U89"))," ",(INDIRECT("U89")))</f>
        <v xml:space="preserve"> </v>
      </c>
      <c r="AV89" s="78" t="str">
        <f ca="1">IF(ISBLANK(INDIRECT("V89"))," ",(INDIRECT("V89")))</f>
        <v xml:space="preserve"> </v>
      </c>
      <c r="AW89" s="78" t="str">
        <f ca="1">IF(ISBLANK(INDIRECT("W89"))," ",(INDIRECT("W89")))</f>
        <v xml:space="preserve"> </v>
      </c>
      <c r="BC89" s="290" t="s">
        <v>991</v>
      </c>
      <c r="BD89" s="290"/>
      <c r="BE89" s="290"/>
      <c r="BF89" s="290"/>
      <c r="BG89" s="290"/>
    </row>
    <row r="90" spans="1:59" x14ac:dyDescent="0.35">
      <c r="A90" s="16">
        <v>85</v>
      </c>
      <c r="B90" s="20"/>
      <c r="C90" s="20"/>
      <c r="D90" s="29"/>
      <c r="E90" s="30"/>
      <c r="F90" s="29"/>
      <c r="G90" s="20"/>
      <c r="H90" s="20"/>
      <c r="I90" s="20"/>
      <c r="J90" s="20"/>
      <c r="K90" s="20"/>
      <c r="L90" s="20"/>
      <c r="M90" s="20"/>
      <c r="N90" s="29"/>
      <c r="O90" s="29"/>
      <c r="P90" s="20"/>
      <c r="Q90" s="125"/>
      <c r="R90" s="125"/>
      <c r="S90" s="126" t="str">
        <f t="shared" si="2"/>
        <v/>
      </c>
      <c r="T90" s="31"/>
      <c r="U90" s="20"/>
      <c r="V90" s="20"/>
      <c r="W90" s="20"/>
      <c r="AB90" s="78" t="str">
        <f ca="1">IF(ISBLANK(INDIRECT("B90"))," ",(INDIRECT("B90")))</f>
        <v xml:space="preserve"> </v>
      </c>
      <c r="AC90" s="78" t="str">
        <f ca="1">IF(ISBLANK(INDIRECT("C90"))," ",(INDIRECT("C90")))</f>
        <v xml:space="preserve"> </v>
      </c>
      <c r="AD90" s="78" t="str">
        <f ca="1">IF(ISBLANK(INDIRECT("D90"))," ",(INDIRECT("D90")))</f>
        <v xml:space="preserve"> </v>
      </c>
      <c r="AE90" s="78" t="str">
        <f ca="1">IF(ISBLANK(INDIRECT("E90"))," ",(INDIRECT("E90")))</f>
        <v xml:space="preserve"> </v>
      </c>
      <c r="AF90" s="78" t="str">
        <f ca="1">IF(ISBLANK(INDIRECT("F90"))," ",(INDIRECT("F90")))</f>
        <v xml:space="preserve"> </v>
      </c>
      <c r="AG90" s="78" t="str">
        <f ca="1">IF(ISBLANK(INDIRECT("G90"))," ",(INDIRECT("G90")))</f>
        <v xml:space="preserve"> </v>
      </c>
      <c r="AH90" s="78" t="str">
        <f ca="1">IF(ISBLANK(INDIRECT("H90"))," ",(INDIRECT("H90")))</f>
        <v xml:space="preserve"> </v>
      </c>
      <c r="AI90" s="78" t="str">
        <f ca="1">IF(ISBLANK(INDIRECT("I90"))," ",(INDIRECT("I90")))</f>
        <v xml:space="preserve"> </v>
      </c>
      <c r="AJ90" s="78" t="str">
        <f ca="1">IF(ISBLANK(INDIRECT("J90"))," ",(INDIRECT("J90")))</f>
        <v xml:space="preserve"> </v>
      </c>
      <c r="AK90" s="78" t="str">
        <f ca="1">IF(ISBLANK(INDIRECT("K90"))," ",(INDIRECT("K90")))</f>
        <v xml:space="preserve"> </v>
      </c>
      <c r="AL90" s="78" t="str">
        <f ca="1">IF(ISBLANK(INDIRECT("L90"))," ",(INDIRECT("L90")))</f>
        <v xml:space="preserve"> </v>
      </c>
      <c r="AM90" s="78" t="str">
        <f ca="1">IF(ISBLANK(INDIRECT("M90"))," ",(INDIRECT("M90")))</f>
        <v xml:space="preserve"> </v>
      </c>
      <c r="AN90" s="78" t="str">
        <f ca="1">IF(ISBLANK(INDIRECT("N90"))," ",(INDIRECT("N90")))</f>
        <v xml:space="preserve"> </v>
      </c>
      <c r="AO90" s="78" t="str">
        <f ca="1">IF(ISBLANK(INDIRECT("O90"))," ",(INDIRECT("O90")))</f>
        <v xml:space="preserve"> </v>
      </c>
      <c r="AP90" s="78" t="str">
        <f ca="1">IF(ISBLANK(INDIRECT("P90"))," ",(INDIRECT("P90")))</f>
        <v xml:space="preserve"> </v>
      </c>
      <c r="AQ90" s="78" t="str">
        <f ca="1">IF(ISBLANK(INDIRECT("Q90"))," ",(INDIRECT("Q90")))</f>
        <v xml:space="preserve"> </v>
      </c>
      <c r="AR90" s="78" t="str">
        <f ca="1">IF(ISBLANK(INDIRECT("R90"))," ",(INDIRECT("R90")))</f>
        <v xml:space="preserve"> </v>
      </c>
      <c r="AS90" s="78" t="str">
        <f ca="1">IF(ISBLANK(INDIRECT("S90"))," ",(INDIRECT("S90")))</f>
        <v/>
      </c>
      <c r="AT90" s="78" t="str">
        <f ca="1">IF(ISBLANK(INDIRECT("T90"))," ",(INDIRECT("T90")))</f>
        <v xml:space="preserve"> </v>
      </c>
      <c r="AU90" s="78" t="str">
        <f ca="1">IF(ISBLANK(INDIRECT("U90"))," ",(INDIRECT("U90")))</f>
        <v xml:space="preserve"> </v>
      </c>
      <c r="AV90" s="78" t="str">
        <f ca="1">IF(ISBLANK(INDIRECT("V90"))," ",(INDIRECT("V90")))</f>
        <v xml:space="preserve"> </v>
      </c>
      <c r="AW90" s="78" t="str">
        <f ca="1">IF(ISBLANK(INDIRECT("W90"))," ",(INDIRECT("W90")))</f>
        <v xml:space="preserve"> </v>
      </c>
      <c r="BC90" s="290" t="s">
        <v>992</v>
      </c>
      <c r="BD90" s="290"/>
      <c r="BE90" s="290"/>
      <c r="BF90" s="290"/>
      <c r="BG90" s="290"/>
    </row>
    <row r="91" spans="1:59" x14ac:dyDescent="0.35">
      <c r="A91" s="16">
        <v>86</v>
      </c>
      <c r="B91" s="20"/>
      <c r="C91" s="20"/>
      <c r="D91" s="29"/>
      <c r="E91" s="30"/>
      <c r="F91" s="29"/>
      <c r="G91" s="20"/>
      <c r="H91" s="20"/>
      <c r="I91" s="20"/>
      <c r="J91" s="20"/>
      <c r="K91" s="20"/>
      <c r="L91" s="20"/>
      <c r="M91" s="20"/>
      <c r="N91" s="29"/>
      <c r="O91" s="29"/>
      <c r="P91" s="20"/>
      <c r="Q91" s="125"/>
      <c r="R91" s="125"/>
      <c r="S91" s="126" t="str">
        <f t="shared" si="2"/>
        <v/>
      </c>
      <c r="T91" s="31"/>
      <c r="U91" s="20"/>
      <c r="V91" s="20"/>
      <c r="W91" s="20"/>
      <c r="AB91" s="78" t="str">
        <f ca="1">IF(ISBLANK(INDIRECT("B91"))," ",(INDIRECT("B91")))</f>
        <v xml:space="preserve"> </v>
      </c>
      <c r="AC91" s="78" t="str">
        <f ca="1">IF(ISBLANK(INDIRECT("C91"))," ",(INDIRECT("C91")))</f>
        <v xml:space="preserve"> </v>
      </c>
      <c r="AD91" s="78" t="str">
        <f ca="1">IF(ISBLANK(INDIRECT("D91"))," ",(INDIRECT("D91")))</f>
        <v xml:space="preserve"> </v>
      </c>
      <c r="AE91" s="78" t="str">
        <f ca="1">IF(ISBLANK(INDIRECT("E91"))," ",(INDIRECT("E91")))</f>
        <v xml:space="preserve"> </v>
      </c>
      <c r="AF91" s="78" t="str">
        <f ca="1">IF(ISBLANK(INDIRECT("F91"))," ",(INDIRECT("F91")))</f>
        <v xml:space="preserve"> </v>
      </c>
      <c r="AG91" s="78" t="str">
        <f ca="1">IF(ISBLANK(INDIRECT("G91"))," ",(INDIRECT("G91")))</f>
        <v xml:space="preserve"> </v>
      </c>
      <c r="AH91" s="78" t="str">
        <f ca="1">IF(ISBLANK(INDIRECT("H91"))," ",(INDIRECT("H91")))</f>
        <v xml:space="preserve"> </v>
      </c>
      <c r="AI91" s="78" t="str">
        <f ca="1">IF(ISBLANK(INDIRECT("I91"))," ",(INDIRECT("I91")))</f>
        <v xml:space="preserve"> </v>
      </c>
      <c r="AJ91" s="78" t="str">
        <f ca="1">IF(ISBLANK(INDIRECT("J91"))," ",(INDIRECT("J91")))</f>
        <v xml:space="preserve"> </v>
      </c>
      <c r="AK91" s="78" t="str">
        <f ca="1">IF(ISBLANK(INDIRECT("K91"))," ",(INDIRECT("K91")))</f>
        <v xml:space="preserve"> </v>
      </c>
      <c r="AL91" s="78" t="str">
        <f ca="1">IF(ISBLANK(INDIRECT("L91"))," ",(INDIRECT("L91")))</f>
        <v xml:space="preserve"> </v>
      </c>
      <c r="AM91" s="78" t="str">
        <f ca="1">IF(ISBLANK(INDIRECT("M91"))," ",(INDIRECT("M91")))</f>
        <v xml:space="preserve"> </v>
      </c>
      <c r="AN91" s="78" t="str">
        <f ca="1">IF(ISBLANK(INDIRECT("N91"))," ",(INDIRECT("N91")))</f>
        <v xml:space="preserve"> </v>
      </c>
      <c r="AO91" s="78" t="str">
        <f ca="1">IF(ISBLANK(INDIRECT("O91"))," ",(INDIRECT("O91")))</f>
        <v xml:space="preserve"> </v>
      </c>
      <c r="AP91" s="78" t="str">
        <f ca="1">IF(ISBLANK(INDIRECT("P91"))," ",(INDIRECT("P91")))</f>
        <v xml:space="preserve"> </v>
      </c>
      <c r="AQ91" s="78" t="str">
        <f ca="1">IF(ISBLANK(INDIRECT("Q91"))," ",(INDIRECT("Q91")))</f>
        <v xml:space="preserve"> </v>
      </c>
      <c r="AR91" s="78" t="str">
        <f ca="1">IF(ISBLANK(INDIRECT("R91"))," ",(INDIRECT("R91")))</f>
        <v xml:space="preserve"> </v>
      </c>
      <c r="AS91" s="78" t="str">
        <f ca="1">IF(ISBLANK(INDIRECT("S91"))," ",(INDIRECT("S91")))</f>
        <v/>
      </c>
      <c r="AT91" s="78" t="str">
        <f ca="1">IF(ISBLANK(INDIRECT("T91"))," ",(INDIRECT("T91")))</f>
        <v xml:space="preserve"> </v>
      </c>
      <c r="AU91" s="78" t="str">
        <f ca="1">IF(ISBLANK(INDIRECT("U91"))," ",(INDIRECT("U91")))</f>
        <v xml:space="preserve"> </v>
      </c>
      <c r="AV91" s="78" t="str">
        <f ca="1">IF(ISBLANK(INDIRECT("V91"))," ",(INDIRECT("V91")))</f>
        <v xml:space="preserve"> </v>
      </c>
      <c r="AW91" s="78" t="str">
        <f ca="1">IF(ISBLANK(INDIRECT("W91"))," ",(INDIRECT("W91")))</f>
        <v xml:space="preserve"> </v>
      </c>
      <c r="BC91" s="290" t="s">
        <v>993</v>
      </c>
      <c r="BD91" s="290"/>
      <c r="BE91" s="290"/>
      <c r="BF91" s="290"/>
      <c r="BG91" s="290"/>
    </row>
    <row r="92" spans="1:59" x14ac:dyDescent="0.35">
      <c r="A92" s="16">
        <v>87</v>
      </c>
      <c r="B92" s="20"/>
      <c r="C92" s="20"/>
      <c r="D92" s="29"/>
      <c r="E92" s="30"/>
      <c r="F92" s="29"/>
      <c r="G92" s="20"/>
      <c r="H92" s="20"/>
      <c r="I92" s="20"/>
      <c r="J92" s="20"/>
      <c r="K92" s="20"/>
      <c r="L92" s="20"/>
      <c r="M92" s="20"/>
      <c r="N92" s="29"/>
      <c r="O92" s="29"/>
      <c r="P92" s="20"/>
      <c r="Q92" s="125"/>
      <c r="R92" s="125"/>
      <c r="S92" s="126" t="str">
        <f t="shared" si="2"/>
        <v/>
      </c>
      <c r="T92" s="31"/>
      <c r="U92" s="20"/>
      <c r="V92" s="20"/>
      <c r="W92" s="20"/>
      <c r="AB92" s="78" t="str">
        <f ca="1">IF(ISBLANK(INDIRECT("B92"))," ",(INDIRECT("B92")))</f>
        <v xml:space="preserve"> </v>
      </c>
      <c r="AC92" s="78" t="str">
        <f ca="1">IF(ISBLANK(INDIRECT("C92"))," ",(INDIRECT("C92")))</f>
        <v xml:space="preserve"> </v>
      </c>
      <c r="AD92" s="78" t="str">
        <f ca="1">IF(ISBLANK(INDIRECT("D92"))," ",(INDIRECT("D92")))</f>
        <v xml:space="preserve"> </v>
      </c>
      <c r="AE92" s="78" t="str">
        <f ca="1">IF(ISBLANK(INDIRECT("E92"))," ",(INDIRECT("E92")))</f>
        <v xml:space="preserve"> </v>
      </c>
      <c r="AF92" s="78" t="str">
        <f ca="1">IF(ISBLANK(INDIRECT("F92"))," ",(INDIRECT("F92")))</f>
        <v xml:space="preserve"> </v>
      </c>
      <c r="AG92" s="78" t="str">
        <f ca="1">IF(ISBLANK(INDIRECT("G92"))," ",(INDIRECT("G92")))</f>
        <v xml:space="preserve"> </v>
      </c>
      <c r="AH92" s="78" t="str">
        <f ca="1">IF(ISBLANK(INDIRECT("H92"))," ",(INDIRECT("H92")))</f>
        <v xml:space="preserve"> </v>
      </c>
      <c r="AI92" s="78" t="str">
        <f ca="1">IF(ISBLANK(INDIRECT("I92"))," ",(INDIRECT("I92")))</f>
        <v xml:space="preserve"> </v>
      </c>
      <c r="AJ92" s="78" t="str">
        <f ca="1">IF(ISBLANK(INDIRECT("J92"))," ",(INDIRECT("J92")))</f>
        <v xml:space="preserve"> </v>
      </c>
      <c r="AK92" s="78" t="str">
        <f ca="1">IF(ISBLANK(INDIRECT("K92"))," ",(INDIRECT("K92")))</f>
        <v xml:space="preserve"> </v>
      </c>
      <c r="AL92" s="78" t="str">
        <f ca="1">IF(ISBLANK(INDIRECT("L92"))," ",(INDIRECT("L92")))</f>
        <v xml:space="preserve"> </v>
      </c>
      <c r="AM92" s="78" t="str">
        <f ca="1">IF(ISBLANK(INDIRECT("M92"))," ",(INDIRECT("M92")))</f>
        <v xml:space="preserve"> </v>
      </c>
      <c r="AN92" s="78" t="str">
        <f ca="1">IF(ISBLANK(INDIRECT("N92"))," ",(INDIRECT("N92")))</f>
        <v xml:space="preserve"> </v>
      </c>
      <c r="AO92" s="78" t="str">
        <f ca="1">IF(ISBLANK(INDIRECT("O92"))," ",(INDIRECT("O92")))</f>
        <v xml:space="preserve"> </v>
      </c>
      <c r="AP92" s="78" t="str">
        <f ca="1">IF(ISBLANK(INDIRECT("P92"))," ",(INDIRECT("P92")))</f>
        <v xml:space="preserve"> </v>
      </c>
      <c r="AQ92" s="78" t="str">
        <f ca="1">IF(ISBLANK(INDIRECT("Q92"))," ",(INDIRECT("Q92")))</f>
        <v xml:space="preserve"> </v>
      </c>
      <c r="AR92" s="78" t="str">
        <f ca="1">IF(ISBLANK(INDIRECT("R92"))," ",(INDIRECT("R92")))</f>
        <v xml:space="preserve"> </v>
      </c>
      <c r="AS92" s="78" t="str">
        <f ca="1">IF(ISBLANK(INDIRECT("S92"))," ",(INDIRECT("S92")))</f>
        <v/>
      </c>
      <c r="AT92" s="78" t="str">
        <f ca="1">IF(ISBLANK(INDIRECT("T92"))," ",(INDIRECT("T92")))</f>
        <v xml:space="preserve"> </v>
      </c>
      <c r="AU92" s="78" t="str">
        <f ca="1">IF(ISBLANK(INDIRECT("U92"))," ",(INDIRECT("U92")))</f>
        <v xml:space="preserve"> </v>
      </c>
      <c r="AV92" s="78" t="str">
        <f ca="1">IF(ISBLANK(INDIRECT("V92"))," ",(INDIRECT("V92")))</f>
        <v xml:space="preserve"> </v>
      </c>
      <c r="AW92" s="78" t="str">
        <f ca="1">IF(ISBLANK(INDIRECT("W92"))," ",(INDIRECT("W92")))</f>
        <v xml:space="preserve"> </v>
      </c>
      <c r="BC92" s="290" t="s">
        <v>994</v>
      </c>
      <c r="BD92" s="290"/>
      <c r="BE92" s="290"/>
      <c r="BF92" s="290"/>
      <c r="BG92" s="290"/>
    </row>
    <row r="93" spans="1:59" x14ac:dyDescent="0.35">
      <c r="A93" s="16">
        <v>88</v>
      </c>
      <c r="B93" s="20"/>
      <c r="C93" s="20"/>
      <c r="D93" s="29"/>
      <c r="E93" s="30"/>
      <c r="F93" s="29"/>
      <c r="G93" s="20"/>
      <c r="H93" s="20"/>
      <c r="I93" s="20"/>
      <c r="J93" s="20"/>
      <c r="K93" s="20"/>
      <c r="L93" s="20"/>
      <c r="M93" s="20"/>
      <c r="N93" s="29"/>
      <c r="O93" s="29"/>
      <c r="P93" s="20"/>
      <c r="Q93" s="125"/>
      <c r="R93" s="125"/>
      <c r="S93" s="126" t="str">
        <f t="shared" si="2"/>
        <v/>
      </c>
      <c r="T93" s="31"/>
      <c r="U93" s="20"/>
      <c r="V93" s="20"/>
      <c r="W93" s="20"/>
      <c r="AB93" s="78" t="str">
        <f ca="1">IF(ISBLANK(INDIRECT("B93"))," ",(INDIRECT("B93")))</f>
        <v xml:space="preserve"> </v>
      </c>
      <c r="AC93" s="78" t="str">
        <f ca="1">IF(ISBLANK(INDIRECT("C93"))," ",(INDIRECT("C93")))</f>
        <v xml:space="preserve"> </v>
      </c>
      <c r="AD93" s="78" t="str">
        <f ca="1">IF(ISBLANK(INDIRECT("D93"))," ",(INDIRECT("D93")))</f>
        <v xml:space="preserve"> </v>
      </c>
      <c r="AE93" s="78" t="str">
        <f ca="1">IF(ISBLANK(INDIRECT("E93"))," ",(INDIRECT("E93")))</f>
        <v xml:space="preserve"> </v>
      </c>
      <c r="AF93" s="78" t="str">
        <f ca="1">IF(ISBLANK(INDIRECT("F93"))," ",(INDIRECT("F93")))</f>
        <v xml:space="preserve"> </v>
      </c>
      <c r="AG93" s="78" t="str">
        <f ca="1">IF(ISBLANK(INDIRECT("G93"))," ",(INDIRECT("G93")))</f>
        <v xml:space="preserve"> </v>
      </c>
      <c r="AH93" s="78" t="str">
        <f ca="1">IF(ISBLANK(INDIRECT("H93"))," ",(INDIRECT("H93")))</f>
        <v xml:space="preserve"> </v>
      </c>
      <c r="AI93" s="78" t="str">
        <f ca="1">IF(ISBLANK(INDIRECT("I93"))," ",(INDIRECT("I93")))</f>
        <v xml:space="preserve"> </v>
      </c>
      <c r="AJ93" s="78" t="str">
        <f ca="1">IF(ISBLANK(INDIRECT("J93"))," ",(INDIRECT("J93")))</f>
        <v xml:space="preserve"> </v>
      </c>
      <c r="AK93" s="78" t="str">
        <f ca="1">IF(ISBLANK(INDIRECT("K93"))," ",(INDIRECT("K93")))</f>
        <v xml:space="preserve"> </v>
      </c>
      <c r="AL93" s="78" t="str">
        <f ca="1">IF(ISBLANK(INDIRECT("L93"))," ",(INDIRECT("L93")))</f>
        <v xml:space="preserve"> </v>
      </c>
      <c r="AM93" s="78" t="str">
        <f ca="1">IF(ISBLANK(INDIRECT("M93"))," ",(INDIRECT("M93")))</f>
        <v xml:space="preserve"> </v>
      </c>
      <c r="AN93" s="78" t="str">
        <f ca="1">IF(ISBLANK(INDIRECT("N93"))," ",(INDIRECT("N93")))</f>
        <v xml:space="preserve"> </v>
      </c>
      <c r="AO93" s="78" t="str">
        <f ca="1">IF(ISBLANK(INDIRECT("O93"))," ",(INDIRECT("O93")))</f>
        <v xml:space="preserve"> </v>
      </c>
      <c r="AP93" s="78" t="str">
        <f ca="1">IF(ISBLANK(INDIRECT("P93"))," ",(INDIRECT("P93")))</f>
        <v xml:space="preserve"> </v>
      </c>
      <c r="AQ93" s="78" t="str">
        <f ca="1">IF(ISBLANK(INDIRECT("Q93"))," ",(INDIRECT("Q93")))</f>
        <v xml:space="preserve"> </v>
      </c>
      <c r="AR93" s="78" t="str">
        <f ca="1">IF(ISBLANK(INDIRECT("R93"))," ",(INDIRECT("R93")))</f>
        <v xml:space="preserve"> </v>
      </c>
      <c r="AS93" s="78" t="str">
        <f ca="1">IF(ISBLANK(INDIRECT("S93"))," ",(INDIRECT("S93")))</f>
        <v/>
      </c>
      <c r="AT93" s="78" t="str">
        <f ca="1">IF(ISBLANK(INDIRECT("T93"))," ",(INDIRECT("T93")))</f>
        <v xml:space="preserve"> </v>
      </c>
      <c r="AU93" s="78" t="str">
        <f ca="1">IF(ISBLANK(INDIRECT("U93"))," ",(INDIRECT("U93")))</f>
        <v xml:space="preserve"> </v>
      </c>
      <c r="AV93" s="78" t="str">
        <f ca="1">IF(ISBLANK(INDIRECT("V93"))," ",(INDIRECT("V93")))</f>
        <v xml:space="preserve"> </v>
      </c>
      <c r="AW93" s="78" t="str">
        <f ca="1">IF(ISBLANK(INDIRECT("W93"))," ",(INDIRECT("W93")))</f>
        <v xml:space="preserve"> </v>
      </c>
      <c r="BC93" s="290" t="s">
        <v>1515</v>
      </c>
      <c r="BD93" s="290"/>
      <c r="BE93" s="290"/>
      <c r="BF93" s="290"/>
      <c r="BG93" s="290"/>
    </row>
    <row r="94" spans="1:59" x14ac:dyDescent="0.35">
      <c r="A94" s="16">
        <v>89</v>
      </c>
      <c r="B94" s="20"/>
      <c r="C94" s="20"/>
      <c r="D94" s="29"/>
      <c r="E94" s="30"/>
      <c r="F94" s="29"/>
      <c r="G94" s="20"/>
      <c r="H94" s="20"/>
      <c r="I94" s="20"/>
      <c r="J94" s="20"/>
      <c r="K94" s="20"/>
      <c r="L94" s="20"/>
      <c r="M94" s="20"/>
      <c r="N94" s="29"/>
      <c r="O94" s="29"/>
      <c r="P94" s="20"/>
      <c r="Q94" s="125"/>
      <c r="R94" s="125"/>
      <c r="S94" s="126" t="str">
        <f t="shared" si="2"/>
        <v/>
      </c>
      <c r="T94" s="31"/>
      <c r="U94" s="20"/>
      <c r="V94" s="20"/>
      <c r="W94" s="20"/>
      <c r="AB94" s="78" t="str">
        <f ca="1">IF(ISBLANK(INDIRECT("B94"))," ",(INDIRECT("B94")))</f>
        <v xml:space="preserve"> </v>
      </c>
      <c r="AC94" s="78" t="str">
        <f ca="1">IF(ISBLANK(INDIRECT("C94"))," ",(INDIRECT("C94")))</f>
        <v xml:space="preserve"> </v>
      </c>
      <c r="AD94" s="78" t="str">
        <f ca="1">IF(ISBLANK(INDIRECT("D94"))," ",(INDIRECT("D94")))</f>
        <v xml:space="preserve"> </v>
      </c>
      <c r="AE94" s="78" t="str">
        <f ca="1">IF(ISBLANK(INDIRECT("E94"))," ",(INDIRECT("E94")))</f>
        <v xml:space="preserve"> </v>
      </c>
      <c r="AF94" s="78" t="str">
        <f ca="1">IF(ISBLANK(INDIRECT("F94"))," ",(INDIRECT("F94")))</f>
        <v xml:space="preserve"> </v>
      </c>
      <c r="AG94" s="78" t="str">
        <f ca="1">IF(ISBLANK(INDIRECT("G94"))," ",(INDIRECT("G94")))</f>
        <v xml:space="preserve"> </v>
      </c>
      <c r="AH94" s="78" t="str">
        <f ca="1">IF(ISBLANK(INDIRECT("H94"))," ",(INDIRECT("H94")))</f>
        <v xml:space="preserve"> </v>
      </c>
      <c r="AI94" s="78" t="str">
        <f ca="1">IF(ISBLANK(INDIRECT("I94"))," ",(INDIRECT("I94")))</f>
        <v xml:space="preserve"> </v>
      </c>
      <c r="AJ94" s="78" t="str">
        <f ca="1">IF(ISBLANK(INDIRECT("J94"))," ",(INDIRECT("J94")))</f>
        <v xml:space="preserve"> </v>
      </c>
      <c r="AK94" s="78" t="str">
        <f ca="1">IF(ISBLANK(INDIRECT("K94"))," ",(INDIRECT("K94")))</f>
        <v xml:space="preserve"> </v>
      </c>
      <c r="AL94" s="78" t="str">
        <f ca="1">IF(ISBLANK(INDIRECT("L94"))," ",(INDIRECT("L94")))</f>
        <v xml:space="preserve"> </v>
      </c>
      <c r="AM94" s="78" t="str">
        <f ca="1">IF(ISBLANK(INDIRECT("M94"))," ",(INDIRECT("M94")))</f>
        <v xml:space="preserve"> </v>
      </c>
      <c r="AN94" s="78" t="str">
        <f ca="1">IF(ISBLANK(INDIRECT("N94"))," ",(INDIRECT("N94")))</f>
        <v xml:space="preserve"> </v>
      </c>
      <c r="AO94" s="78" t="str">
        <f ca="1">IF(ISBLANK(INDIRECT("O94"))," ",(INDIRECT("O94")))</f>
        <v xml:space="preserve"> </v>
      </c>
      <c r="AP94" s="78" t="str">
        <f ca="1">IF(ISBLANK(INDIRECT("P94"))," ",(INDIRECT("P94")))</f>
        <v xml:space="preserve"> </v>
      </c>
      <c r="AQ94" s="78" t="str">
        <f ca="1">IF(ISBLANK(INDIRECT("Q94"))," ",(INDIRECT("Q94")))</f>
        <v xml:space="preserve"> </v>
      </c>
      <c r="AR94" s="78" t="str">
        <f ca="1">IF(ISBLANK(INDIRECT("R94"))," ",(INDIRECT("R94")))</f>
        <v xml:space="preserve"> </v>
      </c>
      <c r="AS94" s="78" t="str">
        <f ca="1">IF(ISBLANK(INDIRECT("S94"))," ",(INDIRECT("S94")))</f>
        <v/>
      </c>
      <c r="AT94" s="78" t="str">
        <f ca="1">IF(ISBLANK(INDIRECT("T94"))," ",(INDIRECT("T94")))</f>
        <v xml:space="preserve"> </v>
      </c>
      <c r="AU94" s="78" t="str">
        <f ca="1">IF(ISBLANK(INDIRECT("U94"))," ",(INDIRECT("U94")))</f>
        <v xml:space="preserve"> </v>
      </c>
      <c r="AV94" s="78" t="str">
        <f ca="1">IF(ISBLANK(INDIRECT("V94"))," ",(INDIRECT("V94")))</f>
        <v xml:space="preserve"> </v>
      </c>
      <c r="AW94" s="78" t="str">
        <f ca="1">IF(ISBLANK(INDIRECT("W94"))," ",(INDIRECT("W94")))</f>
        <v xml:space="preserve"> </v>
      </c>
      <c r="BC94" s="290" t="s">
        <v>42</v>
      </c>
      <c r="BD94" s="290"/>
      <c r="BE94" s="290"/>
      <c r="BF94" s="290"/>
      <c r="BG94" s="290"/>
    </row>
    <row r="95" spans="1:59" x14ac:dyDescent="0.35">
      <c r="A95" s="16">
        <v>90</v>
      </c>
      <c r="B95" s="20"/>
      <c r="C95" s="20"/>
      <c r="D95" s="29"/>
      <c r="E95" s="30"/>
      <c r="F95" s="29"/>
      <c r="G95" s="20"/>
      <c r="H95" s="20"/>
      <c r="I95" s="20"/>
      <c r="J95" s="20"/>
      <c r="K95" s="20"/>
      <c r="L95" s="20"/>
      <c r="M95" s="20"/>
      <c r="N95" s="29"/>
      <c r="O95" s="29"/>
      <c r="P95" s="20"/>
      <c r="Q95" s="125"/>
      <c r="R95" s="125"/>
      <c r="S95" s="126" t="str">
        <f t="shared" si="2"/>
        <v/>
      </c>
      <c r="T95" s="31"/>
      <c r="U95" s="20"/>
      <c r="V95" s="20"/>
      <c r="W95" s="20"/>
      <c r="AB95" s="78" t="str">
        <f ca="1">IF(ISBLANK(INDIRECT("B95"))," ",(INDIRECT("B95")))</f>
        <v xml:space="preserve"> </v>
      </c>
      <c r="AC95" s="78" t="str">
        <f ca="1">IF(ISBLANK(INDIRECT("C95"))," ",(INDIRECT("C95")))</f>
        <v xml:space="preserve"> </v>
      </c>
      <c r="AD95" s="78" t="str">
        <f ca="1">IF(ISBLANK(INDIRECT("D95"))," ",(INDIRECT("D95")))</f>
        <v xml:space="preserve"> </v>
      </c>
      <c r="AE95" s="78" t="str">
        <f ca="1">IF(ISBLANK(INDIRECT("E95"))," ",(INDIRECT("E95")))</f>
        <v xml:space="preserve"> </v>
      </c>
      <c r="AF95" s="78" t="str">
        <f ca="1">IF(ISBLANK(INDIRECT("F95"))," ",(INDIRECT("F95")))</f>
        <v xml:space="preserve"> </v>
      </c>
      <c r="AG95" s="78" t="str">
        <f ca="1">IF(ISBLANK(INDIRECT("G95"))," ",(INDIRECT("G95")))</f>
        <v xml:space="preserve"> </v>
      </c>
      <c r="AH95" s="78" t="str">
        <f ca="1">IF(ISBLANK(INDIRECT("H95"))," ",(INDIRECT("H95")))</f>
        <v xml:space="preserve"> </v>
      </c>
      <c r="AI95" s="78" t="str">
        <f ca="1">IF(ISBLANK(INDIRECT("I95"))," ",(INDIRECT("I95")))</f>
        <v xml:space="preserve"> </v>
      </c>
      <c r="AJ95" s="78" t="str">
        <f ca="1">IF(ISBLANK(INDIRECT("J95"))," ",(INDIRECT("J95")))</f>
        <v xml:space="preserve"> </v>
      </c>
      <c r="AK95" s="78" t="str">
        <f ca="1">IF(ISBLANK(INDIRECT("K95"))," ",(INDIRECT("K95")))</f>
        <v xml:space="preserve"> </v>
      </c>
      <c r="AL95" s="78" t="str">
        <f ca="1">IF(ISBLANK(INDIRECT("L95"))," ",(INDIRECT("L95")))</f>
        <v xml:space="preserve"> </v>
      </c>
      <c r="AM95" s="78" t="str">
        <f ca="1">IF(ISBLANK(INDIRECT("M95"))," ",(INDIRECT("M95")))</f>
        <v xml:space="preserve"> </v>
      </c>
      <c r="AN95" s="78" t="str">
        <f ca="1">IF(ISBLANK(INDIRECT("N95"))," ",(INDIRECT("N95")))</f>
        <v xml:space="preserve"> </v>
      </c>
      <c r="AO95" s="78" t="str">
        <f ca="1">IF(ISBLANK(INDIRECT("O95"))," ",(INDIRECT("O95")))</f>
        <v xml:space="preserve"> </v>
      </c>
      <c r="AP95" s="78" t="str">
        <f ca="1">IF(ISBLANK(INDIRECT("P95"))," ",(INDIRECT("P95")))</f>
        <v xml:space="preserve"> </v>
      </c>
      <c r="AQ95" s="78" t="str">
        <f ca="1">IF(ISBLANK(INDIRECT("Q95"))," ",(INDIRECT("Q95")))</f>
        <v xml:space="preserve"> </v>
      </c>
      <c r="AR95" s="78" t="str">
        <f ca="1">IF(ISBLANK(INDIRECT("R95"))," ",(INDIRECT("R95")))</f>
        <v xml:space="preserve"> </v>
      </c>
      <c r="AS95" s="78" t="str">
        <f ca="1">IF(ISBLANK(INDIRECT("S95"))," ",(INDIRECT("S95")))</f>
        <v/>
      </c>
      <c r="AT95" s="78" t="str">
        <f ca="1">IF(ISBLANK(INDIRECT("T95"))," ",(INDIRECT("T95")))</f>
        <v xml:space="preserve"> </v>
      </c>
      <c r="AU95" s="78" t="str">
        <f ca="1">IF(ISBLANK(INDIRECT("U95"))," ",(INDIRECT("U95")))</f>
        <v xml:space="preserve"> </v>
      </c>
      <c r="AV95" s="78" t="str">
        <f ca="1">IF(ISBLANK(INDIRECT("V95"))," ",(INDIRECT("V95")))</f>
        <v xml:space="preserve"> </v>
      </c>
      <c r="AW95" s="78" t="str">
        <f ca="1">IF(ISBLANK(INDIRECT("W95"))," ",(INDIRECT("W95")))</f>
        <v xml:space="preserve"> </v>
      </c>
      <c r="BC95" s="290" t="s">
        <v>43</v>
      </c>
      <c r="BD95" s="290"/>
      <c r="BE95" s="290"/>
      <c r="BF95" s="290"/>
      <c r="BG95" s="290"/>
    </row>
    <row r="96" spans="1:59" x14ac:dyDescent="0.35">
      <c r="A96" s="16">
        <v>91</v>
      </c>
      <c r="B96" s="20"/>
      <c r="C96" s="20"/>
      <c r="D96" s="29"/>
      <c r="E96" s="30"/>
      <c r="F96" s="29"/>
      <c r="G96" s="20"/>
      <c r="H96" s="20"/>
      <c r="I96" s="20"/>
      <c r="J96" s="20"/>
      <c r="K96" s="20"/>
      <c r="L96" s="20"/>
      <c r="M96" s="20"/>
      <c r="N96" s="29"/>
      <c r="O96" s="29"/>
      <c r="P96" s="20"/>
      <c r="Q96" s="125"/>
      <c r="R96" s="125"/>
      <c r="S96" s="126" t="str">
        <f t="shared" si="2"/>
        <v/>
      </c>
      <c r="T96" s="31"/>
      <c r="U96" s="20"/>
      <c r="V96" s="20"/>
      <c r="W96" s="20"/>
      <c r="AB96" s="78" t="str">
        <f ca="1">IF(ISBLANK(INDIRECT("B96"))," ",(INDIRECT("B96")))</f>
        <v xml:space="preserve"> </v>
      </c>
      <c r="AC96" s="78" t="str">
        <f ca="1">IF(ISBLANK(INDIRECT("C96"))," ",(INDIRECT("C96")))</f>
        <v xml:space="preserve"> </v>
      </c>
      <c r="AD96" s="78" t="str">
        <f ca="1">IF(ISBLANK(INDIRECT("D96"))," ",(INDIRECT("D96")))</f>
        <v xml:space="preserve"> </v>
      </c>
      <c r="AE96" s="78" t="str">
        <f ca="1">IF(ISBLANK(INDIRECT("E96"))," ",(INDIRECT("E96")))</f>
        <v xml:space="preserve"> </v>
      </c>
      <c r="AF96" s="78" t="str">
        <f ca="1">IF(ISBLANK(INDIRECT("F96"))," ",(INDIRECT("F96")))</f>
        <v xml:space="preserve"> </v>
      </c>
      <c r="AG96" s="78" t="str">
        <f ca="1">IF(ISBLANK(INDIRECT("G96"))," ",(INDIRECT("G96")))</f>
        <v xml:space="preserve"> </v>
      </c>
      <c r="AH96" s="78" t="str">
        <f ca="1">IF(ISBLANK(INDIRECT("H96"))," ",(INDIRECT("H96")))</f>
        <v xml:space="preserve"> </v>
      </c>
      <c r="AI96" s="78" t="str">
        <f ca="1">IF(ISBLANK(INDIRECT("I96"))," ",(INDIRECT("I96")))</f>
        <v xml:space="preserve"> </v>
      </c>
      <c r="AJ96" s="78" t="str">
        <f ca="1">IF(ISBLANK(INDIRECT("J96"))," ",(INDIRECT("J96")))</f>
        <v xml:space="preserve"> </v>
      </c>
      <c r="AK96" s="78" t="str">
        <f ca="1">IF(ISBLANK(INDIRECT("K96"))," ",(INDIRECT("K96")))</f>
        <v xml:space="preserve"> </v>
      </c>
      <c r="AL96" s="78" t="str">
        <f ca="1">IF(ISBLANK(INDIRECT("L96"))," ",(INDIRECT("L96")))</f>
        <v xml:space="preserve"> </v>
      </c>
      <c r="AM96" s="78" t="str">
        <f ca="1">IF(ISBLANK(INDIRECT("M96"))," ",(INDIRECT("M96")))</f>
        <v xml:space="preserve"> </v>
      </c>
      <c r="AN96" s="78" t="str">
        <f ca="1">IF(ISBLANK(INDIRECT("N96"))," ",(INDIRECT("N96")))</f>
        <v xml:space="preserve"> </v>
      </c>
      <c r="AO96" s="78" t="str">
        <f ca="1">IF(ISBLANK(INDIRECT("O96"))," ",(INDIRECT("O96")))</f>
        <v xml:space="preserve"> </v>
      </c>
      <c r="AP96" s="78" t="str">
        <f ca="1">IF(ISBLANK(INDIRECT("P96"))," ",(INDIRECT("P96")))</f>
        <v xml:space="preserve"> </v>
      </c>
      <c r="AQ96" s="78" t="str">
        <f ca="1">IF(ISBLANK(INDIRECT("Q96"))," ",(INDIRECT("Q96")))</f>
        <v xml:space="preserve"> </v>
      </c>
      <c r="AR96" s="78" t="str">
        <f ca="1">IF(ISBLANK(INDIRECT("R96"))," ",(INDIRECT("R96")))</f>
        <v xml:space="preserve"> </v>
      </c>
      <c r="AS96" s="78" t="str">
        <f ca="1">IF(ISBLANK(INDIRECT("S96"))," ",(INDIRECT("S96")))</f>
        <v/>
      </c>
      <c r="AT96" s="78" t="str">
        <f ca="1">IF(ISBLANK(INDIRECT("T96"))," ",(INDIRECT("T96")))</f>
        <v xml:space="preserve"> </v>
      </c>
      <c r="AU96" s="78" t="str">
        <f ca="1">IF(ISBLANK(INDIRECT("U96"))," ",(INDIRECT("U96")))</f>
        <v xml:space="preserve"> </v>
      </c>
      <c r="AV96" s="78" t="str">
        <f ca="1">IF(ISBLANK(INDIRECT("V96"))," ",(INDIRECT("V96")))</f>
        <v xml:space="preserve"> </v>
      </c>
      <c r="AW96" s="78" t="str">
        <f ca="1">IF(ISBLANK(INDIRECT("W96"))," ",(INDIRECT("W96")))</f>
        <v xml:space="preserve"> </v>
      </c>
      <c r="BC96" s="339" t="s">
        <v>1516</v>
      </c>
      <c r="BD96" s="339"/>
      <c r="BE96" s="339"/>
      <c r="BF96" s="339"/>
      <c r="BG96" s="339"/>
    </row>
    <row r="97" spans="1:59" x14ac:dyDescent="0.35">
      <c r="A97" s="16">
        <v>92</v>
      </c>
      <c r="B97" s="20"/>
      <c r="C97" s="20"/>
      <c r="D97" s="29"/>
      <c r="E97" s="30"/>
      <c r="F97" s="29"/>
      <c r="G97" s="20"/>
      <c r="H97" s="20"/>
      <c r="I97" s="20"/>
      <c r="J97" s="20"/>
      <c r="K97" s="20"/>
      <c r="L97" s="20"/>
      <c r="M97" s="20"/>
      <c r="N97" s="29"/>
      <c r="O97" s="29"/>
      <c r="P97" s="20"/>
      <c r="Q97" s="125"/>
      <c r="R97" s="125"/>
      <c r="S97" s="126" t="str">
        <f t="shared" si="2"/>
        <v/>
      </c>
      <c r="T97" s="31"/>
      <c r="U97" s="20"/>
      <c r="V97" s="20"/>
      <c r="W97" s="20"/>
      <c r="AB97" s="78" t="str">
        <f ca="1">IF(ISBLANK(INDIRECT("B97"))," ",(INDIRECT("B97")))</f>
        <v xml:space="preserve"> </v>
      </c>
      <c r="AC97" s="78" t="str">
        <f ca="1">IF(ISBLANK(INDIRECT("C97"))," ",(INDIRECT("C97")))</f>
        <v xml:space="preserve"> </v>
      </c>
      <c r="AD97" s="78" t="str">
        <f ca="1">IF(ISBLANK(INDIRECT("D97"))," ",(INDIRECT("D97")))</f>
        <v xml:space="preserve"> </v>
      </c>
      <c r="AE97" s="78" t="str">
        <f ca="1">IF(ISBLANK(INDIRECT("E97"))," ",(INDIRECT("E97")))</f>
        <v xml:space="preserve"> </v>
      </c>
      <c r="AF97" s="78" t="str">
        <f ca="1">IF(ISBLANK(INDIRECT("F97"))," ",(INDIRECT("F97")))</f>
        <v xml:space="preserve"> </v>
      </c>
      <c r="AG97" s="78" t="str">
        <f ca="1">IF(ISBLANK(INDIRECT("G97"))," ",(INDIRECT("G97")))</f>
        <v xml:space="preserve"> </v>
      </c>
      <c r="AH97" s="78" t="str">
        <f ca="1">IF(ISBLANK(INDIRECT("H97"))," ",(INDIRECT("H97")))</f>
        <v xml:space="preserve"> </v>
      </c>
      <c r="AI97" s="78" t="str">
        <f ca="1">IF(ISBLANK(INDIRECT("I97"))," ",(INDIRECT("I97")))</f>
        <v xml:space="preserve"> </v>
      </c>
      <c r="AJ97" s="78" t="str">
        <f ca="1">IF(ISBLANK(INDIRECT("J97"))," ",(INDIRECT("J97")))</f>
        <v xml:space="preserve"> </v>
      </c>
      <c r="AK97" s="78" t="str">
        <f ca="1">IF(ISBLANK(INDIRECT("K97"))," ",(INDIRECT("K97")))</f>
        <v xml:space="preserve"> </v>
      </c>
      <c r="AL97" s="78" t="str">
        <f ca="1">IF(ISBLANK(INDIRECT("L97"))," ",(INDIRECT("L97")))</f>
        <v xml:space="preserve"> </v>
      </c>
      <c r="AM97" s="78" t="str">
        <f ca="1">IF(ISBLANK(INDIRECT("M97"))," ",(INDIRECT("M97")))</f>
        <v xml:space="preserve"> </v>
      </c>
      <c r="AN97" s="78" t="str">
        <f ca="1">IF(ISBLANK(INDIRECT("N97"))," ",(INDIRECT("N97")))</f>
        <v xml:space="preserve"> </v>
      </c>
      <c r="AO97" s="78" t="str">
        <f ca="1">IF(ISBLANK(INDIRECT("O97"))," ",(INDIRECT("O97")))</f>
        <v xml:space="preserve"> </v>
      </c>
      <c r="AP97" s="78" t="str">
        <f ca="1">IF(ISBLANK(INDIRECT("P97"))," ",(INDIRECT("P97")))</f>
        <v xml:space="preserve"> </v>
      </c>
      <c r="AQ97" s="78" t="str">
        <f ca="1">IF(ISBLANK(INDIRECT("Q97"))," ",(INDIRECT("Q97")))</f>
        <v xml:space="preserve"> </v>
      </c>
      <c r="AR97" s="78" t="str">
        <f ca="1">IF(ISBLANK(INDIRECT("R97"))," ",(INDIRECT("R97")))</f>
        <v xml:space="preserve"> </v>
      </c>
      <c r="AS97" s="78" t="str">
        <f ca="1">IF(ISBLANK(INDIRECT("S97"))," ",(INDIRECT("S97")))</f>
        <v/>
      </c>
      <c r="AT97" s="78" t="str">
        <f ca="1">IF(ISBLANK(INDIRECT("T97"))," ",(INDIRECT("T97")))</f>
        <v xml:space="preserve"> </v>
      </c>
      <c r="AU97" s="78" t="str">
        <f ca="1">IF(ISBLANK(INDIRECT("U97"))," ",(INDIRECT("U97")))</f>
        <v xml:space="preserve"> </v>
      </c>
      <c r="AV97" s="78" t="str">
        <f ca="1">IF(ISBLANK(INDIRECT("V97"))," ",(INDIRECT("V97")))</f>
        <v xml:space="preserve"> </v>
      </c>
      <c r="AW97" s="78" t="str">
        <f ca="1">IF(ISBLANK(INDIRECT("W97"))," ",(INDIRECT("W97")))</f>
        <v xml:space="preserve"> </v>
      </c>
      <c r="BC97" s="290" t="s">
        <v>44</v>
      </c>
      <c r="BD97" s="290"/>
      <c r="BE97" s="290"/>
      <c r="BF97" s="290"/>
      <c r="BG97" s="290"/>
    </row>
    <row r="98" spans="1:59" x14ac:dyDescent="0.35">
      <c r="A98" s="16">
        <v>93</v>
      </c>
      <c r="B98" s="20"/>
      <c r="C98" s="20"/>
      <c r="D98" s="29"/>
      <c r="E98" s="30"/>
      <c r="F98" s="29"/>
      <c r="G98" s="20"/>
      <c r="H98" s="20"/>
      <c r="I98" s="20"/>
      <c r="J98" s="20"/>
      <c r="K98" s="20"/>
      <c r="L98" s="20"/>
      <c r="M98" s="20"/>
      <c r="N98" s="29"/>
      <c r="O98" s="29"/>
      <c r="P98" s="20"/>
      <c r="Q98" s="125"/>
      <c r="R98" s="125"/>
      <c r="S98" s="126" t="str">
        <f t="shared" si="2"/>
        <v/>
      </c>
      <c r="T98" s="31"/>
      <c r="U98" s="20"/>
      <c r="V98" s="20"/>
      <c r="W98" s="20"/>
      <c r="AB98" s="78" t="str">
        <f ca="1">IF(ISBLANK(INDIRECT("B98"))," ",(INDIRECT("B98")))</f>
        <v xml:space="preserve"> </v>
      </c>
      <c r="AC98" s="78" t="str">
        <f ca="1">IF(ISBLANK(INDIRECT("C98"))," ",(INDIRECT("C98")))</f>
        <v xml:space="preserve"> </v>
      </c>
      <c r="AD98" s="78" t="str">
        <f ca="1">IF(ISBLANK(INDIRECT("D98"))," ",(INDIRECT("D98")))</f>
        <v xml:space="preserve"> </v>
      </c>
      <c r="AE98" s="78" t="str">
        <f ca="1">IF(ISBLANK(INDIRECT("E98"))," ",(INDIRECT("E98")))</f>
        <v xml:space="preserve"> </v>
      </c>
      <c r="AF98" s="78" t="str">
        <f ca="1">IF(ISBLANK(INDIRECT("F98"))," ",(INDIRECT("F98")))</f>
        <v xml:space="preserve"> </v>
      </c>
      <c r="AG98" s="78" t="str">
        <f ca="1">IF(ISBLANK(INDIRECT("G98"))," ",(INDIRECT("G98")))</f>
        <v xml:space="preserve"> </v>
      </c>
      <c r="AH98" s="78" t="str">
        <f ca="1">IF(ISBLANK(INDIRECT("H98"))," ",(INDIRECT("H98")))</f>
        <v xml:space="preserve"> </v>
      </c>
      <c r="AI98" s="78" t="str">
        <f ca="1">IF(ISBLANK(INDIRECT("I98"))," ",(INDIRECT("I98")))</f>
        <v xml:space="preserve"> </v>
      </c>
      <c r="AJ98" s="78" t="str">
        <f ca="1">IF(ISBLANK(INDIRECT("J98"))," ",(INDIRECT("J98")))</f>
        <v xml:space="preserve"> </v>
      </c>
      <c r="AK98" s="78" t="str">
        <f ca="1">IF(ISBLANK(INDIRECT("K98"))," ",(INDIRECT("K98")))</f>
        <v xml:space="preserve"> </v>
      </c>
      <c r="AL98" s="78" t="str">
        <f ca="1">IF(ISBLANK(INDIRECT("L98"))," ",(INDIRECT("L98")))</f>
        <v xml:space="preserve"> </v>
      </c>
      <c r="AM98" s="78" t="str">
        <f ca="1">IF(ISBLANK(INDIRECT("M98"))," ",(INDIRECT("M98")))</f>
        <v xml:space="preserve"> </v>
      </c>
      <c r="AN98" s="78" t="str">
        <f ca="1">IF(ISBLANK(INDIRECT("N98"))," ",(INDIRECT("N98")))</f>
        <v xml:space="preserve"> </v>
      </c>
      <c r="AO98" s="78" t="str">
        <f ca="1">IF(ISBLANK(INDIRECT("O98"))," ",(INDIRECT("O98")))</f>
        <v xml:space="preserve"> </v>
      </c>
      <c r="AP98" s="78" t="str">
        <f ca="1">IF(ISBLANK(INDIRECT("P98"))," ",(INDIRECT("P98")))</f>
        <v xml:space="preserve"> </v>
      </c>
      <c r="AQ98" s="78" t="str">
        <f ca="1">IF(ISBLANK(INDIRECT("Q98"))," ",(INDIRECT("Q98")))</f>
        <v xml:space="preserve"> </v>
      </c>
      <c r="AR98" s="78" t="str">
        <f ca="1">IF(ISBLANK(INDIRECT("R98"))," ",(INDIRECT("R98")))</f>
        <v xml:space="preserve"> </v>
      </c>
      <c r="AS98" s="78" t="str">
        <f ca="1">IF(ISBLANK(INDIRECT("S98"))," ",(INDIRECT("S98")))</f>
        <v/>
      </c>
      <c r="AT98" s="78" t="str">
        <f ca="1">IF(ISBLANK(INDIRECT("T98"))," ",(INDIRECT("T98")))</f>
        <v xml:space="preserve"> </v>
      </c>
      <c r="AU98" s="78" t="str">
        <f ca="1">IF(ISBLANK(INDIRECT("U98"))," ",(INDIRECT("U98")))</f>
        <v xml:space="preserve"> </v>
      </c>
      <c r="AV98" s="78" t="str">
        <f ca="1">IF(ISBLANK(INDIRECT("V98"))," ",(INDIRECT("V98")))</f>
        <v xml:space="preserve"> </v>
      </c>
      <c r="AW98" s="78" t="str">
        <f ca="1">IF(ISBLANK(INDIRECT("W98"))," ",(INDIRECT("W98")))</f>
        <v xml:space="preserve"> </v>
      </c>
      <c r="BC98" s="290" t="s">
        <v>45</v>
      </c>
      <c r="BD98" s="290"/>
      <c r="BE98" s="290"/>
      <c r="BF98" s="290"/>
      <c r="BG98" s="290"/>
    </row>
    <row r="99" spans="1:59" x14ac:dyDescent="0.35">
      <c r="A99" s="16">
        <v>94</v>
      </c>
      <c r="B99" s="20"/>
      <c r="C99" s="20"/>
      <c r="D99" s="29"/>
      <c r="E99" s="30"/>
      <c r="F99" s="29"/>
      <c r="G99" s="20"/>
      <c r="H99" s="20"/>
      <c r="I99" s="20"/>
      <c r="J99" s="20"/>
      <c r="K99" s="20"/>
      <c r="L99" s="20"/>
      <c r="M99" s="20"/>
      <c r="N99" s="29"/>
      <c r="O99" s="29"/>
      <c r="P99" s="20"/>
      <c r="Q99" s="125"/>
      <c r="R99" s="125"/>
      <c r="S99" s="126" t="str">
        <f t="shared" si="2"/>
        <v/>
      </c>
      <c r="T99" s="31"/>
      <c r="U99" s="20"/>
      <c r="V99" s="20"/>
      <c r="W99" s="20"/>
      <c r="AB99" s="78" t="str">
        <f ca="1">IF(ISBLANK(INDIRECT("B99"))," ",(INDIRECT("B99")))</f>
        <v xml:space="preserve"> </v>
      </c>
      <c r="AC99" s="78" t="str">
        <f ca="1">IF(ISBLANK(INDIRECT("C99"))," ",(INDIRECT("C99")))</f>
        <v xml:space="preserve"> </v>
      </c>
      <c r="AD99" s="78" t="str">
        <f ca="1">IF(ISBLANK(INDIRECT("D99"))," ",(INDIRECT("D99")))</f>
        <v xml:space="preserve"> </v>
      </c>
      <c r="AE99" s="78" t="str">
        <f ca="1">IF(ISBLANK(INDIRECT("E99"))," ",(INDIRECT("E99")))</f>
        <v xml:space="preserve"> </v>
      </c>
      <c r="AF99" s="78" t="str">
        <f ca="1">IF(ISBLANK(INDIRECT("F99"))," ",(INDIRECT("F99")))</f>
        <v xml:space="preserve"> </v>
      </c>
      <c r="AG99" s="78" t="str">
        <f ca="1">IF(ISBLANK(INDIRECT("G99"))," ",(INDIRECT("G99")))</f>
        <v xml:space="preserve"> </v>
      </c>
      <c r="AH99" s="78" t="str">
        <f ca="1">IF(ISBLANK(INDIRECT("H99"))," ",(INDIRECT("H99")))</f>
        <v xml:space="preserve"> </v>
      </c>
      <c r="AI99" s="78" t="str">
        <f ca="1">IF(ISBLANK(INDIRECT("I99"))," ",(INDIRECT("I99")))</f>
        <v xml:space="preserve"> </v>
      </c>
      <c r="AJ99" s="78" t="str">
        <f ca="1">IF(ISBLANK(INDIRECT("J99"))," ",(INDIRECT("J99")))</f>
        <v xml:space="preserve"> </v>
      </c>
      <c r="AK99" s="78" t="str">
        <f ca="1">IF(ISBLANK(INDIRECT("K99"))," ",(INDIRECT("K99")))</f>
        <v xml:space="preserve"> </v>
      </c>
      <c r="AL99" s="78" t="str">
        <f ca="1">IF(ISBLANK(INDIRECT("L99"))," ",(INDIRECT("L99")))</f>
        <v xml:space="preserve"> </v>
      </c>
      <c r="AM99" s="78" t="str">
        <f ca="1">IF(ISBLANK(INDIRECT("M99"))," ",(INDIRECT("M99")))</f>
        <v xml:space="preserve"> </v>
      </c>
      <c r="AN99" s="78" t="str">
        <f ca="1">IF(ISBLANK(INDIRECT("N99"))," ",(INDIRECT("N99")))</f>
        <v xml:space="preserve"> </v>
      </c>
      <c r="AO99" s="78" t="str">
        <f ca="1">IF(ISBLANK(INDIRECT("O99"))," ",(INDIRECT("O99")))</f>
        <v xml:space="preserve"> </v>
      </c>
      <c r="AP99" s="78" t="str">
        <f ca="1">IF(ISBLANK(INDIRECT("P99"))," ",(INDIRECT("P99")))</f>
        <v xml:space="preserve"> </v>
      </c>
      <c r="AQ99" s="78" t="str">
        <f ca="1">IF(ISBLANK(INDIRECT("Q99"))," ",(INDIRECT("Q99")))</f>
        <v xml:space="preserve"> </v>
      </c>
      <c r="AR99" s="78" t="str">
        <f ca="1">IF(ISBLANK(INDIRECT("R99"))," ",(INDIRECT("R99")))</f>
        <v xml:space="preserve"> </v>
      </c>
      <c r="AS99" s="78" t="str">
        <f ca="1">IF(ISBLANK(INDIRECT("S99"))," ",(INDIRECT("S99")))</f>
        <v/>
      </c>
      <c r="AT99" s="78" t="str">
        <f ca="1">IF(ISBLANK(INDIRECT("T99"))," ",(INDIRECT("T99")))</f>
        <v xml:space="preserve"> </v>
      </c>
      <c r="AU99" s="78" t="str">
        <f ca="1">IF(ISBLANK(INDIRECT("U99"))," ",(INDIRECT("U99")))</f>
        <v xml:space="preserve"> </v>
      </c>
      <c r="AV99" s="78" t="str">
        <f ca="1">IF(ISBLANK(INDIRECT("V99"))," ",(INDIRECT("V99")))</f>
        <v xml:space="preserve"> </v>
      </c>
      <c r="AW99" s="78" t="str">
        <f ca="1">IF(ISBLANK(INDIRECT("W99"))," ",(INDIRECT("W99")))</f>
        <v xml:space="preserve"> </v>
      </c>
      <c r="BC99" s="290" t="s">
        <v>46</v>
      </c>
      <c r="BD99" s="290"/>
      <c r="BE99" s="290"/>
      <c r="BF99" s="290"/>
      <c r="BG99" s="290"/>
    </row>
    <row r="100" spans="1:59" x14ac:dyDescent="0.35">
      <c r="A100" s="16">
        <v>95</v>
      </c>
      <c r="B100" s="20"/>
      <c r="C100" s="20"/>
      <c r="D100" s="29"/>
      <c r="E100" s="30"/>
      <c r="F100" s="29"/>
      <c r="G100" s="20"/>
      <c r="H100" s="20"/>
      <c r="I100" s="20"/>
      <c r="J100" s="20"/>
      <c r="K100" s="20"/>
      <c r="L100" s="20"/>
      <c r="M100" s="20"/>
      <c r="N100" s="29"/>
      <c r="O100" s="29"/>
      <c r="P100" s="20"/>
      <c r="Q100" s="125"/>
      <c r="R100" s="125"/>
      <c r="S100" s="126" t="str">
        <f t="shared" si="2"/>
        <v/>
      </c>
      <c r="T100" s="31"/>
      <c r="U100" s="20"/>
      <c r="V100" s="20"/>
      <c r="W100" s="20"/>
      <c r="AB100" s="78" t="str">
        <f ca="1">IF(ISBLANK(INDIRECT("B100"))," ",(INDIRECT("B100")))</f>
        <v xml:space="preserve"> </v>
      </c>
      <c r="AC100" s="78" t="str">
        <f ca="1">IF(ISBLANK(INDIRECT("C100"))," ",(INDIRECT("C100")))</f>
        <v xml:space="preserve"> </v>
      </c>
      <c r="AD100" s="78" t="str">
        <f ca="1">IF(ISBLANK(INDIRECT("D100"))," ",(INDIRECT("D100")))</f>
        <v xml:space="preserve"> </v>
      </c>
      <c r="AE100" s="78" t="str">
        <f ca="1">IF(ISBLANK(INDIRECT("E100"))," ",(INDIRECT("E100")))</f>
        <v xml:space="preserve"> </v>
      </c>
      <c r="AF100" s="78" t="str">
        <f ca="1">IF(ISBLANK(INDIRECT("F100"))," ",(INDIRECT("F100")))</f>
        <v xml:space="preserve"> </v>
      </c>
      <c r="AG100" s="78" t="str">
        <f ca="1">IF(ISBLANK(INDIRECT("G100"))," ",(INDIRECT("G100")))</f>
        <v xml:space="preserve"> </v>
      </c>
      <c r="AH100" s="78" t="str">
        <f ca="1">IF(ISBLANK(INDIRECT("H100"))," ",(INDIRECT("H100")))</f>
        <v xml:space="preserve"> </v>
      </c>
      <c r="AI100" s="78" t="str">
        <f ca="1">IF(ISBLANK(INDIRECT("I100"))," ",(INDIRECT("I100")))</f>
        <v xml:space="preserve"> </v>
      </c>
      <c r="AJ100" s="78" t="str">
        <f ca="1">IF(ISBLANK(INDIRECT("J100"))," ",(INDIRECT("J100")))</f>
        <v xml:space="preserve"> </v>
      </c>
      <c r="AK100" s="78" t="str">
        <f ca="1">IF(ISBLANK(INDIRECT("K100"))," ",(INDIRECT("K100")))</f>
        <v xml:space="preserve"> </v>
      </c>
      <c r="AL100" s="78" t="str">
        <f ca="1">IF(ISBLANK(INDIRECT("L100"))," ",(INDIRECT("L100")))</f>
        <v xml:space="preserve"> </v>
      </c>
      <c r="AM100" s="78" t="str">
        <f ca="1">IF(ISBLANK(INDIRECT("M100"))," ",(INDIRECT("M100")))</f>
        <v xml:space="preserve"> </v>
      </c>
      <c r="AN100" s="78" t="str">
        <f ca="1">IF(ISBLANK(INDIRECT("N100"))," ",(INDIRECT("N100")))</f>
        <v xml:space="preserve"> </v>
      </c>
      <c r="AO100" s="78" t="str">
        <f ca="1">IF(ISBLANK(INDIRECT("O100"))," ",(INDIRECT("O100")))</f>
        <v xml:space="preserve"> </v>
      </c>
      <c r="AP100" s="78" t="str">
        <f ca="1">IF(ISBLANK(INDIRECT("P100"))," ",(INDIRECT("P100")))</f>
        <v xml:space="preserve"> </v>
      </c>
      <c r="AQ100" s="78" t="str">
        <f ca="1">IF(ISBLANK(INDIRECT("Q100"))," ",(INDIRECT("Q100")))</f>
        <v xml:space="preserve"> </v>
      </c>
      <c r="AR100" s="78" t="str">
        <f ca="1">IF(ISBLANK(INDIRECT("R100"))," ",(INDIRECT("R100")))</f>
        <v xml:space="preserve"> </v>
      </c>
      <c r="AS100" s="78" t="str">
        <f ca="1">IF(ISBLANK(INDIRECT("S100"))," ",(INDIRECT("S100")))</f>
        <v/>
      </c>
      <c r="AT100" s="78" t="str">
        <f ca="1">IF(ISBLANK(INDIRECT("T100"))," ",(INDIRECT("T100")))</f>
        <v xml:space="preserve"> </v>
      </c>
      <c r="AU100" s="78" t="str">
        <f ca="1">IF(ISBLANK(INDIRECT("U100"))," ",(INDIRECT("U100")))</f>
        <v xml:space="preserve"> </v>
      </c>
      <c r="AV100" s="78" t="str">
        <f ca="1">IF(ISBLANK(INDIRECT("V100"))," ",(INDIRECT("V100")))</f>
        <v xml:space="preserve"> </v>
      </c>
      <c r="AW100" s="78" t="str">
        <f ca="1">IF(ISBLANK(INDIRECT("W100"))," ",(INDIRECT("W100")))</f>
        <v xml:space="preserve"> </v>
      </c>
      <c r="BC100" s="290" t="s">
        <v>47</v>
      </c>
      <c r="BD100" s="290"/>
      <c r="BE100" s="290"/>
      <c r="BF100" s="290"/>
      <c r="BG100" s="290"/>
    </row>
    <row r="101" spans="1:59" x14ac:dyDescent="0.35">
      <c r="A101" s="16">
        <v>96</v>
      </c>
      <c r="B101" s="20"/>
      <c r="C101" s="20"/>
      <c r="D101" s="29"/>
      <c r="E101" s="30"/>
      <c r="F101" s="29"/>
      <c r="G101" s="20"/>
      <c r="H101" s="20"/>
      <c r="I101" s="20"/>
      <c r="J101" s="20"/>
      <c r="K101" s="20"/>
      <c r="L101" s="20"/>
      <c r="M101" s="20"/>
      <c r="N101" s="29"/>
      <c r="O101" s="29"/>
      <c r="P101" s="20"/>
      <c r="Q101" s="125"/>
      <c r="R101" s="125"/>
      <c r="S101" s="126" t="str">
        <f t="shared" si="2"/>
        <v/>
      </c>
      <c r="T101" s="31"/>
      <c r="U101" s="20"/>
      <c r="V101" s="20"/>
      <c r="W101" s="20"/>
      <c r="AB101" s="78" t="str">
        <f ca="1">IF(ISBLANK(INDIRECT("B101"))," ",(INDIRECT("B101")))</f>
        <v xml:space="preserve"> </v>
      </c>
      <c r="AC101" s="78" t="str">
        <f ca="1">IF(ISBLANK(INDIRECT("C101"))," ",(INDIRECT("C101")))</f>
        <v xml:space="preserve"> </v>
      </c>
      <c r="AD101" s="78" t="str">
        <f ca="1">IF(ISBLANK(INDIRECT("D101"))," ",(INDIRECT("D101")))</f>
        <v xml:space="preserve"> </v>
      </c>
      <c r="AE101" s="78" t="str">
        <f ca="1">IF(ISBLANK(INDIRECT("E101"))," ",(INDIRECT("E101")))</f>
        <v xml:space="preserve"> </v>
      </c>
      <c r="AF101" s="78" t="str">
        <f ca="1">IF(ISBLANK(INDIRECT("F101"))," ",(INDIRECT("F101")))</f>
        <v xml:space="preserve"> </v>
      </c>
      <c r="AG101" s="78" t="str">
        <f ca="1">IF(ISBLANK(INDIRECT("G101"))," ",(INDIRECT("G101")))</f>
        <v xml:space="preserve"> </v>
      </c>
      <c r="AH101" s="78" t="str">
        <f ca="1">IF(ISBLANK(INDIRECT("H101"))," ",(INDIRECT("H101")))</f>
        <v xml:space="preserve"> </v>
      </c>
      <c r="AI101" s="78" t="str">
        <f ca="1">IF(ISBLANK(INDIRECT("I101"))," ",(INDIRECT("I101")))</f>
        <v xml:space="preserve"> </v>
      </c>
      <c r="AJ101" s="78" t="str">
        <f ca="1">IF(ISBLANK(INDIRECT("J101"))," ",(INDIRECT("J101")))</f>
        <v xml:space="preserve"> </v>
      </c>
      <c r="AK101" s="78" t="str">
        <f ca="1">IF(ISBLANK(INDIRECT("K101"))," ",(INDIRECT("K101")))</f>
        <v xml:space="preserve"> </v>
      </c>
      <c r="AL101" s="78" t="str">
        <f ca="1">IF(ISBLANK(INDIRECT("L101"))," ",(INDIRECT("L101")))</f>
        <v xml:space="preserve"> </v>
      </c>
      <c r="AM101" s="78" t="str">
        <f ca="1">IF(ISBLANK(INDIRECT("M101"))," ",(INDIRECT("M101")))</f>
        <v xml:space="preserve"> </v>
      </c>
      <c r="AN101" s="78" t="str">
        <f ca="1">IF(ISBLANK(INDIRECT("N101"))," ",(INDIRECT("N101")))</f>
        <v xml:space="preserve"> </v>
      </c>
      <c r="AO101" s="78" t="str">
        <f ca="1">IF(ISBLANK(INDIRECT("O101"))," ",(INDIRECT("O101")))</f>
        <v xml:space="preserve"> </v>
      </c>
      <c r="AP101" s="78" t="str">
        <f ca="1">IF(ISBLANK(INDIRECT("P101"))," ",(INDIRECT("P101")))</f>
        <v xml:space="preserve"> </v>
      </c>
      <c r="AQ101" s="78" t="str">
        <f ca="1">IF(ISBLANK(INDIRECT("Q101"))," ",(INDIRECT("Q101")))</f>
        <v xml:space="preserve"> </v>
      </c>
      <c r="AR101" s="78" t="str">
        <f ca="1">IF(ISBLANK(INDIRECT("R101"))," ",(INDIRECT("R101")))</f>
        <v xml:space="preserve"> </v>
      </c>
      <c r="AS101" s="78" t="str">
        <f ca="1">IF(ISBLANK(INDIRECT("S101"))," ",(INDIRECT("S101")))</f>
        <v/>
      </c>
      <c r="AT101" s="78" t="str">
        <f ca="1">IF(ISBLANK(INDIRECT("T101"))," ",(INDIRECT("T101")))</f>
        <v xml:space="preserve"> </v>
      </c>
      <c r="AU101" s="78" t="str">
        <f ca="1">IF(ISBLANK(INDIRECT("U101"))," ",(INDIRECT("U101")))</f>
        <v xml:space="preserve"> </v>
      </c>
      <c r="AV101" s="78" t="str">
        <f ca="1">IF(ISBLANK(INDIRECT("V101"))," ",(INDIRECT("V101")))</f>
        <v xml:space="preserve"> </v>
      </c>
      <c r="AW101" s="78" t="str">
        <f ca="1">IF(ISBLANK(INDIRECT("W101"))," ",(INDIRECT("W101")))</f>
        <v xml:space="preserve"> </v>
      </c>
      <c r="BC101" s="290" t="s">
        <v>997</v>
      </c>
      <c r="BD101" s="290"/>
      <c r="BE101" s="290"/>
      <c r="BF101" s="290"/>
      <c r="BG101" s="290"/>
    </row>
    <row r="102" spans="1:59" x14ac:dyDescent="0.35">
      <c r="A102" s="16">
        <v>97</v>
      </c>
      <c r="B102" s="20"/>
      <c r="C102" s="20"/>
      <c r="D102" s="29"/>
      <c r="E102" s="30"/>
      <c r="F102" s="29"/>
      <c r="G102" s="20"/>
      <c r="H102" s="20"/>
      <c r="I102" s="20"/>
      <c r="J102" s="20"/>
      <c r="K102" s="20"/>
      <c r="L102" s="20"/>
      <c r="M102" s="20"/>
      <c r="N102" s="29"/>
      <c r="O102" s="29"/>
      <c r="P102" s="20"/>
      <c r="Q102" s="125"/>
      <c r="R102" s="125"/>
      <c r="S102" s="126" t="str">
        <f t="shared" si="2"/>
        <v/>
      </c>
      <c r="T102" s="31"/>
      <c r="U102" s="20"/>
      <c r="V102" s="20"/>
      <c r="W102" s="20"/>
      <c r="AB102" s="78" t="str">
        <f ca="1">IF(ISBLANK(INDIRECT("B102"))," ",(INDIRECT("B102")))</f>
        <v xml:space="preserve"> </v>
      </c>
      <c r="AC102" s="78" t="str">
        <f ca="1">IF(ISBLANK(INDIRECT("C102"))," ",(INDIRECT("C102")))</f>
        <v xml:space="preserve"> </v>
      </c>
      <c r="AD102" s="78" t="str">
        <f ca="1">IF(ISBLANK(INDIRECT("D102"))," ",(INDIRECT("D102")))</f>
        <v xml:space="preserve"> </v>
      </c>
      <c r="AE102" s="78" t="str">
        <f ca="1">IF(ISBLANK(INDIRECT("E102"))," ",(INDIRECT("E102")))</f>
        <v xml:space="preserve"> </v>
      </c>
      <c r="AF102" s="78" t="str">
        <f ca="1">IF(ISBLANK(INDIRECT("F102"))," ",(INDIRECT("F102")))</f>
        <v xml:space="preserve"> </v>
      </c>
      <c r="AG102" s="78" t="str">
        <f ca="1">IF(ISBLANK(INDIRECT("G102"))," ",(INDIRECT("G102")))</f>
        <v xml:space="preserve"> </v>
      </c>
      <c r="AH102" s="78" t="str">
        <f ca="1">IF(ISBLANK(INDIRECT("H102"))," ",(INDIRECT("H102")))</f>
        <v xml:space="preserve"> </v>
      </c>
      <c r="AI102" s="78" t="str">
        <f ca="1">IF(ISBLANK(INDIRECT("I102"))," ",(INDIRECT("I102")))</f>
        <v xml:space="preserve"> </v>
      </c>
      <c r="AJ102" s="78" t="str">
        <f ca="1">IF(ISBLANK(INDIRECT("J102"))," ",(INDIRECT("J102")))</f>
        <v xml:space="preserve"> </v>
      </c>
      <c r="AK102" s="78" t="str">
        <f ca="1">IF(ISBLANK(INDIRECT("K102"))," ",(INDIRECT("K102")))</f>
        <v xml:space="preserve"> </v>
      </c>
      <c r="AL102" s="78" t="str">
        <f ca="1">IF(ISBLANK(INDIRECT("L102"))," ",(INDIRECT("L102")))</f>
        <v xml:space="preserve"> </v>
      </c>
      <c r="AM102" s="78" t="str">
        <f ca="1">IF(ISBLANK(INDIRECT("M102"))," ",(INDIRECT("M102")))</f>
        <v xml:space="preserve"> </v>
      </c>
      <c r="AN102" s="78" t="str">
        <f ca="1">IF(ISBLANK(INDIRECT("N102"))," ",(INDIRECT("N102")))</f>
        <v xml:space="preserve"> </v>
      </c>
      <c r="AO102" s="78" t="str">
        <f ca="1">IF(ISBLANK(INDIRECT("O102"))," ",(INDIRECT("O102")))</f>
        <v xml:space="preserve"> </v>
      </c>
      <c r="AP102" s="78" t="str">
        <f ca="1">IF(ISBLANK(INDIRECT("P102"))," ",(INDIRECT("P102")))</f>
        <v xml:space="preserve"> </v>
      </c>
      <c r="AQ102" s="78" t="str">
        <f ca="1">IF(ISBLANK(INDIRECT("Q102"))," ",(INDIRECT("Q102")))</f>
        <v xml:space="preserve"> </v>
      </c>
      <c r="AR102" s="78" t="str">
        <f ca="1">IF(ISBLANK(INDIRECT("R102"))," ",(INDIRECT("R102")))</f>
        <v xml:space="preserve"> </v>
      </c>
      <c r="AS102" s="78" t="str">
        <f ca="1">IF(ISBLANK(INDIRECT("S102"))," ",(INDIRECT("S102")))</f>
        <v/>
      </c>
      <c r="AT102" s="78" t="str">
        <f ca="1">IF(ISBLANK(INDIRECT("T102"))," ",(INDIRECT("T102")))</f>
        <v xml:space="preserve"> </v>
      </c>
      <c r="AU102" s="78" t="str">
        <f ca="1">IF(ISBLANK(INDIRECT("U102"))," ",(INDIRECT("U102")))</f>
        <v xml:space="preserve"> </v>
      </c>
      <c r="AV102" s="78" t="str">
        <f ca="1">IF(ISBLANK(INDIRECT("V102"))," ",(INDIRECT("V102")))</f>
        <v xml:space="preserve"> </v>
      </c>
      <c r="AW102" s="78" t="str">
        <f ca="1">IF(ISBLANK(INDIRECT("W102"))," ",(INDIRECT("W102")))</f>
        <v xml:space="preserve"> </v>
      </c>
      <c r="BC102" s="290" t="s">
        <v>344</v>
      </c>
      <c r="BD102" s="290"/>
      <c r="BE102" s="290"/>
      <c r="BF102" s="290"/>
      <c r="BG102" s="290"/>
    </row>
    <row r="103" spans="1:59" x14ac:dyDescent="0.35">
      <c r="A103" s="16">
        <v>98</v>
      </c>
      <c r="B103" s="20"/>
      <c r="C103" s="20"/>
      <c r="D103" s="29"/>
      <c r="E103" s="30"/>
      <c r="F103" s="29"/>
      <c r="G103" s="20"/>
      <c r="H103" s="20"/>
      <c r="I103" s="20"/>
      <c r="J103" s="20"/>
      <c r="K103" s="20"/>
      <c r="L103" s="20"/>
      <c r="M103" s="20"/>
      <c r="N103" s="29"/>
      <c r="O103" s="29"/>
      <c r="P103" s="20"/>
      <c r="Q103" s="125"/>
      <c r="R103" s="125"/>
      <c r="S103" s="126" t="str">
        <f t="shared" si="2"/>
        <v/>
      </c>
      <c r="T103" s="31"/>
      <c r="U103" s="20"/>
      <c r="V103" s="20"/>
      <c r="W103" s="20"/>
      <c r="AB103" s="78" t="str">
        <f ca="1">IF(ISBLANK(INDIRECT("B103"))," ",(INDIRECT("B103")))</f>
        <v xml:space="preserve"> </v>
      </c>
      <c r="AC103" s="78" t="str">
        <f ca="1">IF(ISBLANK(INDIRECT("C103"))," ",(INDIRECT("C103")))</f>
        <v xml:space="preserve"> </v>
      </c>
      <c r="AD103" s="78" t="str">
        <f ca="1">IF(ISBLANK(INDIRECT("D103"))," ",(INDIRECT("D103")))</f>
        <v xml:space="preserve"> </v>
      </c>
      <c r="AE103" s="78" t="str">
        <f ca="1">IF(ISBLANK(INDIRECT("E103"))," ",(INDIRECT("E103")))</f>
        <v xml:space="preserve"> </v>
      </c>
      <c r="AF103" s="78" t="str">
        <f ca="1">IF(ISBLANK(INDIRECT("F103"))," ",(INDIRECT("F103")))</f>
        <v xml:space="preserve"> </v>
      </c>
      <c r="AG103" s="78" t="str">
        <f ca="1">IF(ISBLANK(INDIRECT("G103"))," ",(INDIRECT("G103")))</f>
        <v xml:space="preserve"> </v>
      </c>
      <c r="AH103" s="78" t="str">
        <f ca="1">IF(ISBLANK(INDIRECT("H103"))," ",(INDIRECT("H103")))</f>
        <v xml:space="preserve"> </v>
      </c>
      <c r="AI103" s="78" t="str">
        <f ca="1">IF(ISBLANK(INDIRECT("I103"))," ",(INDIRECT("I103")))</f>
        <v xml:space="preserve"> </v>
      </c>
      <c r="AJ103" s="78" t="str">
        <f ca="1">IF(ISBLANK(INDIRECT("J103"))," ",(INDIRECT("J103")))</f>
        <v xml:space="preserve"> </v>
      </c>
      <c r="AK103" s="78" t="str">
        <f ca="1">IF(ISBLANK(INDIRECT("K103"))," ",(INDIRECT("K103")))</f>
        <v xml:space="preserve"> </v>
      </c>
      <c r="AL103" s="78" t="str">
        <f ca="1">IF(ISBLANK(INDIRECT("L103"))," ",(INDIRECT("L103")))</f>
        <v xml:space="preserve"> </v>
      </c>
      <c r="AM103" s="78" t="str">
        <f ca="1">IF(ISBLANK(INDIRECT("M103"))," ",(INDIRECT("M103")))</f>
        <v xml:space="preserve"> </v>
      </c>
      <c r="AN103" s="78" t="str">
        <f ca="1">IF(ISBLANK(INDIRECT("N103"))," ",(INDIRECT("N103")))</f>
        <v xml:space="preserve"> </v>
      </c>
      <c r="AO103" s="78" t="str">
        <f ca="1">IF(ISBLANK(INDIRECT("O103"))," ",(INDIRECT("O103")))</f>
        <v xml:space="preserve"> </v>
      </c>
      <c r="AP103" s="78" t="str">
        <f ca="1">IF(ISBLANK(INDIRECT("P103"))," ",(INDIRECT("P103")))</f>
        <v xml:space="preserve"> </v>
      </c>
      <c r="AQ103" s="78" t="str">
        <f ca="1">IF(ISBLANK(INDIRECT("Q103"))," ",(INDIRECT("Q103")))</f>
        <v xml:space="preserve"> </v>
      </c>
      <c r="AR103" s="78" t="str">
        <f ca="1">IF(ISBLANK(INDIRECT("R103"))," ",(INDIRECT("R103")))</f>
        <v xml:space="preserve"> </v>
      </c>
      <c r="AS103" s="78" t="str">
        <f ca="1">IF(ISBLANK(INDIRECT("S103"))," ",(INDIRECT("S103")))</f>
        <v/>
      </c>
      <c r="AT103" s="78" t="str">
        <f ca="1">IF(ISBLANK(INDIRECT("T103"))," ",(INDIRECT("T103")))</f>
        <v xml:space="preserve"> </v>
      </c>
      <c r="AU103" s="78" t="str">
        <f ca="1">IF(ISBLANK(INDIRECT("U103"))," ",(INDIRECT("U103")))</f>
        <v xml:space="preserve"> </v>
      </c>
      <c r="AV103" s="78" t="str">
        <f ca="1">IF(ISBLANK(INDIRECT("V103"))," ",(INDIRECT("V103")))</f>
        <v xml:space="preserve"> </v>
      </c>
      <c r="AW103" s="78" t="str">
        <f ca="1">IF(ISBLANK(INDIRECT("W103"))," ",(INDIRECT("W103")))</f>
        <v xml:space="preserve"> </v>
      </c>
      <c r="BC103" s="290" t="s">
        <v>48</v>
      </c>
      <c r="BD103" s="290"/>
      <c r="BE103" s="290"/>
      <c r="BF103" s="290"/>
      <c r="BG103" s="290"/>
    </row>
    <row r="104" spans="1:59" x14ac:dyDescent="0.35">
      <c r="A104" s="16">
        <v>99</v>
      </c>
      <c r="B104" s="20"/>
      <c r="C104" s="20"/>
      <c r="D104" s="29"/>
      <c r="E104" s="30"/>
      <c r="F104" s="29"/>
      <c r="G104" s="20"/>
      <c r="H104" s="20"/>
      <c r="I104" s="20"/>
      <c r="J104" s="20"/>
      <c r="K104" s="20"/>
      <c r="L104" s="20"/>
      <c r="M104" s="20"/>
      <c r="N104" s="29"/>
      <c r="O104" s="29"/>
      <c r="P104" s="20"/>
      <c r="Q104" s="125"/>
      <c r="R104" s="125"/>
      <c r="S104" s="126" t="str">
        <f t="shared" si="2"/>
        <v/>
      </c>
      <c r="T104" s="31"/>
      <c r="U104" s="20"/>
      <c r="V104" s="20"/>
      <c r="W104" s="20"/>
      <c r="AB104" s="78" t="str">
        <f ca="1">IF(ISBLANK(INDIRECT("B104"))," ",(INDIRECT("B104")))</f>
        <v xml:space="preserve"> </v>
      </c>
      <c r="AC104" s="78" t="str">
        <f ca="1">IF(ISBLANK(INDIRECT("C104"))," ",(INDIRECT("C104")))</f>
        <v xml:space="preserve"> </v>
      </c>
      <c r="AD104" s="78" t="str">
        <f ca="1">IF(ISBLANK(INDIRECT("D104"))," ",(INDIRECT("D104")))</f>
        <v xml:space="preserve"> </v>
      </c>
      <c r="AE104" s="78" t="str">
        <f ca="1">IF(ISBLANK(INDIRECT("E104"))," ",(INDIRECT("E104")))</f>
        <v xml:space="preserve"> </v>
      </c>
      <c r="AF104" s="78" t="str">
        <f ca="1">IF(ISBLANK(INDIRECT("F104"))," ",(INDIRECT("F104")))</f>
        <v xml:space="preserve"> </v>
      </c>
      <c r="AG104" s="78" t="str">
        <f ca="1">IF(ISBLANK(INDIRECT("G104"))," ",(INDIRECT("G104")))</f>
        <v xml:space="preserve"> </v>
      </c>
      <c r="AH104" s="78" t="str">
        <f ca="1">IF(ISBLANK(INDIRECT("H104"))," ",(INDIRECT("H104")))</f>
        <v xml:space="preserve"> </v>
      </c>
      <c r="AI104" s="78" t="str">
        <f ca="1">IF(ISBLANK(INDIRECT("I104"))," ",(INDIRECT("I104")))</f>
        <v xml:space="preserve"> </v>
      </c>
      <c r="AJ104" s="78" t="str">
        <f ca="1">IF(ISBLANK(INDIRECT("J104"))," ",(INDIRECT("J104")))</f>
        <v xml:space="preserve"> </v>
      </c>
      <c r="AK104" s="78" t="str">
        <f ca="1">IF(ISBLANK(INDIRECT("K104"))," ",(INDIRECT("K104")))</f>
        <v xml:space="preserve"> </v>
      </c>
      <c r="AL104" s="78" t="str">
        <f ca="1">IF(ISBLANK(INDIRECT("L104"))," ",(INDIRECT("L104")))</f>
        <v xml:space="preserve"> </v>
      </c>
      <c r="AM104" s="78" t="str">
        <f ca="1">IF(ISBLANK(INDIRECT("M104"))," ",(INDIRECT("M104")))</f>
        <v xml:space="preserve"> </v>
      </c>
      <c r="AN104" s="78" t="str">
        <f ca="1">IF(ISBLANK(INDIRECT("N104"))," ",(INDIRECT("N104")))</f>
        <v xml:space="preserve"> </v>
      </c>
      <c r="AO104" s="78" t="str">
        <f ca="1">IF(ISBLANK(INDIRECT("O104"))," ",(INDIRECT("O104")))</f>
        <v xml:space="preserve"> </v>
      </c>
      <c r="AP104" s="78" t="str">
        <f ca="1">IF(ISBLANK(INDIRECT("P104"))," ",(INDIRECT("P104")))</f>
        <v xml:space="preserve"> </v>
      </c>
      <c r="AQ104" s="78" t="str">
        <f ca="1">IF(ISBLANK(INDIRECT("Q104"))," ",(INDIRECT("Q104")))</f>
        <v xml:space="preserve"> </v>
      </c>
      <c r="AR104" s="78" t="str">
        <f ca="1">IF(ISBLANK(INDIRECT("R104"))," ",(INDIRECT("R104")))</f>
        <v xml:space="preserve"> </v>
      </c>
      <c r="AS104" s="78" t="str">
        <f ca="1">IF(ISBLANK(INDIRECT("S104"))," ",(INDIRECT("S104")))</f>
        <v/>
      </c>
      <c r="AT104" s="78" t="str">
        <f ca="1">IF(ISBLANK(INDIRECT("T104"))," ",(INDIRECT("T104")))</f>
        <v xml:space="preserve"> </v>
      </c>
      <c r="AU104" s="78" t="str">
        <f ca="1">IF(ISBLANK(INDIRECT("U104"))," ",(INDIRECT("U104")))</f>
        <v xml:space="preserve"> </v>
      </c>
      <c r="AV104" s="78" t="str">
        <f ca="1">IF(ISBLANK(INDIRECT("V104"))," ",(INDIRECT("V104")))</f>
        <v xml:space="preserve"> </v>
      </c>
      <c r="AW104" s="78" t="str">
        <f ca="1">IF(ISBLANK(INDIRECT("W104"))," ",(INDIRECT("W104")))</f>
        <v xml:space="preserve"> </v>
      </c>
      <c r="BC104" s="290" t="s">
        <v>995</v>
      </c>
      <c r="BD104" s="290"/>
      <c r="BE104" s="290"/>
      <c r="BF104" s="290"/>
      <c r="BG104" s="290"/>
    </row>
    <row r="105" spans="1:59" x14ac:dyDescent="0.35">
      <c r="A105" s="16">
        <v>100</v>
      </c>
      <c r="B105" s="20"/>
      <c r="C105" s="20"/>
      <c r="D105" s="29"/>
      <c r="E105" s="30"/>
      <c r="F105" s="29"/>
      <c r="G105" s="20"/>
      <c r="H105" s="20"/>
      <c r="I105" s="20"/>
      <c r="J105" s="20"/>
      <c r="K105" s="20"/>
      <c r="L105" s="20"/>
      <c r="M105" s="20"/>
      <c r="N105" s="29"/>
      <c r="O105" s="29"/>
      <c r="P105" s="20"/>
      <c r="Q105" s="125"/>
      <c r="R105" s="125"/>
      <c r="S105" s="126" t="str">
        <f t="shared" si="2"/>
        <v/>
      </c>
      <c r="T105" s="31"/>
      <c r="U105" s="20"/>
      <c r="V105" s="20"/>
      <c r="W105" s="20"/>
      <c r="AB105" s="78" t="str">
        <f ca="1">IF(ISBLANK(INDIRECT("B105"))," ",(INDIRECT("B105")))</f>
        <v xml:space="preserve"> </v>
      </c>
      <c r="AC105" s="78" t="str">
        <f ca="1">IF(ISBLANK(INDIRECT("C105"))," ",(INDIRECT("C105")))</f>
        <v xml:space="preserve"> </v>
      </c>
      <c r="AD105" s="78" t="str">
        <f ca="1">IF(ISBLANK(INDIRECT("D105"))," ",(INDIRECT("D105")))</f>
        <v xml:space="preserve"> </v>
      </c>
      <c r="AE105" s="78" t="str">
        <f ca="1">IF(ISBLANK(INDIRECT("E105"))," ",(INDIRECT("E105")))</f>
        <v xml:space="preserve"> </v>
      </c>
      <c r="AF105" s="78" t="str">
        <f ca="1">IF(ISBLANK(INDIRECT("F105"))," ",(INDIRECT("F105")))</f>
        <v xml:space="preserve"> </v>
      </c>
      <c r="AG105" s="78" t="str">
        <f ca="1">IF(ISBLANK(INDIRECT("G105"))," ",(INDIRECT("G105")))</f>
        <v xml:space="preserve"> </v>
      </c>
      <c r="AH105" s="78" t="str">
        <f ca="1">IF(ISBLANK(INDIRECT("H105"))," ",(INDIRECT("H105")))</f>
        <v xml:space="preserve"> </v>
      </c>
      <c r="AI105" s="78" t="str">
        <f ca="1">IF(ISBLANK(INDIRECT("I105"))," ",(INDIRECT("I105")))</f>
        <v xml:space="preserve"> </v>
      </c>
      <c r="AJ105" s="78" t="str">
        <f ca="1">IF(ISBLANK(INDIRECT("J105"))," ",(INDIRECT("J105")))</f>
        <v xml:space="preserve"> </v>
      </c>
      <c r="AK105" s="78" t="str">
        <f ca="1">IF(ISBLANK(INDIRECT("K105"))," ",(INDIRECT("K105")))</f>
        <v xml:space="preserve"> </v>
      </c>
      <c r="AL105" s="78" t="str">
        <f ca="1">IF(ISBLANK(INDIRECT("L105"))," ",(INDIRECT("L105")))</f>
        <v xml:space="preserve"> </v>
      </c>
      <c r="AM105" s="78" t="str">
        <f ca="1">IF(ISBLANK(INDIRECT("M105"))," ",(INDIRECT("M105")))</f>
        <v xml:space="preserve"> </v>
      </c>
      <c r="AN105" s="78" t="str">
        <f ca="1">IF(ISBLANK(INDIRECT("N105"))," ",(INDIRECT("N105")))</f>
        <v xml:space="preserve"> </v>
      </c>
      <c r="AO105" s="78" t="str">
        <f ca="1">IF(ISBLANK(INDIRECT("O105"))," ",(INDIRECT("O105")))</f>
        <v xml:space="preserve"> </v>
      </c>
      <c r="AP105" s="78" t="str">
        <f ca="1">IF(ISBLANK(INDIRECT("P105"))," ",(INDIRECT("P105")))</f>
        <v xml:space="preserve"> </v>
      </c>
      <c r="AQ105" s="78" t="str">
        <f ca="1">IF(ISBLANK(INDIRECT("Q105"))," ",(INDIRECT("Q105")))</f>
        <v xml:space="preserve"> </v>
      </c>
      <c r="AR105" s="78" t="str">
        <f ca="1">IF(ISBLANK(INDIRECT("R105"))," ",(INDIRECT("R105")))</f>
        <v xml:space="preserve"> </v>
      </c>
      <c r="AS105" s="78" t="str">
        <f ca="1">IF(ISBLANK(INDIRECT("S105"))," ",(INDIRECT("S105")))</f>
        <v/>
      </c>
      <c r="AT105" s="78" t="str">
        <f ca="1">IF(ISBLANK(INDIRECT("T105"))," ",(INDIRECT("T105")))</f>
        <v xml:space="preserve"> </v>
      </c>
      <c r="AU105" s="78" t="str">
        <f ca="1">IF(ISBLANK(INDIRECT("U105"))," ",(INDIRECT("U105")))</f>
        <v xml:space="preserve"> </v>
      </c>
      <c r="AV105" s="78" t="str">
        <f ca="1">IF(ISBLANK(INDIRECT("V105"))," ",(INDIRECT("V105")))</f>
        <v xml:space="preserve"> </v>
      </c>
      <c r="AW105" s="78" t="str">
        <f ca="1">IF(ISBLANK(INDIRECT("W105"))," ",(INDIRECT("W105")))</f>
        <v xml:space="preserve"> </v>
      </c>
      <c r="BC105" s="290" t="s">
        <v>1517</v>
      </c>
      <c r="BD105" s="290"/>
      <c r="BE105" s="290"/>
      <c r="BF105" s="290"/>
      <c r="BG105" s="290"/>
    </row>
    <row r="106" spans="1:59" x14ac:dyDescent="0.35">
      <c r="A106" s="16">
        <v>101</v>
      </c>
      <c r="B106" s="20"/>
      <c r="C106" s="20"/>
      <c r="D106" s="29"/>
      <c r="E106" s="30"/>
      <c r="F106" s="29"/>
      <c r="G106" s="20"/>
      <c r="H106" s="20"/>
      <c r="I106" s="20"/>
      <c r="J106" s="20"/>
      <c r="K106" s="20"/>
      <c r="L106" s="20"/>
      <c r="M106" s="20"/>
      <c r="N106" s="29"/>
      <c r="O106" s="29"/>
      <c r="P106" s="20"/>
      <c r="Q106" s="125"/>
      <c r="R106" s="125"/>
      <c r="S106" s="126" t="str">
        <f t="shared" si="2"/>
        <v/>
      </c>
      <c r="T106" s="31"/>
      <c r="U106" s="20"/>
      <c r="V106" s="20"/>
      <c r="W106" s="20"/>
      <c r="AB106" s="78" t="str">
        <f ca="1">IF(ISBLANK(INDIRECT("B106"))," ",(INDIRECT("B106")))</f>
        <v xml:space="preserve"> </v>
      </c>
      <c r="AC106" s="78" t="str">
        <f ca="1">IF(ISBLANK(INDIRECT("C106"))," ",(INDIRECT("C106")))</f>
        <v xml:space="preserve"> </v>
      </c>
      <c r="AD106" s="78" t="str">
        <f ca="1">IF(ISBLANK(INDIRECT("D106"))," ",(INDIRECT("D106")))</f>
        <v xml:space="preserve"> </v>
      </c>
      <c r="AE106" s="78" t="str">
        <f ca="1">IF(ISBLANK(INDIRECT("E106"))," ",(INDIRECT("E106")))</f>
        <v xml:space="preserve"> </v>
      </c>
      <c r="AF106" s="78" t="str">
        <f ca="1">IF(ISBLANK(INDIRECT("F106"))," ",(INDIRECT("F106")))</f>
        <v xml:space="preserve"> </v>
      </c>
      <c r="AG106" s="78" t="str">
        <f ca="1">IF(ISBLANK(INDIRECT("G106"))," ",(INDIRECT("G106")))</f>
        <v xml:space="preserve"> </v>
      </c>
      <c r="AH106" s="78" t="str">
        <f ca="1">IF(ISBLANK(INDIRECT("H106"))," ",(INDIRECT("H106")))</f>
        <v xml:space="preserve"> </v>
      </c>
      <c r="AI106" s="78" t="str">
        <f ca="1">IF(ISBLANK(INDIRECT("I106"))," ",(INDIRECT("I106")))</f>
        <v xml:space="preserve"> </v>
      </c>
      <c r="AJ106" s="78" t="str">
        <f ca="1">IF(ISBLANK(INDIRECT("J106"))," ",(INDIRECT("J106")))</f>
        <v xml:space="preserve"> </v>
      </c>
      <c r="AK106" s="78" t="str">
        <f ca="1">IF(ISBLANK(INDIRECT("K106"))," ",(INDIRECT("K106")))</f>
        <v xml:space="preserve"> </v>
      </c>
      <c r="AL106" s="78" t="str">
        <f ca="1">IF(ISBLANK(INDIRECT("L106"))," ",(INDIRECT("L106")))</f>
        <v xml:space="preserve"> </v>
      </c>
      <c r="AM106" s="78" t="str">
        <f ca="1">IF(ISBLANK(INDIRECT("M106"))," ",(INDIRECT("M106")))</f>
        <v xml:space="preserve"> </v>
      </c>
      <c r="AN106" s="78" t="str">
        <f ca="1">IF(ISBLANK(INDIRECT("N106"))," ",(INDIRECT("N106")))</f>
        <v xml:space="preserve"> </v>
      </c>
      <c r="AO106" s="78" t="str">
        <f ca="1">IF(ISBLANK(INDIRECT("O106"))," ",(INDIRECT("O106")))</f>
        <v xml:space="preserve"> </v>
      </c>
      <c r="AP106" s="78" t="str">
        <f ca="1">IF(ISBLANK(INDIRECT("P106"))," ",(INDIRECT("P106")))</f>
        <v xml:space="preserve"> </v>
      </c>
      <c r="AQ106" s="78" t="str">
        <f ca="1">IF(ISBLANK(INDIRECT("Q106"))," ",(INDIRECT("Q106")))</f>
        <v xml:space="preserve"> </v>
      </c>
      <c r="AR106" s="78" t="str">
        <f ca="1">IF(ISBLANK(INDIRECT("R106"))," ",(INDIRECT("R106")))</f>
        <v xml:space="preserve"> </v>
      </c>
      <c r="AS106" s="78" t="str">
        <f ca="1">IF(ISBLANK(INDIRECT("S106"))," ",(INDIRECT("S106")))</f>
        <v/>
      </c>
      <c r="AT106" s="78" t="str">
        <f ca="1">IF(ISBLANK(INDIRECT("T106"))," ",(INDIRECT("T106")))</f>
        <v xml:space="preserve"> </v>
      </c>
      <c r="AU106" s="78" t="str">
        <f ca="1">IF(ISBLANK(INDIRECT("U106"))," ",(INDIRECT("U106")))</f>
        <v xml:space="preserve"> </v>
      </c>
      <c r="AV106" s="78" t="str">
        <f ca="1">IF(ISBLANK(INDIRECT("V106"))," ",(INDIRECT("V106")))</f>
        <v xml:space="preserve"> </v>
      </c>
      <c r="AW106" s="78" t="str">
        <f ca="1">IF(ISBLANK(INDIRECT("W106"))," ",(INDIRECT("W106")))</f>
        <v xml:space="preserve"> </v>
      </c>
      <c r="BC106" s="290" t="s">
        <v>1518</v>
      </c>
      <c r="BD106" s="290"/>
      <c r="BE106" s="290"/>
      <c r="BF106" s="290"/>
      <c r="BG106" s="290"/>
    </row>
    <row r="107" spans="1:59" x14ac:dyDescent="0.35">
      <c r="A107" s="16">
        <v>102</v>
      </c>
      <c r="B107" s="20"/>
      <c r="C107" s="20"/>
      <c r="D107" s="29"/>
      <c r="E107" s="30"/>
      <c r="F107" s="29"/>
      <c r="G107" s="20"/>
      <c r="H107" s="20"/>
      <c r="I107" s="20"/>
      <c r="J107" s="20"/>
      <c r="K107" s="20"/>
      <c r="L107" s="20"/>
      <c r="M107" s="20"/>
      <c r="N107" s="29"/>
      <c r="O107" s="29"/>
      <c r="P107" s="20"/>
      <c r="Q107" s="125"/>
      <c r="R107" s="125"/>
      <c r="S107" s="126" t="str">
        <f t="shared" si="2"/>
        <v/>
      </c>
      <c r="T107" s="31"/>
      <c r="U107" s="20"/>
      <c r="V107" s="20"/>
      <c r="W107" s="20"/>
      <c r="AB107" s="78" t="str">
        <f ca="1">IF(ISBLANK(INDIRECT("B107"))," ",(INDIRECT("B107")))</f>
        <v xml:space="preserve"> </v>
      </c>
      <c r="AC107" s="78" t="str">
        <f ca="1">IF(ISBLANK(INDIRECT("C107"))," ",(INDIRECT("C107")))</f>
        <v xml:space="preserve"> </v>
      </c>
      <c r="AD107" s="78" t="str">
        <f ca="1">IF(ISBLANK(INDIRECT("D107"))," ",(INDIRECT("D107")))</f>
        <v xml:space="preserve"> </v>
      </c>
      <c r="AE107" s="78" t="str">
        <f ca="1">IF(ISBLANK(INDIRECT("E107"))," ",(INDIRECT("E107")))</f>
        <v xml:space="preserve"> </v>
      </c>
      <c r="AF107" s="78" t="str">
        <f ca="1">IF(ISBLANK(INDIRECT("F107"))," ",(INDIRECT("F107")))</f>
        <v xml:space="preserve"> </v>
      </c>
      <c r="AG107" s="78" t="str">
        <f ca="1">IF(ISBLANK(INDIRECT("G107"))," ",(INDIRECT("G107")))</f>
        <v xml:space="preserve"> </v>
      </c>
      <c r="AH107" s="78" t="str">
        <f ca="1">IF(ISBLANK(INDIRECT("H107"))," ",(INDIRECT("H107")))</f>
        <v xml:space="preserve"> </v>
      </c>
      <c r="AI107" s="78" t="str">
        <f ca="1">IF(ISBLANK(INDIRECT("I107"))," ",(INDIRECT("I107")))</f>
        <v xml:space="preserve"> </v>
      </c>
      <c r="AJ107" s="78" t="str">
        <f ca="1">IF(ISBLANK(INDIRECT("J107"))," ",(INDIRECT("J107")))</f>
        <v xml:space="preserve"> </v>
      </c>
      <c r="AK107" s="78" t="str">
        <f ca="1">IF(ISBLANK(INDIRECT("K107"))," ",(INDIRECT("K107")))</f>
        <v xml:space="preserve"> </v>
      </c>
      <c r="AL107" s="78" t="str">
        <f ca="1">IF(ISBLANK(INDIRECT("L107"))," ",(INDIRECT("L107")))</f>
        <v xml:space="preserve"> </v>
      </c>
      <c r="AM107" s="78" t="str">
        <f ca="1">IF(ISBLANK(INDIRECT("M107"))," ",(INDIRECT("M107")))</f>
        <v xml:space="preserve"> </v>
      </c>
      <c r="AN107" s="78" t="str">
        <f ca="1">IF(ISBLANK(INDIRECT("N107"))," ",(INDIRECT("N107")))</f>
        <v xml:space="preserve"> </v>
      </c>
      <c r="AO107" s="78" t="str">
        <f ca="1">IF(ISBLANK(INDIRECT("O107"))," ",(INDIRECT("O107")))</f>
        <v xml:space="preserve"> </v>
      </c>
      <c r="AP107" s="78" t="str">
        <f ca="1">IF(ISBLANK(INDIRECT("P107"))," ",(INDIRECT("P107")))</f>
        <v xml:space="preserve"> </v>
      </c>
      <c r="AQ107" s="78" t="str">
        <f ca="1">IF(ISBLANK(INDIRECT("Q107"))," ",(INDIRECT("Q107")))</f>
        <v xml:space="preserve"> </v>
      </c>
      <c r="AR107" s="78" t="str">
        <f ca="1">IF(ISBLANK(INDIRECT("R107"))," ",(INDIRECT("R107")))</f>
        <v xml:space="preserve"> </v>
      </c>
      <c r="AS107" s="78" t="str">
        <f ca="1">IF(ISBLANK(INDIRECT("S107"))," ",(INDIRECT("S107")))</f>
        <v/>
      </c>
      <c r="AT107" s="78" t="str">
        <f ca="1">IF(ISBLANK(INDIRECT("T107"))," ",(INDIRECT("T107")))</f>
        <v xml:space="preserve"> </v>
      </c>
      <c r="AU107" s="78" t="str">
        <f ca="1">IF(ISBLANK(INDIRECT("U107"))," ",(INDIRECT("U107")))</f>
        <v xml:space="preserve"> </v>
      </c>
      <c r="AV107" s="78" t="str">
        <f ca="1">IF(ISBLANK(INDIRECT("V107"))," ",(INDIRECT("V107")))</f>
        <v xml:space="preserve"> </v>
      </c>
      <c r="AW107" s="78" t="str">
        <f ca="1">IF(ISBLANK(INDIRECT("W107"))," ",(INDIRECT("W107")))</f>
        <v xml:space="preserve"> </v>
      </c>
      <c r="BC107" s="290" t="s">
        <v>999</v>
      </c>
      <c r="BD107" s="290"/>
      <c r="BE107" s="290"/>
      <c r="BF107" s="290"/>
      <c r="BG107" s="290"/>
    </row>
    <row r="108" spans="1:59" x14ac:dyDescent="0.35">
      <c r="A108" s="16">
        <v>103</v>
      </c>
      <c r="B108" s="20"/>
      <c r="C108" s="20"/>
      <c r="D108" s="29"/>
      <c r="E108" s="30"/>
      <c r="F108" s="29"/>
      <c r="G108" s="20"/>
      <c r="H108" s="20"/>
      <c r="I108" s="20"/>
      <c r="J108" s="20"/>
      <c r="K108" s="20"/>
      <c r="L108" s="20"/>
      <c r="M108" s="20"/>
      <c r="N108" s="29"/>
      <c r="O108" s="29"/>
      <c r="P108" s="20"/>
      <c r="Q108" s="125"/>
      <c r="R108" s="125"/>
      <c r="S108" s="126" t="str">
        <f t="shared" si="2"/>
        <v/>
      </c>
      <c r="T108" s="31"/>
      <c r="U108" s="20"/>
      <c r="V108" s="20"/>
      <c r="W108" s="20"/>
      <c r="AB108" s="78" t="str">
        <f ca="1">IF(ISBLANK(INDIRECT("B108"))," ",(INDIRECT("B108")))</f>
        <v xml:space="preserve"> </v>
      </c>
      <c r="AC108" s="78" t="str">
        <f ca="1">IF(ISBLANK(INDIRECT("C108"))," ",(INDIRECT("C108")))</f>
        <v xml:space="preserve"> </v>
      </c>
      <c r="AD108" s="78" t="str">
        <f ca="1">IF(ISBLANK(INDIRECT("D108"))," ",(INDIRECT("D108")))</f>
        <v xml:space="preserve"> </v>
      </c>
      <c r="AE108" s="78" t="str">
        <f ca="1">IF(ISBLANK(INDIRECT("E108"))," ",(INDIRECT("E108")))</f>
        <v xml:space="preserve"> </v>
      </c>
      <c r="AF108" s="78" t="str">
        <f ca="1">IF(ISBLANK(INDIRECT("F108"))," ",(INDIRECT("F108")))</f>
        <v xml:space="preserve"> </v>
      </c>
      <c r="AG108" s="78" t="str">
        <f ca="1">IF(ISBLANK(INDIRECT("G108"))," ",(INDIRECT("G108")))</f>
        <v xml:space="preserve"> </v>
      </c>
      <c r="AH108" s="78" t="str">
        <f ca="1">IF(ISBLANK(INDIRECT("H108"))," ",(INDIRECT("H108")))</f>
        <v xml:space="preserve"> </v>
      </c>
      <c r="AI108" s="78" t="str">
        <f ca="1">IF(ISBLANK(INDIRECT("I108"))," ",(INDIRECT("I108")))</f>
        <v xml:space="preserve"> </v>
      </c>
      <c r="AJ108" s="78" t="str">
        <f ca="1">IF(ISBLANK(INDIRECT("J108"))," ",(INDIRECT("J108")))</f>
        <v xml:space="preserve"> </v>
      </c>
      <c r="AK108" s="78" t="str">
        <f ca="1">IF(ISBLANK(INDIRECT("K108"))," ",(INDIRECT("K108")))</f>
        <v xml:space="preserve"> </v>
      </c>
      <c r="AL108" s="78" t="str">
        <f ca="1">IF(ISBLANK(INDIRECT("L108"))," ",(INDIRECT("L108")))</f>
        <v xml:space="preserve"> </v>
      </c>
      <c r="AM108" s="78" t="str">
        <f ca="1">IF(ISBLANK(INDIRECT("M108"))," ",(INDIRECT("M108")))</f>
        <v xml:space="preserve"> </v>
      </c>
      <c r="AN108" s="78" t="str">
        <f ca="1">IF(ISBLANK(INDIRECT("N108"))," ",(INDIRECT("N108")))</f>
        <v xml:space="preserve"> </v>
      </c>
      <c r="AO108" s="78" t="str">
        <f ca="1">IF(ISBLANK(INDIRECT("O108"))," ",(INDIRECT("O108")))</f>
        <v xml:space="preserve"> </v>
      </c>
      <c r="AP108" s="78" t="str">
        <f ca="1">IF(ISBLANK(INDIRECT("P108"))," ",(INDIRECT("P108")))</f>
        <v xml:space="preserve"> </v>
      </c>
      <c r="AQ108" s="78" t="str">
        <f ca="1">IF(ISBLANK(INDIRECT("Q108"))," ",(INDIRECT("Q108")))</f>
        <v xml:space="preserve"> </v>
      </c>
      <c r="AR108" s="78" t="str">
        <f ca="1">IF(ISBLANK(INDIRECT("R108"))," ",(INDIRECT("R108")))</f>
        <v xml:space="preserve"> </v>
      </c>
      <c r="AS108" s="78" t="str">
        <f ca="1">IF(ISBLANK(INDIRECT("S108"))," ",(INDIRECT("S108")))</f>
        <v/>
      </c>
      <c r="AT108" s="78" t="str">
        <f ca="1">IF(ISBLANK(INDIRECT("T108"))," ",(INDIRECT("T108")))</f>
        <v xml:space="preserve"> </v>
      </c>
      <c r="AU108" s="78" t="str">
        <f ca="1">IF(ISBLANK(INDIRECT("U108"))," ",(INDIRECT("U108")))</f>
        <v xml:space="preserve"> </v>
      </c>
      <c r="AV108" s="78" t="str">
        <f ca="1">IF(ISBLANK(INDIRECT("V108"))," ",(INDIRECT("V108")))</f>
        <v xml:space="preserve"> </v>
      </c>
      <c r="AW108" s="78" t="str">
        <f ca="1">IF(ISBLANK(INDIRECT("W108"))," ",(INDIRECT("W108")))</f>
        <v xml:space="preserve"> </v>
      </c>
      <c r="BC108" s="290" t="s">
        <v>1519</v>
      </c>
      <c r="BD108" s="290"/>
      <c r="BE108" s="290"/>
      <c r="BF108" s="290"/>
      <c r="BG108" s="290"/>
    </row>
    <row r="109" spans="1:59" x14ac:dyDescent="0.35">
      <c r="A109" s="16">
        <v>104</v>
      </c>
      <c r="B109" s="20"/>
      <c r="C109" s="20"/>
      <c r="D109" s="29"/>
      <c r="E109" s="30"/>
      <c r="F109" s="29"/>
      <c r="G109" s="20"/>
      <c r="H109" s="20"/>
      <c r="I109" s="20"/>
      <c r="J109" s="20"/>
      <c r="K109" s="20"/>
      <c r="L109" s="20"/>
      <c r="M109" s="20"/>
      <c r="N109" s="29"/>
      <c r="O109" s="29"/>
      <c r="P109" s="20"/>
      <c r="Q109" s="125"/>
      <c r="R109" s="125"/>
      <c r="S109" s="126" t="str">
        <f t="shared" si="2"/>
        <v/>
      </c>
      <c r="T109" s="31"/>
      <c r="U109" s="20"/>
      <c r="V109" s="20"/>
      <c r="W109" s="20"/>
      <c r="AB109" s="78" t="str">
        <f ca="1">IF(ISBLANK(INDIRECT("B109"))," ",(INDIRECT("B109")))</f>
        <v xml:space="preserve"> </v>
      </c>
      <c r="AC109" s="78" t="str">
        <f ca="1">IF(ISBLANK(INDIRECT("C109"))," ",(INDIRECT("C109")))</f>
        <v xml:space="preserve"> </v>
      </c>
      <c r="AD109" s="78" t="str">
        <f ca="1">IF(ISBLANK(INDIRECT("D109"))," ",(INDIRECT("D109")))</f>
        <v xml:space="preserve"> </v>
      </c>
      <c r="AE109" s="78" t="str">
        <f ca="1">IF(ISBLANK(INDIRECT("E109"))," ",(INDIRECT("E109")))</f>
        <v xml:space="preserve"> </v>
      </c>
      <c r="AF109" s="78" t="str">
        <f ca="1">IF(ISBLANK(INDIRECT("F109"))," ",(INDIRECT("F109")))</f>
        <v xml:space="preserve"> </v>
      </c>
      <c r="AG109" s="78" t="str">
        <f ca="1">IF(ISBLANK(INDIRECT("G109"))," ",(INDIRECT("G109")))</f>
        <v xml:space="preserve"> </v>
      </c>
      <c r="AH109" s="78" t="str">
        <f ca="1">IF(ISBLANK(INDIRECT("H109"))," ",(INDIRECT("H109")))</f>
        <v xml:space="preserve"> </v>
      </c>
      <c r="AI109" s="78" t="str">
        <f ca="1">IF(ISBLANK(INDIRECT("I109"))," ",(INDIRECT("I109")))</f>
        <v xml:space="preserve"> </v>
      </c>
      <c r="AJ109" s="78" t="str">
        <f ca="1">IF(ISBLANK(INDIRECT("J109"))," ",(INDIRECT("J109")))</f>
        <v xml:space="preserve"> </v>
      </c>
      <c r="AK109" s="78" t="str">
        <f ca="1">IF(ISBLANK(INDIRECT("K109"))," ",(INDIRECT("K109")))</f>
        <v xml:space="preserve"> </v>
      </c>
      <c r="AL109" s="78" t="str">
        <f ca="1">IF(ISBLANK(INDIRECT("L109"))," ",(INDIRECT("L109")))</f>
        <v xml:space="preserve"> </v>
      </c>
      <c r="AM109" s="78" t="str">
        <f ca="1">IF(ISBLANK(INDIRECT("M109"))," ",(INDIRECT("M109")))</f>
        <v xml:space="preserve"> </v>
      </c>
      <c r="AN109" s="78" t="str">
        <f ca="1">IF(ISBLANK(INDIRECT("N109"))," ",(INDIRECT("N109")))</f>
        <v xml:space="preserve"> </v>
      </c>
      <c r="AO109" s="78" t="str">
        <f ca="1">IF(ISBLANK(INDIRECT("O109"))," ",(INDIRECT("O109")))</f>
        <v xml:space="preserve"> </v>
      </c>
      <c r="AP109" s="78" t="str">
        <f ca="1">IF(ISBLANK(INDIRECT("P109"))," ",(INDIRECT("P109")))</f>
        <v xml:space="preserve"> </v>
      </c>
      <c r="AQ109" s="78" t="str">
        <f ca="1">IF(ISBLANK(INDIRECT("Q109"))," ",(INDIRECT("Q109")))</f>
        <v xml:space="preserve"> </v>
      </c>
      <c r="AR109" s="78" t="str">
        <f ca="1">IF(ISBLANK(INDIRECT("R109"))," ",(INDIRECT("R109")))</f>
        <v xml:space="preserve"> </v>
      </c>
      <c r="AS109" s="78" t="str">
        <f ca="1">IF(ISBLANK(INDIRECT("S109"))," ",(INDIRECT("S109")))</f>
        <v/>
      </c>
      <c r="AT109" s="78" t="str">
        <f ca="1">IF(ISBLANK(INDIRECT("T109"))," ",(INDIRECT("T109")))</f>
        <v xml:space="preserve"> </v>
      </c>
      <c r="AU109" s="78" t="str">
        <f ca="1">IF(ISBLANK(INDIRECT("U109"))," ",(INDIRECT("U109")))</f>
        <v xml:space="preserve"> </v>
      </c>
      <c r="AV109" s="78" t="str">
        <f ca="1">IF(ISBLANK(INDIRECT("V109"))," ",(INDIRECT("V109")))</f>
        <v xml:space="preserve"> </v>
      </c>
      <c r="AW109" s="78" t="str">
        <f ca="1">IF(ISBLANK(INDIRECT("W109"))," ",(INDIRECT("W109")))</f>
        <v xml:space="preserve"> </v>
      </c>
      <c r="BC109" s="290" t="s">
        <v>49</v>
      </c>
      <c r="BD109" s="290"/>
      <c r="BE109" s="290"/>
      <c r="BF109" s="290"/>
      <c r="BG109" s="290"/>
    </row>
    <row r="110" spans="1:59" x14ac:dyDescent="0.35">
      <c r="A110" s="16">
        <v>105</v>
      </c>
      <c r="B110" s="20"/>
      <c r="C110" s="20"/>
      <c r="D110" s="29"/>
      <c r="E110" s="30"/>
      <c r="F110" s="29"/>
      <c r="G110" s="20"/>
      <c r="H110" s="20"/>
      <c r="I110" s="20"/>
      <c r="J110" s="20"/>
      <c r="K110" s="20"/>
      <c r="L110" s="20"/>
      <c r="M110" s="20"/>
      <c r="N110" s="29"/>
      <c r="O110" s="29"/>
      <c r="P110" s="20"/>
      <c r="Q110" s="125"/>
      <c r="R110" s="125"/>
      <c r="S110" s="126" t="str">
        <f t="shared" si="2"/>
        <v/>
      </c>
      <c r="T110" s="31"/>
      <c r="U110" s="20"/>
      <c r="V110" s="20"/>
      <c r="W110" s="20"/>
      <c r="AB110" s="78" t="str">
        <f ca="1">IF(ISBLANK(INDIRECT("B110"))," ",(INDIRECT("B110")))</f>
        <v xml:space="preserve"> </v>
      </c>
      <c r="AC110" s="78" t="str">
        <f ca="1">IF(ISBLANK(INDIRECT("C110"))," ",(INDIRECT("C110")))</f>
        <v xml:space="preserve"> </v>
      </c>
      <c r="AD110" s="78" t="str">
        <f ca="1">IF(ISBLANK(INDIRECT("D110"))," ",(INDIRECT("D110")))</f>
        <v xml:space="preserve"> </v>
      </c>
      <c r="AE110" s="78" t="str">
        <f ca="1">IF(ISBLANK(INDIRECT("E110"))," ",(INDIRECT("E110")))</f>
        <v xml:space="preserve"> </v>
      </c>
      <c r="AF110" s="78" t="str">
        <f ca="1">IF(ISBLANK(INDIRECT("F110"))," ",(INDIRECT("F110")))</f>
        <v xml:space="preserve"> </v>
      </c>
      <c r="AG110" s="78" t="str">
        <f ca="1">IF(ISBLANK(INDIRECT("G110"))," ",(INDIRECT("G110")))</f>
        <v xml:space="preserve"> </v>
      </c>
      <c r="AH110" s="78" t="str">
        <f ca="1">IF(ISBLANK(INDIRECT("H110"))," ",(INDIRECT("H110")))</f>
        <v xml:space="preserve"> </v>
      </c>
      <c r="AI110" s="78" t="str">
        <f ca="1">IF(ISBLANK(INDIRECT("I110"))," ",(INDIRECT("I110")))</f>
        <v xml:space="preserve"> </v>
      </c>
      <c r="AJ110" s="78" t="str">
        <f ca="1">IF(ISBLANK(INDIRECT("J110"))," ",(INDIRECT("J110")))</f>
        <v xml:space="preserve"> </v>
      </c>
      <c r="AK110" s="78" t="str">
        <f ca="1">IF(ISBLANK(INDIRECT("K110"))," ",(INDIRECT("K110")))</f>
        <v xml:space="preserve"> </v>
      </c>
      <c r="AL110" s="78" t="str">
        <f ca="1">IF(ISBLANK(INDIRECT("L110"))," ",(INDIRECT("L110")))</f>
        <v xml:space="preserve"> </v>
      </c>
      <c r="AM110" s="78" t="str">
        <f ca="1">IF(ISBLANK(INDIRECT("M110"))," ",(INDIRECT("M110")))</f>
        <v xml:space="preserve"> </v>
      </c>
      <c r="AN110" s="78" t="str">
        <f ca="1">IF(ISBLANK(INDIRECT("N110"))," ",(INDIRECT("N110")))</f>
        <v xml:space="preserve"> </v>
      </c>
      <c r="AO110" s="78" t="str">
        <f ca="1">IF(ISBLANK(INDIRECT("O110"))," ",(INDIRECT("O110")))</f>
        <v xml:space="preserve"> </v>
      </c>
      <c r="AP110" s="78" t="str">
        <f ca="1">IF(ISBLANK(INDIRECT("P110"))," ",(INDIRECT("P110")))</f>
        <v xml:space="preserve"> </v>
      </c>
      <c r="AQ110" s="78" t="str">
        <f ca="1">IF(ISBLANK(INDIRECT("Q110"))," ",(INDIRECT("Q110")))</f>
        <v xml:space="preserve"> </v>
      </c>
      <c r="AR110" s="78" t="str">
        <f ca="1">IF(ISBLANK(INDIRECT("R110"))," ",(INDIRECT("R110")))</f>
        <v xml:space="preserve"> </v>
      </c>
      <c r="AS110" s="78" t="str">
        <f ca="1">IF(ISBLANK(INDIRECT("S110"))," ",(INDIRECT("S110")))</f>
        <v/>
      </c>
      <c r="AT110" s="78" t="str">
        <f ca="1">IF(ISBLANK(INDIRECT("T110"))," ",(INDIRECT("T110")))</f>
        <v xml:space="preserve"> </v>
      </c>
      <c r="AU110" s="78" t="str">
        <f ca="1">IF(ISBLANK(INDIRECT("U110"))," ",(INDIRECT("U110")))</f>
        <v xml:space="preserve"> </v>
      </c>
      <c r="AV110" s="78" t="str">
        <f ca="1">IF(ISBLANK(INDIRECT("V110"))," ",(INDIRECT("V110")))</f>
        <v xml:space="preserve"> </v>
      </c>
      <c r="AW110" s="78" t="str">
        <f ca="1">IF(ISBLANK(INDIRECT("W110"))," ",(INDIRECT("W110")))</f>
        <v xml:space="preserve"> </v>
      </c>
      <c r="BC110" s="290" t="s">
        <v>1520</v>
      </c>
      <c r="BD110" s="290"/>
      <c r="BE110" s="290"/>
      <c r="BF110" s="290"/>
      <c r="BG110" s="290"/>
    </row>
    <row r="111" spans="1:59" x14ac:dyDescent="0.35">
      <c r="A111" s="16">
        <v>106</v>
      </c>
      <c r="B111" s="20"/>
      <c r="C111" s="20"/>
      <c r="D111" s="29"/>
      <c r="E111" s="30"/>
      <c r="F111" s="29"/>
      <c r="G111" s="20"/>
      <c r="H111" s="20"/>
      <c r="I111" s="20"/>
      <c r="J111" s="20"/>
      <c r="K111" s="20"/>
      <c r="L111" s="20"/>
      <c r="M111" s="20"/>
      <c r="N111" s="29"/>
      <c r="O111" s="29"/>
      <c r="P111" s="20"/>
      <c r="Q111" s="125"/>
      <c r="R111" s="125"/>
      <c r="S111" s="126" t="str">
        <f t="shared" si="2"/>
        <v/>
      </c>
      <c r="T111" s="31"/>
      <c r="U111" s="20"/>
      <c r="V111" s="20"/>
      <c r="W111" s="20"/>
      <c r="AB111" s="78" t="str">
        <f ca="1">IF(ISBLANK(INDIRECT("B111"))," ",(INDIRECT("B111")))</f>
        <v xml:space="preserve"> </v>
      </c>
      <c r="AC111" s="78" t="str">
        <f ca="1">IF(ISBLANK(INDIRECT("C111"))," ",(INDIRECT("C111")))</f>
        <v xml:space="preserve"> </v>
      </c>
      <c r="AD111" s="78" t="str">
        <f ca="1">IF(ISBLANK(INDIRECT("D111"))," ",(INDIRECT("D111")))</f>
        <v xml:space="preserve"> </v>
      </c>
      <c r="AE111" s="78" t="str">
        <f ca="1">IF(ISBLANK(INDIRECT("E111"))," ",(INDIRECT("E111")))</f>
        <v xml:space="preserve"> </v>
      </c>
      <c r="AF111" s="78" t="str">
        <f ca="1">IF(ISBLANK(INDIRECT("F111"))," ",(INDIRECT("F111")))</f>
        <v xml:space="preserve"> </v>
      </c>
      <c r="AG111" s="78" t="str">
        <f ca="1">IF(ISBLANK(INDIRECT("G111"))," ",(INDIRECT("G111")))</f>
        <v xml:space="preserve"> </v>
      </c>
      <c r="AH111" s="78" t="str">
        <f ca="1">IF(ISBLANK(INDIRECT("H111"))," ",(INDIRECT("H111")))</f>
        <v xml:space="preserve"> </v>
      </c>
      <c r="AI111" s="78" t="str">
        <f ca="1">IF(ISBLANK(INDIRECT("I111"))," ",(INDIRECT("I111")))</f>
        <v xml:space="preserve"> </v>
      </c>
      <c r="AJ111" s="78" t="str">
        <f ca="1">IF(ISBLANK(INDIRECT("J111"))," ",(INDIRECT("J111")))</f>
        <v xml:space="preserve"> </v>
      </c>
      <c r="AK111" s="78" t="str">
        <f ca="1">IF(ISBLANK(INDIRECT("K111"))," ",(INDIRECT("K111")))</f>
        <v xml:space="preserve"> </v>
      </c>
      <c r="AL111" s="78" t="str">
        <f ca="1">IF(ISBLANK(INDIRECT("L111"))," ",(INDIRECT("L111")))</f>
        <v xml:space="preserve"> </v>
      </c>
      <c r="AM111" s="78" t="str">
        <f ca="1">IF(ISBLANK(INDIRECT("M111"))," ",(INDIRECT("M111")))</f>
        <v xml:space="preserve"> </v>
      </c>
      <c r="AN111" s="78" t="str">
        <f ca="1">IF(ISBLANK(INDIRECT("N111"))," ",(INDIRECT("N111")))</f>
        <v xml:space="preserve"> </v>
      </c>
      <c r="AO111" s="78" t="str">
        <f ca="1">IF(ISBLANK(INDIRECT("O111"))," ",(INDIRECT("O111")))</f>
        <v xml:space="preserve"> </v>
      </c>
      <c r="AP111" s="78" t="str">
        <f ca="1">IF(ISBLANK(INDIRECT("P111"))," ",(INDIRECT("P111")))</f>
        <v xml:space="preserve"> </v>
      </c>
      <c r="AQ111" s="78" t="str">
        <f ca="1">IF(ISBLANK(INDIRECT("Q111"))," ",(INDIRECT("Q111")))</f>
        <v xml:space="preserve"> </v>
      </c>
      <c r="AR111" s="78" t="str">
        <f ca="1">IF(ISBLANK(INDIRECT("R111"))," ",(INDIRECT("R111")))</f>
        <v xml:space="preserve"> </v>
      </c>
      <c r="AS111" s="78" t="str">
        <f ca="1">IF(ISBLANK(INDIRECT("S111"))," ",(INDIRECT("S111")))</f>
        <v/>
      </c>
      <c r="AT111" s="78" t="str">
        <f ca="1">IF(ISBLANK(INDIRECT("T111"))," ",(INDIRECT("T111")))</f>
        <v xml:space="preserve"> </v>
      </c>
      <c r="AU111" s="78" t="str">
        <f ca="1">IF(ISBLANK(INDIRECT("U111"))," ",(INDIRECT("U111")))</f>
        <v xml:space="preserve"> </v>
      </c>
      <c r="AV111" s="78" t="str">
        <f ca="1">IF(ISBLANK(INDIRECT("V111"))," ",(INDIRECT("V111")))</f>
        <v xml:space="preserve"> </v>
      </c>
      <c r="AW111" s="78" t="str">
        <f ca="1">IF(ISBLANK(INDIRECT("W111"))," ",(INDIRECT("W111")))</f>
        <v xml:space="preserve"> </v>
      </c>
      <c r="BC111" s="290" t="s">
        <v>1521</v>
      </c>
      <c r="BD111" s="290"/>
      <c r="BE111" s="290"/>
      <c r="BF111" s="290"/>
      <c r="BG111" s="290"/>
    </row>
    <row r="112" spans="1:59" x14ac:dyDescent="0.35">
      <c r="A112" s="16">
        <v>107</v>
      </c>
      <c r="B112" s="20"/>
      <c r="C112" s="20"/>
      <c r="D112" s="29"/>
      <c r="E112" s="30"/>
      <c r="F112" s="29"/>
      <c r="G112" s="20"/>
      <c r="H112" s="20"/>
      <c r="I112" s="20"/>
      <c r="J112" s="20"/>
      <c r="K112" s="20"/>
      <c r="L112" s="20"/>
      <c r="M112" s="20"/>
      <c r="N112" s="29"/>
      <c r="O112" s="29"/>
      <c r="P112" s="20"/>
      <c r="Q112" s="125"/>
      <c r="R112" s="125"/>
      <c r="S112" s="126" t="str">
        <f t="shared" si="2"/>
        <v/>
      </c>
      <c r="T112" s="31"/>
      <c r="U112" s="20"/>
      <c r="V112" s="20"/>
      <c r="W112" s="20"/>
      <c r="AB112" s="78" t="str">
        <f ca="1">IF(ISBLANK(INDIRECT("B112"))," ",(INDIRECT("B112")))</f>
        <v xml:space="preserve"> </v>
      </c>
      <c r="AC112" s="78" t="str">
        <f ca="1">IF(ISBLANK(INDIRECT("C112"))," ",(INDIRECT("C112")))</f>
        <v xml:space="preserve"> </v>
      </c>
      <c r="AD112" s="78" t="str">
        <f ca="1">IF(ISBLANK(INDIRECT("D112"))," ",(INDIRECT("D112")))</f>
        <v xml:space="preserve"> </v>
      </c>
      <c r="AE112" s="78" t="str">
        <f ca="1">IF(ISBLANK(INDIRECT("E112"))," ",(INDIRECT("E112")))</f>
        <v xml:space="preserve"> </v>
      </c>
      <c r="AF112" s="78" t="str">
        <f ca="1">IF(ISBLANK(INDIRECT("F112"))," ",(INDIRECT("F112")))</f>
        <v xml:space="preserve"> </v>
      </c>
      <c r="AG112" s="78" t="str">
        <f ca="1">IF(ISBLANK(INDIRECT("G112"))," ",(INDIRECT("G112")))</f>
        <v xml:space="preserve"> </v>
      </c>
      <c r="AH112" s="78" t="str">
        <f ca="1">IF(ISBLANK(INDIRECT("H112"))," ",(INDIRECT("H112")))</f>
        <v xml:space="preserve"> </v>
      </c>
      <c r="AI112" s="78" t="str">
        <f ca="1">IF(ISBLANK(INDIRECT("I112"))," ",(INDIRECT("I112")))</f>
        <v xml:space="preserve"> </v>
      </c>
      <c r="AJ112" s="78" t="str">
        <f ca="1">IF(ISBLANK(INDIRECT("J112"))," ",(INDIRECT("J112")))</f>
        <v xml:space="preserve"> </v>
      </c>
      <c r="AK112" s="78" t="str">
        <f ca="1">IF(ISBLANK(INDIRECT("K112"))," ",(INDIRECT("K112")))</f>
        <v xml:space="preserve"> </v>
      </c>
      <c r="AL112" s="78" t="str">
        <f ca="1">IF(ISBLANK(INDIRECT("L112"))," ",(INDIRECT("L112")))</f>
        <v xml:space="preserve"> </v>
      </c>
      <c r="AM112" s="78" t="str">
        <f ca="1">IF(ISBLANK(INDIRECT("M112"))," ",(INDIRECT("M112")))</f>
        <v xml:space="preserve"> </v>
      </c>
      <c r="AN112" s="78" t="str">
        <f ca="1">IF(ISBLANK(INDIRECT("N112"))," ",(INDIRECT("N112")))</f>
        <v xml:space="preserve"> </v>
      </c>
      <c r="AO112" s="78" t="str">
        <f ca="1">IF(ISBLANK(INDIRECT("O112"))," ",(INDIRECT("O112")))</f>
        <v xml:space="preserve"> </v>
      </c>
      <c r="AP112" s="78" t="str">
        <f ca="1">IF(ISBLANK(INDIRECT("P112"))," ",(INDIRECT("P112")))</f>
        <v xml:space="preserve"> </v>
      </c>
      <c r="AQ112" s="78" t="str">
        <f ca="1">IF(ISBLANK(INDIRECT("Q112"))," ",(INDIRECT("Q112")))</f>
        <v xml:space="preserve"> </v>
      </c>
      <c r="AR112" s="78" t="str">
        <f ca="1">IF(ISBLANK(INDIRECT("R112"))," ",(INDIRECT("R112")))</f>
        <v xml:space="preserve"> </v>
      </c>
      <c r="AS112" s="78" t="str">
        <f ca="1">IF(ISBLANK(INDIRECT("S112"))," ",(INDIRECT("S112")))</f>
        <v/>
      </c>
      <c r="AT112" s="78" t="str">
        <f ca="1">IF(ISBLANK(INDIRECT("T112"))," ",(INDIRECT("T112")))</f>
        <v xml:space="preserve"> </v>
      </c>
      <c r="AU112" s="78" t="str">
        <f ca="1">IF(ISBLANK(INDIRECT("U112"))," ",(INDIRECT("U112")))</f>
        <v xml:space="preserve"> </v>
      </c>
      <c r="AV112" s="78" t="str">
        <f ca="1">IF(ISBLANK(INDIRECT("V112"))," ",(INDIRECT("V112")))</f>
        <v xml:space="preserve"> </v>
      </c>
      <c r="AW112" s="78" t="str">
        <f ca="1">IF(ISBLANK(INDIRECT("W112"))," ",(INDIRECT("W112")))</f>
        <v xml:space="preserve"> </v>
      </c>
      <c r="BC112" s="290" t="s">
        <v>1522</v>
      </c>
      <c r="BD112" s="290"/>
      <c r="BE112" s="290"/>
      <c r="BF112" s="290"/>
      <c r="BG112" s="290"/>
    </row>
    <row r="113" spans="1:59" x14ac:dyDescent="0.35">
      <c r="A113" s="16">
        <v>108</v>
      </c>
      <c r="B113" s="20"/>
      <c r="C113" s="20"/>
      <c r="D113" s="29"/>
      <c r="E113" s="30"/>
      <c r="F113" s="29"/>
      <c r="G113" s="20"/>
      <c r="H113" s="20"/>
      <c r="I113" s="20"/>
      <c r="J113" s="20"/>
      <c r="K113" s="20"/>
      <c r="L113" s="20"/>
      <c r="M113" s="20"/>
      <c r="N113" s="29"/>
      <c r="O113" s="29"/>
      <c r="P113" s="20"/>
      <c r="Q113" s="125"/>
      <c r="R113" s="125"/>
      <c r="S113" s="126" t="str">
        <f t="shared" si="2"/>
        <v/>
      </c>
      <c r="T113" s="31"/>
      <c r="U113" s="20"/>
      <c r="V113" s="20"/>
      <c r="W113" s="20"/>
      <c r="AB113" s="78" t="str">
        <f ca="1">IF(ISBLANK(INDIRECT("B113"))," ",(INDIRECT("B113")))</f>
        <v xml:space="preserve"> </v>
      </c>
      <c r="AC113" s="78" t="str">
        <f ca="1">IF(ISBLANK(INDIRECT("C113"))," ",(INDIRECT("C113")))</f>
        <v xml:space="preserve"> </v>
      </c>
      <c r="AD113" s="78" t="str">
        <f ca="1">IF(ISBLANK(INDIRECT("D113"))," ",(INDIRECT("D113")))</f>
        <v xml:space="preserve"> </v>
      </c>
      <c r="AE113" s="78" t="str">
        <f ca="1">IF(ISBLANK(INDIRECT("E113"))," ",(INDIRECT("E113")))</f>
        <v xml:space="preserve"> </v>
      </c>
      <c r="AF113" s="78" t="str">
        <f ca="1">IF(ISBLANK(INDIRECT("F113"))," ",(INDIRECT("F113")))</f>
        <v xml:space="preserve"> </v>
      </c>
      <c r="AG113" s="78" t="str">
        <f ca="1">IF(ISBLANK(INDIRECT("G113"))," ",(INDIRECT("G113")))</f>
        <v xml:space="preserve"> </v>
      </c>
      <c r="AH113" s="78" t="str">
        <f ca="1">IF(ISBLANK(INDIRECT("H113"))," ",(INDIRECT("H113")))</f>
        <v xml:space="preserve"> </v>
      </c>
      <c r="AI113" s="78" t="str">
        <f ca="1">IF(ISBLANK(INDIRECT("I113"))," ",(INDIRECT("I113")))</f>
        <v xml:space="preserve"> </v>
      </c>
      <c r="AJ113" s="78" t="str">
        <f ca="1">IF(ISBLANK(INDIRECT("J113"))," ",(INDIRECT("J113")))</f>
        <v xml:space="preserve"> </v>
      </c>
      <c r="AK113" s="78" t="str">
        <f ca="1">IF(ISBLANK(INDIRECT("K113"))," ",(INDIRECT("K113")))</f>
        <v xml:space="preserve"> </v>
      </c>
      <c r="AL113" s="78" t="str">
        <f ca="1">IF(ISBLANK(INDIRECT("L113"))," ",(INDIRECT("L113")))</f>
        <v xml:space="preserve"> </v>
      </c>
      <c r="AM113" s="78" t="str">
        <f ca="1">IF(ISBLANK(INDIRECT("M113"))," ",(INDIRECT("M113")))</f>
        <v xml:space="preserve"> </v>
      </c>
      <c r="AN113" s="78" t="str">
        <f ca="1">IF(ISBLANK(INDIRECT("N113"))," ",(INDIRECT("N113")))</f>
        <v xml:space="preserve"> </v>
      </c>
      <c r="AO113" s="78" t="str">
        <f ca="1">IF(ISBLANK(INDIRECT("O113"))," ",(INDIRECT("O113")))</f>
        <v xml:space="preserve"> </v>
      </c>
      <c r="AP113" s="78" t="str">
        <f ca="1">IF(ISBLANK(INDIRECT("P113"))," ",(INDIRECT("P113")))</f>
        <v xml:space="preserve"> </v>
      </c>
      <c r="AQ113" s="78" t="str">
        <f ca="1">IF(ISBLANK(INDIRECT("Q113"))," ",(INDIRECT("Q113")))</f>
        <v xml:space="preserve"> </v>
      </c>
      <c r="AR113" s="78" t="str">
        <f ca="1">IF(ISBLANK(INDIRECT("R113"))," ",(INDIRECT("R113")))</f>
        <v xml:space="preserve"> </v>
      </c>
      <c r="AS113" s="78" t="str">
        <f ca="1">IF(ISBLANK(INDIRECT("S113"))," ",(INDIRECT("S113")))</f>
        <v/>
      </c>
      <c r="AT113" s="78" t="str">
        <f ca="1">IF(ISBLANK(INDIRECT("T113"))," ",(INDIRECT("T113")))</f>
        <v xml:space="preserve"> </v>
      </c>
      <c r="AU113" s="78" t="str">
        <f ca="1">IF(ISBLANK(INDIRECT("U113"))," ",(INDIRECT("U113")))</f>
        <v xml:space="preserve"> </v>
      </c>
      <c r="AV113" s="78" t="str">
        <f ca="1">IF(ISBLANK(INDIRECT("V113"))," ",(INDIRECT("V113")))</f>
        <v xml:space="preserve"> </v>
      </c>
      <c r="AW113" s="78" t="str">
        <f ca="1">IF(ISBLANK(INDIRECT("W113"))," ",(INDIRECT("W113")))</f>
        <v xml:space="preserve"> </v>
      </c>
      <c r="BC113" s="290" t="s">
        <v>1523</v>
      </c>
      <c r="BD113" s="290"/>
      <c r="BE113" s="290"/>
      <c r="BF113" s="290"/>
      <c r="BG113" s="290"/>
    </row>
    <row r="114" spans="1:59" x14ac:dyDescent="0.35">
      <c r="A114" s="16">
        <v>109</v>
      </c>
      <c r="B114" s="20"/>
      <c r="C114" s="20"/>
      <c r="D114" s="29"/>
      <c r="E114" s="30"/>
      <c r="F114" s="29"/>
      <c r="G114" s="20"/>
      <c r="H114" s="20"/>
      <c r="I114" s="20"/>
      <c r="J114" s="20"/>
      <c r="K114" s="20"/>
      <c r="L114" s="20"/>
      <c r="M114" s="20"/>
      <c r="N114" s="29"/>
      <c r="O114" s="29"/>
      <c r="P114" s="20"/>
      <c r="Q114" s="125"/>
      <c r="R114" s="125"/>
      <c r="S114" s="126" t="str">
        <f t="shared" si="2"/>
        <v/>
      </c>
      <c r="T114" s="31"/>
      <c r="U114" s="20"/>
      <c r="V114" s="20"/>
      <c r="W114" s="20"/>
      <c r="AB114" s="78" t="str">
        <f ca="1">IF(ISBLANK(INDIRECT("B114"))," ",(INDIRECT("B114")))</f>
        <v xml:space="preserve"> </v>
      </c>
      <c r="AC114" s="78" t="str">
        <f ca="1">IF(ISBLANK(INDIRECT("C114"))," ",(INDIRECT("C114")))</f>
        <v xml:space="preserve"> </v>
      </c>
      <c r="AD114" s="78" t="str">
        <f ca="1">IF(ISBLANK(INDIRECT("D114"))," ",(INDIRECT("D114")))</f>
        <v xml:space="preserve"> </v>
      </c>
      <c r="AE114" s="78" t="str">
        <f ca="1">IF(ISBLANK(INDIRECT("E114"))," ",(INDIRECT("E114")))</f>
        <v xml:space="preserve"> </v>
      </c>
      <c r="AF114" s="78" t="str">
        <f ca="1">IF(ISBLANK(INDIRECT("F114"))," ",(INDIRECT("F114")))</f>
        <v xml:space="preserve"> </v>
      </c>
      <c r="AG114" s="78" t="str">
        <f ca="1">IF(ISBLANK(INDIRECT("G114"))," ",(INDIRECT("G114")))</f>
        <v xml:space="preserve"> </v>
      </c>
      <c r="AH114" s="78" t="str">
        <f ca="1">IF(ISBLANK(INDIRECT("H114"))," ",(INDIRECT("H114")))</f>
        <v xml:space="preserve"> </v>
      </c>
      <c r="AI114" s="78" t="str">
        <f ca="1">IF(ISBLANK(INDIRECT("I114"))," ",(INDIRECT("I114")))</f>
        <v xml:space="preserve"> </v>
      </c>
      <c r="AJ114" s="78" t="str">
        <f ca="1">IF(ISBLANK(INDIRECT("J114"))," ",(INDIRECT("J114")))</f>
        <v xml:space="preserve"> </v>
      </c>
      <c r="AK114" s="78" t="str">
        <f ca="1">IF(ISBLANK(INDIRECT("K114"))," ",(INDIRECT("K114")))</f>
        <v xml:space="preserve"> </v>
      </c>
      <c r="AL114" s="78" t="str">
        <f ca="1">IF(ISBLANK(INDIRECT("L114"))," ",(INDIRECT("L114")))</f>
        <v xml:space="preserve"> </v>
      </c>
      <c r="AM114" s="78" t="str">
        <f ca="1">IF(ISBLANK(INDIRECT("M114"))," ",(INDIRECT("M114")))</f>
        <v xml:space="preserve"> </v>
      </c>
      <c r="AN114" s="78" t="str">
        <f ca="1">IF(ISBLANK(INDIRECT("N114"))," ",(INDIRECT("N114")))</f>
        <v xml:space="preserve"> </v>
      </c>
      <c r="AO114" s="78" t="str">
        <f ca="1">IF(ISBLANK(INDIRECT("O114"))," ",(INDIRECT("O114")))</f>
        <v xml:space="preserve"> </v>
      </c>
      <c r="AP114" s="78" t="str">
        <f ca="1">IF(ISBLANK(INDIRECT("P114"))," ",(INDIRECT("P114")))</f>
        <v xml:space="preserve"> </v>
      </c>
      <c r="AQ114" s="78" t="str">
        <f ca="1">IF(ISBLANK(INDIRECT("Q114"))," ",(INDIRECT("Q114")))</f>
        <v xml:space="preserve"> </v>
      </c>
      <c r="AR114" s="78" t="str">
        <f ca="1">IF(ISBLANK(INDIRECT("R114"))," ",(INDIRECT("R114")))</f>
        <v xml:space="preserve"> </v>
      </c>
      <c r="AS114" s="78" t="str">
        <f ca="1">IF(ISBLANK(INDIRECT("S114"))," ",(INDIRECT("S114")))</f>
        <v/>
      </c>
      <c r="AT114" s="78" t="str">
        <f ca="1">IF(ISBLANK(INDIRECT("T114"))," ",(INDIRECT("T114")))</f>
        <v xml:space="preserve"> </v>
      </c>
      <c r="AU114" s="78" t="str">
        <f ca="1">IF(ISBLANK(INDIRECT("U114"))," ",(INDIRECT("U114")))</f>
        <v xml:space="preserve"> </v>
      </c>
      <c r="AV114" s="78" t="str">
        <f ca="1">IF(ISBLANK(INDIRECT("V114"))," ",(INDIRECT("V114")))</f>
        <v xml:space="preserve"> </v>
      </c>
      <c r="AW114" s="78" t="str">
        <f ca="1">IF(ISBLANK(INDIRECT("W114"))," ",(INDIRECT("W114")))</f>
        <v xml:space="preserve"> </v>
      </c>
      <c r="BC114" s="290" t="s">
        <v>1524</v>
      </c>
      <c r="BD114" s="290"/>
      <c r="BE114" s="290"/>
      <c r="BF114" s="290"/>
      <c r="BG114" s="290"/>
    </row>
    <row r="115" spans="1:59" x14ac:dyDescent="0.35">
      <c r="A115" s="16">
        <v>110</v>
      </c>
      <c r="B115" s="20"/>
      <c r="C115" s="20"/>
      <c r="D115" s="29"/>
      <c r="E115" s="30"/>
      <c r="F115" s="29"/>
      <c r="G115" s="20"/>
      <c r="H115" s="20"/>
      <c r="I115" s="20"/>
      <c r="J115" s="20"/>
      <c r="K115" s="20"/>
      <c r="L115" s="20"/>
      <c r="M115" s="20"/>
      <c r="N115" s="29"/>
      <c r="O115" s="29"/>
      <c r="P115" s="20"/>
      <c r="Q115" s="125"/>
      <c r="R115" s="125"/>
      <c r="S115" s="126" t="str">
        <f t="shared" si="2"/>
        <v/>
      </c>
      <c r="T115" s="31"/>
      <c r="U115" s="20"/>
      <c r="V115" s="20"/>
      <c r="W115" s="20"/>
      <c r="AB115" s="78" t="str">
        <f ca="1">IF(ISBLANK(INDIRECT("B115"))," ",(INDIRECT("B115")))</f>
        <v xml:space="preserve"> </v>
      </c>
      <c r="AC115" s="78" t="str">
        <f ca="1">IF(ISBLANK(INDIRECT("C115"))," ",(INDIRECT("C115")))</f>
        <v xml:space="preserve"> </v>
      </c>
      <c r="AD115" s="78" t="str">
        <f ca="1">IF(ISBLANK(INDIRECT("D115"))," ",(INDIRECT("D115")))</f>
        <v xml:space="preserve"> </v>
      </c>
      <c r="AE115" s="78" t="str">
        <f ca="1">IF(ISBLANK(INDIRECT("E115"))," ",(INDIRECT("E115")))</f>
        <v xml:space="preserve"> </v>
      </c>
      <c r="AF115" s="78" t="str">
        <f ca="1">IF(ISBLANK(INDIRECT("F115"))," ",(INDIRECT("F115")))</f>
        <v xml:space="preserve"> </v>
      </c>
      <c r="AG115" s="78" t="str">
        <f ca="1">IF(ISBLANK(INDIRECT("G115"))," ",(INDIRECT("G115")))</f>
        <v xml:space="preserve"> </v>
      </c>
      <c r="AH115" s="78" t="str">
        <f ca="1">IF(ISBLANK(INDIRECT("H115"))," ",(INDIRECT("H115")))</f>
        <v xml:space="preserve"> </v>
      </c>
      <c r="AI115" s="78" t="str">
        <f ca="1">IF(ISBLANK(INDIRECT("I115"))," ",(INDIRECT("I115")))</f>
        <v xml:space="preserve"> </v>
      </c>
      <c r="AJ115" s="78" t="str">
        <f ca="1">IF(ISBLANK(INDIRECT("J115"))," ",(INDIRECT("J115")))</f>
        <v xml:space="preserve"> </v>
      </c>
      <c r="AK115" s="78" t="str">
        <f ca="1">IF(ISBLANK(INDIRECT("K115"))," ",(INDIRECT("K115")))</f>
        <v xml:space="preserve"> </v>
      </c>
      <c r="AL115" s="78" t="str">
        <f ca="1">IF(ISBLANK(INDIRECT("L115"))," ",(INDIRECT("L115")))</f>
        <v xml:space="preserve"> </v>
      </c>
      <c r="AM115" s="78" t="str">
        <f ca="1">IF(ISBLANK(INDIRECT("M115"))," ",(INDIRECT("M115")))</f>
        <v xml:space="preserve"> </v>
      </c>
      <c r="AN115" s="78" t="str">
        <f ca="1">IF(ISBLANK(INDIRECT("N115"))," ",(INDIRECT("N115")))</f>
        <v xml:space="preserve"> </v>
      </c>
      <c r="AO115" s="78" t="str">
        <f ca="1">IF(ISBLANK(INDIRECT("O115"))," ",(INDIRECT("O115")))</f>
        <v xml:space="preserve"> </v>
      </c>
      <c r="AP115" s="78" t="str">
        <f ca="1">IF(ISBLANK(INDIRECT("P115"))," ",(INDIRECT("P115")))</f>
        <v xml:space="preserve"> </v>
      </c>
      <c r="AQ115" s="78" t="str">
        <f ca="1">IF(ISBLANK(INDIRECT("Q115"))," ",(INDIRECT("Q115")))</f>
        <v xml:space="preserve"> </v>
      </c>
      <c r="AR115" s="78" t="str">
        <f ca="1">IF(ISBLANK(INDIRECT("R115"))," ",(INDIRECT("R115")))</f>
        <v xml:space="preserve"> </v>
      </c>
      <c r="AS115" s="78" t="str">
        <f ca="1">IF(ISBLANK(INDIRECT("S115"))," ",(INDIRECT("S115")))</f>
        <v/>
      </c>
      <c r="AT115" s="78" t="str">
        <f ca="1">IF(ISBLANK(INDIRECT("T115"))," ",(INDIRECT("T115")))</f>
        <v xml:space="preserve"> </v>
      </c>
      <c r="AU115" s="78" t="str">
        <f ca="1">IF(ISBLANK(INDIRECT("U115"))," ",(INDIRECT("U115")))</f>
        <v xml:space="preserve"> </v>
      </c>
      <c r="AV115" s="78" t="str">
        <f ca="1">IF(ISBLANK(INDIRECT("V115"))," ",(INDIRECT("V115")))</f>
        <v xml:space="preserve"> </v>
      </c>
      <c r="AW115" s="78" t="str">
        <f ca="1">IF(ISBLANK(INDIRECT("W115"))," ",(INDIRECT("W115")))</f>
        <v xml:space="preserve"> </v>
      </c>
      <c r="BC115" s="290" t="s">
        <v>50</v>
      </c>
      <c r="BD115" s="290"/>
      <c r="BE115" s="290"/>
      <c r="BF115" s="290"/>
      <c r="BG115" s="290"/>
    </row>
    <row r="116" spans="1:59" x14ac:dyDescent="0.35">
      <c r="A116" s="16">
        <v>111</v>
      </c>
      <c r="B116" s="20"/>
      <c r="C116" s="20"/>
      <c r="D116" s="29"/>
      <c r="E116" s="30"/>
      <c r="F116" s="29"/>
      <c r="G116" s="20"/>
      <c r="H116" s="20"/>
      <c r="I116" s="20"/>
      <c r="J116" s="20"/>
      <c r="K116" s="20"/>
      <c r="L116" s="20"/>
      <c r="M116" s="20"/>
      <c r="N116" s="29"/>
      <c r="O116" s="29"/>
      <c r="P116" s="20"/>
      <c r="Q116" s="125"/>
      <c r="R116" s="125"/>
      <c r="S116" s="126" t="str">
        <f t="shared" si="2"/>
        <v/>
      </c>
      <c r="T116" s="31"/>
      <c r="U116" s="20"/>
      <c r="V116" s="20"/>
      <c r="W116" s="20"/>
      <c r="AB116" s="78" t="str">
        <f ca="1">IF(ISBLANK(INDIRECT("B116"))," ",(INDIRECT("B116")))</f>
        <v xml:space="preserve"> </v>
      </c>
      <c r="AC116" s="78" t="str">
        <f ca="1">IF(ISBLANK(INDIRECT("C116"))," ",(INDIRECT("C116")))</f>
        <v xml:space="preserve"> </v>
      </c>
      <c r="AD116" s="78" t="str">
        <f ca="1">IF(ISBLANK(INDIRECT("D116"))," ",(INDIRECT("D116")))</f>
        <v xml:space="preserve"> </v>
      </c>
      <c r="AE116" s="78" t="str">
        <f ca="1">IF(ISBLANK(INDIRECT("E116"))," ",(INDIRECT("E116")))</f>
        <v xml:space="preserve"> </v>
      </c>
      <c r="AF116" s="78" t="str">
        <f ca="1">IF(ISBLANK(INDIRECT("F116"))," ",(INDIRECT("F116")))</f>
        <v xml:space="preserve"> </v>
      </c>
      <c r="AG116" s="78" t="str">
        <f ca="1">IF(ISBLANK(INDIRECT("G116"))," ",(INDIRECT("G116")))</f>
        <v xml:space="preserve"> </v>
      </c>
      <c r="AH116" s="78" t="str">
        <f ca="1">IF(ISBLANK(INDIRECT("H116"))," ",(INDIRECT("H116")))</f>
        <v xml:space="preserve"> </v>
      </c>
      <c r="AI116" s="78" t="str">
        <f ca="1">IF(ISBLANK(INDIRECT("I116"))," ",(INDIRECT("I116")))</f>
        <v xml:space="preserve"> </v>
      </c>
      <c r="AJ116" s="78" t="str">
        <f ca="1">IF(ISBLANK(INDIRECT("J116"))," ",(INDIRECT("J116")))</f>
        <v xml:space="preserve"> </v>
      </c>
      <c r="AK116" s="78" t="str">
        <f ca="1">IF(ISBLANK(INDIRECT("K116"))," ",(INDIRECT("K116")))</f>
        <v xml:space="preserve"> </v>
      </c>
      <c r="AL116" s="78" t="str">
        <f ca="1">IF(ISBLANK(INDIRECT("L116"))," ",(INDIRECT("L116")))</f>
        <v xml:space="preserve"> </v>
      </c>
      <c r="AM116" s="78" t="str">
        <f ca="1">IF(ISBLANK(INDIRECT("M116"))," ",(INDIRECT("M116")))</f>
        <v xml:space="preserve"> </v>
      </c>
      <c r="AN116" s="78" t="str">
        <f ca="1">IF(ISBLANK(INDIRECT("N116"))," ",(INDIRECT("N116")))</f>
        <v xml:space="preserve"> </v>
      </c>
      <c r="AO116" s="78" t="str">
        <f ca="1">IF(ISBLANK(INDIRECT("O116"))," ",(INDIRECT("O116")))</f>
        <v xml:space="preserve"> </v>
      </c>
      <c r="AP116" s="78" t="str">
        <f ca="1">IF(ISBLANK(INDIRECT("P116"))," ",(INDIRECT("P116")))</f>
        <v xml:space="preserve"> </v>
      </c>
      <c r="AQ116" s="78" t="str">
        <f ca="1">IF(ISBLANK(INDIRECT("Q116"))," ",(INDIRECT("Q116")))</f>
        <v xml:space="preserve"> </v>
      </c>
      <c r="AR116" s="78" t="str">
        <f ca="1">IF(ISBLANK(INDIRECT("R116"))," ",(INDIRECT("R116")))</f>
        <v xml:space="preserve"> </v>
      </c>
      <c r="AS116" s="78" t="str">
        <f ca="1">IF(ISBLANK(INDIRECT("S116"))," ",(INDIRECT("S116")))</f>
        <v/>
      </c>
      <c r="AT116" s="78" t="str">
        <f ca="1">IF(ISBLANK(INDIRECT("T116"))," ",(INDIRECT("T116")))</f>
        <v xml:space="preserve"> </v>
      </c>
      <c r="AU116" s="78" t="str">
        <f ca="1">IF(ISBLANK(INDIRECT("U116"))," ",(INDIRECT("U116")))</f>
        <v xml:space="preserve"> </v>
      </c>
      <c r="AV116" s="78" t="str">
        <f ca="1">IF(ISBLANK(INDIRECT("V116"))," ",(INDIRECT("V116")))</f>
        <v xml:space="preserve"> </v>
      </c>
      <c r="AW116" s="78" t="str">
        <f ca="1">IF(ISBLANK(INDIRECT("W116"))," ",(INDIRECT("W116")))</f>
        <v xml:space="preserve"> </v>
      </c>
      <c r="BC116" s="290" t="s">
        <v>51</v>
      </c>
      <c r="BD116" s="290"/>
      <c r="BE116" s="290"/>
      <c r="BF116" s="290"/>
      <c r="BG116" s="290"/>
    </row>
    <row r="117" spans="1:59" x14ac:dyDescent="0.35">
      <c r="A117" s="16">
        <v>112</v>
      </c>
      <c r="B117" s="20"/>
      <c r="C117" s="20"/>
      <c r="D117" s="29"/>
      <c r="E117" s="30"/>
      <c r="F117" s="29"/>
      <c r="G117" s="20"/>
      <c r="H117" s="20"/>
      <c r="I117" s="20"/>
      <c r="J117" s="20"/>
      <c r="K117" s="20"/>
      <c r="L117" s="20"/>
      <c r="M117" s="20"/>
      <c r="N117" s="29"/>
      <c r="O117" s="29"/>
      <c r="P117" s="20"/>
      <c r="Q117" s="125"/>
      <c r="R117" s="125"/>
      <c r="S117" s="126" t="str">
        <f t="shared" si="2"/>
        <v/>
      </c>
      <c r="T117" s="31"/>
      <c r="U117" s="20"/>
      <c r="V117" s="20"/>
      <c r="W117" s="20"/>
      <c r="AB117" s="78" t="str">
        <f ca="1">IF(ISBLANK(INDIRECT("B117"))," ",(INDIRECT("B117")))</f>
        <v xml:space="preserve"> </v>
      </c>
      <c r="AC117" s="78" t="str">
        <f ca="1">IF(ISBLANK(INDIRECT("C117"))," ",(INDIRECT("C117")))</f>
        <v xml:space="preserve"> </v>
      </c>
      <c r="AD117" s="78" t="str">
        <f ca="1">IF(ISBLANK(INDIRECT("D117"))," ",(INDIRECT("D117")))</f>
        <v xml:space="preserve"> </v>
      </c>
      <c r="AE117" s="78" t="str">
        <f ca="1">IF(ISBLANK(INDIRECT("E117"))," ",(INDIRECT("E117")))</f>
        <v xml:space="preserve"> </v>
      </c>
      <c r="AF117" s="78" t="str">
        <f ca="1">IF(ISBLANK(INDIRECT("F117"))," ",(INDIRECT("F117")))</f>
        <v xml:space="preserve"> </v>
      </c>
      <c r="AG117" s="78" t="str">
        <f ca="1">IF(ISBLANK(INDIRECT("G117"))," ",(INDIRECT("G117")))</f>
        <v xml:space="preserve"> </v>
      </c>
      <c r="AH117" s="78" t="str">
        <f ca="1">IF(ISBLANK(INDIRECT("H117"))," ",(INDIRECT("H117")))</f>
        <v xml:space="preserve"> </v>
      </c>
      <c r="AI117" s="78" t="str">
        <f ca="1">IF(ISBLANK(INDIRECT("I117"))," ",(INDIRECT("I117")))</f>
        <v xml:space="preserve"> </v>
      </c>
      <c r="AJ117" s="78" t="str">
        <f ca="1">IF(ISBLANK(INDIRECT("J117"))," ",(INDIRECT("J117")))</f>
        <v xml:space="preserve"> </v>
      </c>
      <c r="AK117" s="78" t="str">
        <f ca="1">IF(ISBLANK(INDIRECT("K117"))," ",(INDIRECT("K117")))</f>
        <v xml:space="preserve"> </v>
      </c>
      <c r="AL117" s="78" t="str">
        <f ca="1">IF(ISBLANK(INDIRECT("L117"))," ",(INDIRECT("L117")))</f>
        <v xml:space="preserve"> </v>
      </c>
      <c r="AM117" s="78" t="str">
        <f ca="1">IF(ISBLANK(INDIRECT("M117"))," ",(INDIRECT("M117")))</f>
        <v xml:space="preserve"> </v>
      </c>
      <c r="AN117" s="78" t="str">
        <f ca="1">IF(ISBLANK(INDIRECT("N117"))," ",(INDIRECT("N117")))</f>
        <v xml:space="preserve"> </v>
      </c>
      <c r="AO117" s="78" t="str">
        <f ca="1">IF(ISBLANK(INDIRECT("O117"))," ",(INDIRECT("O117")))</f>
        <v xml:space="preserve"> </v>
      </c>
      <c r="AP117" s="78" t="str">
        <f ca="1">IF(ISBLANK(INDIRECT("P117"))," ",(INDIRECT("P117")))</f>
        <v xml:space="preserve"> </v>
      </c>
      <c r="AQ117" s="78" t="str">
        <f ca="1">IF(ISBLANK(INDIRECT("Q117"))," ",(INDIRECT("Q117")))</f>
        <v xml:space="preserve"> </v>
      </c>
      <c r="AR117" s="78" t="str">
        <f ca="1">IF(ISBLANK(INDIRECT("R117"))," ",(INDIRECT("R117")))</f>
        <v xml:space="preserve"> </v>
      </c>
      <c r="AS117" s="78" t="str">
        <f ca="1">IF(ISBLANK(INDIRECT("S117"))," ",(INDIRECT("S117")))</f>
        <v/>
      </c>
      <c r="AT117" s="78" t="str">
        <f ca="1">IF(ISBLANK(INDIRECT("T117"))," ",(INDIRECT("T117")))</f>
        <v xml:space="preserve"> </v>
      </c>
      <c r="AU117" s="78" t="str">
        <f ca="1">IF(ISBLANK(INDIRECT("U117"))," ",(INDIRECT("U117")))</f>
        <v xml:space="preserve"> </v>
      </c>
      <c r="AV117" s="78" t="str">
        <f ca="1">IF(ISBLANK(INDIRECT("V117"))," ",(INDIRECT("V117")))</f>
        <v xml:space="preserve"> </v>
      </c>
      <c r="AW117" s="78" t="str">
        <f ca="1">IF(ISBLANK(INDIRECT("W117"))," ",(INDIRECT("W117")))</f>
        <v xml:space="preserve"> </v>
      </c>
      <c r="BC117" s="290" t="s">
        <v>1525</v>
      </c>
      <c r="BD117" s="290"/>
      <c r="BE117" s="290"/>
      <c r="BF117" s="290"/>
      <c r="BG117" s="290"/>
    </row>
    <row r="118" spans="1:59" x14ac:dyDescent="0.35">
      <c r="A118" s="16">
        <v>113</v>
      </c>
      <c r="B118" s="20"/>
      <c r="C118" s="20"/>
      <c r="D118" s="29"/>
      <c r="E118" s="30"/>
      <c r="F118" s="29"/>
      <c r="G118" s="20"/>
      <c r="H118" s="20"/>
      <c r="I118" s="20"/>
      <c r="J118" s="20"/>
      <c r="K118" s="20"/>
      <c r="L118" s="20"/>
      <c r="M118" s="20"/>
      <c r="N118" s="29"/>
      <c r="O118" s="29"/>
      <c r="P118" s="20"/>
      <c r="Q118" s="125"/>
      <c r="R118" s="125"/>
      <c r="S118" s="126" t="str">
        <f t="shared" si="2"/>
        <v/>
      </c>
      <c r="T118" s="31"/>
      <c r="U118" s="20"/>
      <c r="V118" s="20"/>
      <c r="W118" s="20"/>
      <c r="AB118" s="78" t="str">
        <f ca="1">IF(ISBLANK(INDIRECT("B118"))," ",(INDIRECT("B118")))</f>
        <v xml:space="preserve"> </v>
      </c>
      <c r="AC118" s="78" t="str">
        <f ca="1">IF(ISBLANK(INDIRECT("C118"))," ",(INDIRECT("C118")))</f>
        <v xml:space="preserve"> </v>
      </c>
      <c r="AD118" s="78" t="str">
        <f ca="1">IF(ISBLANK(INDIRECT("D118"))," ",(INDIRECT("D118")))</f>
        <v xml:space="preserve"> </v>
      </c>
      <c r="AE118" s="78" t="str">
        <f ca="1">IF(ISBLANK(INDIRECT("E118"))," ",(INDIRECT("E118")))</f>
        <v xml:space="preserve"> </v>
      </c>
      <c r="AF118" s="78" t="str">
        <f ca="1">IF(ISBLANK(INDIRECT("F118"))," ",(INDIRECT("F118")))</f>
        <v xml:space="preserve"> </v>
      </c>
      <c r="AG118" s="78" t="str">
        <f ca="1">IF(ISBLANK(INDIRECT("G118"))," ",(INDIRECT("G118")))</f>
        <v xml:space="preserve"> </v>
      </c>
      <c r="AH118" s="78" t="str">
        <f ca="1">IF(ISBLANK(INDIRECT("H118"))," ",(INDIRECT("H118")))</f>
        <v xml:space="preserve"> </v>
      </c>
      <c r="AI118" s="78" t="str">
        <f ca="1">IF(ISBLANK(INDIRECT("I118"))," ",(INDIRECT("I118")))</f>
        <v xml:space="preserve"> </v>
      </c>
      <c r="AJ118" s="78" t="str">
        <f ca="1">IF(ISBLANK(INDIRECT("J118"))," ",(INDIRECT("J118")))</f>
        <v xml:space="preserve"> </v>
      </c>
      <c r="AK118" s="78" t="str">
        <f ca="1">IF(ISBLANK(INDIRECT("K118"))," ",(INDIRECT("K118")))</f>
        <v xml:space="preserve"> </v>
      </c>
      <c r="AL118" s="78" t="str">
        <f ca="1">IF(ISBLANK(INDIRECT("L118"))," ",(INDIRECT("L118")))</f>
        <v xml:space="preserve"> </v>
      </c>
      <c r="AM118" s="78" t="str">
        <f ca="1">IF(ISBLANK(INDIRECT("M118"))," ",(INDIRECT("M118")))</f>
        <v xml:space="preserve"> </v>
      </c>
      <c r="AN118" s="78" t="str">
        <f ca="1">IF(ISBLANK(INDIRECT("N118"))," ",(INDIRECT("N118")))</f>
        <v xml:space="preserve"> </v>
      </c>
      <c r="AO118" s="78" t="str">
        <f ca="1">IF(ISBLANK(INDIRECT("O118"))," ",(INDIRECT("O118")))</f>
        <v xml:space="preserve"> </v>
      </c>
      <c r="AP118" s="78" t="str">
        <f ca="1">IF(ISBLANK(INDIRECT("P118"))," ",(INDIRECT("P118")))</f>
        <v xml:space="preserve"> </v>
      </c>
      <c r="AQ118" s="78" t="str">
        <f ca="1">IF(ISBLANK(INDIRECT("Q118"))," ",(INDIRECT("Q118")))</f>
        <v xml:space="preserve"> </v>
      </c>
      <c r="AR118" s="78" t="str">
        <f ca="1">IF(ISBLANK(INDIRECT("R118"))," ",(INDIRECT("R118")))</f>
        <v xml:space="preserve"> </v>
      </c>
      <c r="AS118" s="78" t="str">
        <f ca="1">IF(ISBLANK(INDIRECT("S118"))," ",(INDIRECT("S118")))</f>
        <v/>
      </c>
      <c r="AT118" s="78" t="str">
        <f ca="1">IF(ISBLANK(INDIRECT("T118"))," ",(INDIRECT("T118")))</f>
        <v xml:space="preserve"> </v>
      </c>
      <c r="AU118" s="78" t="str">
        <f ca="1">IF(ISBLANK(INDIRECT("U118"))," ",(INDIRECT("U118")))</f>
        <v xml:space="preserve"> </v>
      </c>
      <c r="AV118" s="78" t="str">
        <f ca="1">IF(ISBLANK(INDIRECT("V118"))," ",(INDIRECT("V118")))</f>
        <v xml:space="preserve"> </v>
      </c>
      <c r="AW118" s="78" t="str">
        <f ca="1">IF(ISBLANK(INDIRECT("W118"))," ",(INDIRECT("W118")))</f>
        <v xml:space="preserve"> </v>
      </c>
      <c r="BC118" s="290" t="s">
        <v>1526</v>
      </c>
      <c r="BD118" s="290"/>
      <c r="BE118" s="290"/>
      <c r="BF118" s="290"/>
      <c r="BG118" s="290"/>
    </row>
    <row r="119" spans="1:59" x14ac:dyDescent="0.35">
      <c r="A119" s="16">
        <v>114</v>
      </c>
      <c r="B119" s="20"/>
      <c r="C119" s="20"/>
      <c r="D119" s="29"/>
      <c r="E119" s="30"/>
      <c r="F119" s="29"/>
      <c r="G119" s="20"/>
      <c r="H119" s="20"/>
      <c r="I119" s="20"/>
      <c r="J119" s="20"/>
      <c r="K119" s="20"/>
      <c r="L119" s="20"/>
      <c r="M119" s="20"/>
      <c r="N119" s="29"/>
      <c r="O119" s="29"/>
      <c r="P119" s="20"/>
      <c r="Q119" s="125"/>
      <c r="R119" s="125"/>
      <c r="S119" s="126" t="str">
        <f t="shared" si="2"/>
        <v/>
      </c>
      <c r="T119" s="31"/>
      <c r="U119" s="20"/>
      <c r="V119" s="20"/>
      <c r="W119" s="20"/>
      <c r="AB119" s="78" t="str">
        <f ca="1">IF(ISBLANK(INDIRECT("B119"))," ",(INDIRECT("B119")))</f>
        <v xml:space="preserve"> </v>
      </c>
      <c r="AC119" s="78" t="str">
        <f ca="1">IF(ISBLANK(INDIRECT("C119"))," ",(INDIRECT("C119")))</f>
        <v xml:space="preserve"> </v>
      </c>
      <c r="AD119" s="78" t="str">
        <f ca="1">IF(ISBLANK(INDIRECT("D119"))," ",(INDIRECT("D119")))</f>
        <v xml:space="preserve"> </v>
      </c>
      <c r="AE119" s="78" t="str">
        <f ca="1">IF(ISBLANK(INDIRECT("E119"))," ",(INDIRECT("E119")))</f>
        <v xml:space="preserve"> </v>
      </c>
      <c r="AF119" s="78" t="str">
        <f ca="1">IF(ISBLANK(INDIRECT("F119"))," ",(INDIRECT("F119")))</f>
        <v xml:space="preserve"> </v>
      </c>
      <c r="AG119" s="78" t="str">
        <f ca="1">IF(ISBLANK(INDIRECT("G119"))," ",(INDIRECT("G119")))</f>
        <v xml:space="preserve"> </v>
      </c>
      <c r="AH119" s="78" t="str">
        <f ca="1">IF(ISBLANK(INDIRECT("H119"))," ",(INDIRECT("H119")))</f>
        <v xml:space="preserve"> </v>
      </c>
      <c r="AI119" s="78" t="str">
        <f ca="1">IF(ISBLANK(INDIRECT("I119"))," ",(INDIRECT("I119")))</f>
        <v xml:space="preserve"> </v>
      </c>
      <c r="AJ119" s="78" t="str">
        <f ca="1">IF(ISBLANK(INDIRECT("J119"))," ",(INDIRECT("J119")))</f>
        <v xml:space="preserve"> </v>
      </c>
      <c r="AK119" s="78" t="str">
        <f ca="1">IF(ISBLANK(INDIRECT("K119"))," ",(INDIRECT("K119")))</f>
        <v xml:space="preserve"> </v>
      </c>
      <c r="AL119" s="78" t="str">
        <f ca="1">IF(ISBLANK(INDIRECT("L119"))," ",(INDIRECT("L119")))</f>
        <v xml:space="preserve"> </v>
      </c>
      <c r="AM119" s="78" t="str">
        <f ca="1">IF(ISBLANK(INDIRECT("M119"))," ",(INDIRECT("M119")))</f>
        <v xml:space="preserve"> </v>
      </c>
      <c r="AN119" s="78" t="str">
        <f ca="1">IF(ISBLANK(INDIRECT("N119"))," ",(INDIRECT("N119")))</f>
        <v xml:space="preserve"> </v>
      </c>
      <c r="AO119" s="78" t="str">
        <f ca="1">IF(ISBLANK(INDIRECT("O119"))," ",(INDIRECT("O119")))</f>
        <v xml:space="preserve"> </v>
      </c>
      <c r="AP119" s="78" t="str">
        <f ca="1">IF(ISBLANK(INDIRECT("P119"))," ",(INDIRECT("P119")))</f>
        <v xml:space="preserve"> </v>
      </c>
      <c r="AQ119" s="78" t="str">
        <f ca="1">IF(ISBLANK(INDIRECT("Q119"))," ",(INDIRECT("Q119")))</f>
        <v xml:space="preserve"> </v>
      </c>
      <c r="AR119" s="78" t="str">
        <f ca="1">IF(ISBLANK(INDIRECT("R119"))," ",(INDIRECT("R119")))</f>
        <v xml:space="preserve"> </v>
      </c>
      <c r="AS119" s="78" t="str">
        <f ca="1">IF(ISBLANK(INDIRECT("S119"))," ",(INDIRECT("S119")))</f>
        <v/>
      </c>
      <c r="AT119" s="78" t="str">
        <f ca="1">IF(ISBLANK(INDIRECT("T119"))," ",(INDIRECT("T119")))</f>
        <v xml:space="preserve"> </v>
      </c>
      <c r="AU119" s="78" t="str">
        <f ca="1">IF(ISBLANK(INDIRECT("U119"))," ",(INDIRECT("U119")))</f>
        <v xml:space="preserve"> </v>
      </c>
      <c r="AV119" s="78" t="str">
        <f ca="1">IF(ISBLANK(INDIRECT("V119"))," ",(INDIRECT("V119")))</f>
        <v xml:space="preserve"> </v>
      </c>
      <c r="AW119" s="78" t="str">
        <f ca="1">IF(ISBLANK(INDIRECT("W119"))," ",(INDIRECT("W119")))</f>
        <v xml:space="preserve"> </v>
      </c>
      <c r="BC119" s="290" t="s">
        <v>1010</v>
      </c>
      <c r="BD119" s="290"/>
      <c r="BE119" s="290"/>
      <c r="BF119" s="290"/>
      <c r="BG119" s="290"/>
    </row>
    <row r="120" spans="1:59" x14ac:dyDescent="0.35">
      <c r="A120" s="16">
        <v>115</v>
      </c>
      <c r="B120" s="20"/>
      <c r="C120" s="20"/>
      <c r="D120" s="29"/>
      <c r="E120" s="30"/>
      <c r="F120" s="29"/>
      <c r="G120" s="20"/>
      <c r="H120" s="20"/>
      <c r="I120" s="20"/>
      <c r="J120" s="20"/>
      <c r="K120" s="20"/>
      <c r="L120" s="20"/>
      <c r="M120" s="20"/>
      <c r="N120" s="29"/>
      <c r="O120" s="29"/>
      <c r="P120" s="20"/>
      <c r="Q120" s="125"/>
      <c r="R120" s="125"/>
      <c r="S120" s="126" t="str">
        <f t="shared" si="2"/>
        <v/>
      </c>
      <c r="T120" s="31"/>
      <c r="U120" s="20"/>
      <c r="V120" s="20"/>
      <c r="W120" s="20"/>
      <c r="AB120" s="78" t="str">
        <f ca="1">IF(ISBLANK(INDIRECT("B120"))," ",(INDIRECT("B120")))</f>
        <v xml:space="preserve"> </v>
      </c>
      <c r="AC120" s="78" t="str">
        <f ca="1">IF(ISBLANK(INDIRECT("C120"))," ",(INDIRECT("C120")))</f>
        <v xml:space="preserve"> </v>
      </c>
      <c r="AD120" s="78" t="str">
        <f ca="1">IF(ISBLANK(INDIRECT("D120"))," ",(INDIRECT("D120")))</f>
        <v xml:space="preserve"> </v>
      </c>
      <c r="AE120" s="78" t="str">
        <f ca="1">IF(ISBLANK(INDIRECT("E120"))," ",(INDIRECT("E120")))</f>
        <v xml:space="preserve"> </v>
      </c>
      <c r="AF120" s="78" t="str">
        <f ca="1">IF(ISBLANK(INDIRECT("F120"))," ",(INDIRECT("F120")))</f>
        <v xml:space="preserve"> </v>
      </c>
      <c r="AG120" s="78" t="str">
        <f ca="1">IF(ISBLANK(INDIRECT("G120"))," ",(INDIRECT("G120")))</f>
        <v xml:space="preserve"> </v>
      </c>
      <c r="AH120" s="78" t="str">
        <f ca="1">IF(ISBLANK(INDIRECT("H120"))," ",(INDIRECT("H120")))</f>
        <v xml:space="preserve"> </v>
      </c>
      <c r="AI120" s="78" t="str">
        <f ca="1">IF(ISBLANK(INDIRECT("I120"))," ",(INDIRECT("I120")))</f>
        <v xml:space="preserve"> </v>
      </c>
      <c r="AJ120" s="78" t="str">
        <f ca="1">IF(ISBLANK(INDIRECT("J120"))," ",(INDIRECT("J120")))</f>
        <v xml:space="preserve"> </v>
      </c>
      <c r="AK120" s="78" t="str">
        <f ca="1">IF(ISBLANK(INDIRECT("K120"))," ",(INDIRECT("K120")))</f>
        <v xml:space="preserve"> </v>
      </c>
      <c r="AL120" s="78" t="str">
        <f ca="1">IF(ISBLANK(INDIRECT("L120"))," ",(INDIRECT("L120")))</f>
        <v xml:space="preserve"> </v>
      </c>
      <c r="AM120" s="78" t="str">
        <f ca="1">IF(ISBLANK(INDIRECT("M120"))," ",(INDIRECT("M120")))</f>
        <v xml:space="preserve"> </v>
      </c>
      <c r="AN120" s="78" t="str">
        <f ca="1">IF(ISBLANK(INDIRECT("N120"))," ",(INDIRECT("N120")))</f>
        <v xml:space="preserve"> </v>
      </c>
      <c r="AO120" s="78" t="str">
        <f ca="1">IF(ISBLANK(INDIRECT("O120"))," ",(INDIRECT("O120")))</f>
        <v xml:space="preserve"> </v>
      </c>
      <c r="AP120" s="78" t="str">
        <f ca="1">IF(ISBLANK(INDIRECT("P120"))," ",(INDIRECT("P120")))</f>
        <v xml:space="preserve"> </v>
      </c>
      <c r="AQ120" s="78" t="str">
        <f ca="1">IF(ISBLANK(INDIRECT("Q120"))," ",(INDIRECT("Q120")))</f>
        <v xml:space="preserve"> </v>
      </c>
      <c r="AR120" s="78" t="str">
        <f ca="1">IF(ISBLANK(INDIRECT("R120"))," ",(INDIRECT("R120")))</f>
        <v xml:space="preserve"> </v>
      </c>
      <c r="AS120" s="78" t="str">
        <f ca="1">IF(ISBLANK(INDIRECT("S120"))," ",(INDIRECT("S120")))</f>
        <v/>
      </c>
      <c r="AT120" s="78" t="str">
        <f ca="1">IF(ISBLANK(INDIRECT("T120"))," ",(INDIRECT("T120")))</f>
        <v xml:space="preserve"> </v>
      </c>
      <c r="AU120" s="78" t="str">
        <f ca="1">IF(ISBLANK(INDIRECT("U120"))," ",(INDIRECT("U120")))</f>
        <v xml:space="preserve"> </v>
      </c>
      <c r="AV120" s="78" t="str">
        <f ca="1">IF(ISBLANK(INDIRECT("V120"))," ",(INDIRECT("V120")))</f>
        <v xml:space="preserve"> </v>
      </c>
      <c r="AW120" s="78" t="str">
        <f ca="1">IF(ISBLANK(INDIRECT("W120"))," ",(INDIRECT("W120")))</f>
        <v xml:space="preserve"> </v>
      </c>
      <c r="BC120" s="290" t="s">
        <v>52</v>
      </c>
      <c r="BD120" s="290"/>
      <c r="BE120" s="290"/>
      <c r="BF120" s="290"/>
      <c r="BG120" s="290"/>
    </row>
    <row r="121" spans="1:59" x14ac:dyDescent="0.35">
      <c r="A121" s="16">
        <v>116</v>
      </c>
      <c r="B121" s="20"/>
      <c r="C121" s="20"/>
      <c r="D121" s="29"/>
      <c r="E121" s="30"/>
      <c r="F121" s="29"/>
      <c r="G121" s="20"/>
      <c r="H121" s="20"/>
      <c r="I121" s="20"/>
      <c r="J121" s="20"/>
      <c r="K121" s="20"/>
      <c r="L121" s="20"/>
      <c r="M121" s="20"/>
      <c r="N121" s="29"/>
      <c r="O121" s="29"/>
      <c r="P121" s="20"/>
      <c r="Q121" s="125"/>
      <c r="R121" s="125"/>
      <c r="S121" s="126" t="str">
        <f t="shared" si="2"/>
        <v/>
      </c>
      <c r="T121" s="31"/>
      <c r="U121" s="20"/>
      <c r="V121" s="20"/>
      <c r="W121" s="20"/>
      <c r="AB121" s="78" t="str">
        <f ca="1">IF(ISBLANK(INDIRECT("B121"))," ",(INDIRECT("B121")))</f>
        <v xml:space="preserve"> </v>
      </c>
      <c r="AC121" s="78" t="str">
        <f ca="1">IF(ISBLANK(INDIRECT("C121"))," ",(INDIRECT("C121")))</f>
        <v xml:space="preserve"> </v>
      </c>
      <c r="AD121" s="78" t="str">
        <f ca="1">IF(ISBLANK(INDIRECT("D121"))," ",(INDIRECT("D121")))</f>
        <v xml:space="preserve"> </v>
      </c>
      <c r="AE121" s="78" t="str">
        <f ca="1">IF(ISBLANK(INDIRECT("E121"))," ",(INDIRECT("E121")))</f>
        <v xml:space="preserve"> </v>
      </c>
      <c r="AF121" s="78" t="str">
        <f ca="1">IF(ISBLANK(INDIRECT("F121"))," ",(INDIRECT("F121")))</f>
        <v xml:space="preserve"> </v>
      </c>
      <c r="AG121" s="78" t="str">
        <f ca="1">IF(ISBLANK(INDIRECT("G121"))," ",(INDIRECT("G121")))</f>
        <v xml:space="preserve"> </v>
      </c>
      <c r="AH121" s="78" t="str">
        <f ca="1">IF(ISBLANK(INDIRECT("H121"))," ",(INDIRECT("H121")))</f>
        <v xml:space="preserve"> </v>
      </c>
      <c r="AI121" s="78" t="str">
        <f ca="1">IF(ISBLANK(INDIRECT("I121"))," ",(INDIRECT("I121")))</f>
        <v xml:space="preserve"> </v>
      </c>
      <c r="AJ121" s="78" t="str">
        <f ca="1">IF(ISBLANK(INDIRECT("J121"))," ",(INDIRECT("J121")))</f>
        <v xml:space="preserve"> </v>
      </c>
      <c r="AK121" s="78" t="str">
        <f ca="1">IF(ISBLANK(INDIRECT("K121"))," ",(INDIRECT("K121")))</f>
        <v xml:space="preserve"> </v>
      </c>
      <c r="AL121" s="78" t="str">
        <f ca="1">IF(ISBLANK(INDIRECT("L121"))," ",(INDIRECT("L121")))</f>
        <v xml:space="preserve"> </v>
      </c>
      <c r="AM121" s="78" t="str">
        <f ca="1">IF(ISBLANK(INDIRECT("M121"))," ",(INDIRECT("M121")))</f>
        <v xml:space="preserve"> </v>
      </c>
      <c r="AN121" s="78" t="str">
        <f ca="1">IF(ISBLANK(INDIRECT("N121"))," ",(INDIRECT("N121")))</f>
        <v xml:space="preserve"> </v>
      </c>
      <c r="AO121" s="78" t="str">
        <f ca="1">IF(ISBLANK(INDIRECT("O121"))," ",(INDIRECT("O121")))</f>
        <v xml:space="preserve"> </v>
      </c>
      <c r="AP121" s="78" t="str">
        <f ca="1">IF(ISBLANK(INDIRECT("P121"))," ",(INDIRECT("P121")))</f>
        <v xml:space="preserve"> </v>
      </c>
      <c r="AQ121" s="78" t="str">
        <f ca="1">IF(ISBLANK(INDIRECT("Q121"))," ",(INDIRECT("Q121")))</f>
        <v xml:space="preserve"> </v>
      </c>
      <c r="AR121" s="78" t="str">
        <f ca="1">IF(ISBLANK(INDIRECT("R121"))," ",(INDIRECT("R121")))</f>
        <v xml:space="preserve"> </v>
      </c>
      <c r="AS121" s="78" t="str">
        <f ca="1">IF(ISBLANK(INDIRECT("S121"))," ",(INDIRECT("S121")))</f>
        <v/>
      </c>
      <c r="AT121" s="78" t="str">
        <f ca="1">IF(ISBLANK(INDIRECT("T121"))," ",(INDIRECT("T121")))</f>
        <v xml:space="preserve"> </v>
      </c>
      <c r="AU121" s="78" t="str">
        <f ca="1">IF(ISBLANK(INDIRECT("U121"))," ",(INDIRECT("U121")))</f>
        <v xml:space="preserve"> </v>
      </c>
      <c r="AV121" s="78" t="str">
        <f ca="1">IF(ISBLANK(INDIRECT("V121"))," ",(INDIRECT("V121")))</f>
        <v xml:space="preserve"> </v>
      </c>
      <c r="AW121" s="78" t="str">
        <f ca="1">IF(ISBLANK(INDIRECT("W121"))," ",(INDIRECT("W121")))</f>
        <v xml:space="preserve"> </v>
      </c>
      <c r="BC121" s="290" t="s">
        <v>53</v>
      </c>
      <c r="BD121" s="290"/>
      <c r="BE121" s="290"/>
      <c r="BF121" s="290"/>
      <c r="BG121" s="290"/>
    </row>
    <row r="122" spans="1:59" x14ac:dyDescent="0.35">
      <c r="A122" s="16">
        <v>117</v>
      </c>
      <c r="B122" s="20"/>
      <c r="C122" s="20"/>
      <c r="D122" s="29"/>
      <c r="E122" s="30"/>
      <c r="F122" s="29"/>
      <c r="G122" s="20"/>
      <c r="H122" s="20"/>
      <c r="I122" s="20"/>
      <c r="J122" s="20"/>
      <c r="K122" s="20"/>
      <c r="L122" s="20"/>
      <c r="M122" s="20"/>
      <c r="N122" s="29"/>
      <c r="O122" s="29"/>
      <c r="P122" s="20"/>
      <c r="Q122" s="125"/>
      <c r="R122" s="125"/>
      <c r="S122" s="126" t="str">
        <f t="shared" si="2"/>
        <v/>
      </c>
      <c r="T122" s="31"/>
      <c r="U122" s="20"/>
      <c r="V122" s="20"/>
      <c r="W122" s="20"/>
      <c r="AB122" s="78" t="str">
        <f ca="1">IF(ISBLANK(INDIRECT("B122"))," ",(INDIRECT("B122")))</f>
        <v xml:space="preserve"> </v>
      </c>
      <c r="AC122" s="78" t="str">
        <f ca="1">IF(ISBLANK(INDIRECT("C122"))," ",(INDIRECT("C122")))</f>
        <v xml:space="preserve"> </v>
      </c>
      <c r="AD122" s="78" t="str">
        <f ca="1">IF(ISBLANK(INDIRECT("D122"))," ",(INDIRECT("D122")))</f>
        <v xml:space="preserve"> </v>
      </c>
      <c r="AE122" s="78" t="str">
        <f ca="1">IF(ISBLANK(INDIRECT("E122"))," ",(INDIRECT("E122")))</f>
        <v xml:space="preserve"> </v>
      </c>
      <c r="AF122" s="78" t="str">
        <f ca="1">IF(ISBLANK(INDIRECT("F122"))," ",(INDIRECT("F122")))</f>
        <v xml:space="preserve"> </v>
      </c>
      <c r="AG122" s="78" t="str">
        <f ca="1">IF(ISBLANK(INDIRECT("G122"))," ",(INDIRECT("G122")))</f>
        <v xml:space="preserve"> </v>
      </c>
      <c r="AH122" s="78" t="str">
        <f ca="1">IF(ISBLANK(INDIRECT("H122"))," ",(INDIRECT("H122")))</f>
        <v xml:space="preserve"> </v>
      </c>
      <c r="AI122" s="78" t="str">
        <f ca="1">IF(ISBLANK(INDIRECT("I122"))," ",(INDIRECT("I122")))</f>
        <v xml:space="preserve"> </v>
      </c>
      <c r="AJ122" s="78" t="str">
        <f ca="1">IF(ISBLANK(INDIRECT("J122"))," ",(INDIRECT("J122")))</f>
        <v xml:space="preserve"> </v>
      </c>
      <c r="AK122" s="78" t="str">
        <f ca="1">IF(ISBLANK(INDIRECT("K122"))," ",(INDIRECT("K122")))</f>
        <v xml:space="preserve"> </v>
      </c>
      <c r="AL122" s="78" t="str">
        <f ca="1">IF(ISBLANK(INDIRECT("L122"))," ",(INDIRECT("L122")))</f>
        <v xml:space="preserve"> </v>
      </c>
      <c r="AM122" s="78" t="str">
        <f ca="1">IF(ISBLANK(INDIRECT("M122"))," ",(INDIRECT("M122")))</f>
        <v xml:space="preserve"> </v>
      </c>
      <c r="AN122" s="78" t="str">
        <f ca="1">IF(ISBLANK(INDIRECT("N122"))," ",(INDIRECT("N122")))</f>
        <v xml:space="preserve"> </v>
      </c>
      <c r="AO122" s="78" t="str">
        <f ca="1">IF(ISBLANK(INDIRECT("O122"))," ",(INDIRECT("O122")))</f>
        <v xml:space="preserve"> </v>
      </c>
      <c r="AP122" s="78" t="str">
        <f ca="1">IF(ISBLANK(INDIRECT("P122"))," ",(INDIRECT("P122")))</f>
        <v xml:space="preserve"> </v>
      </c>
      <c r="AQ122" s="78" t="str">
        <f ca="1">IF(ISBLANK(INDIRECT("Q122"))," ",(INDIRECT("Q122")))</f>
        <v xml:space="preserve"> </v>
      </c>
      <c r="AR122" s="78" t="str">
        <f ca="1">IF(ISBLANK(INDIRECT("R122"))," ",(INDIRECT("R122")))</f>
        <v xml:space="preserve"> </v>
      </c>
      <c r="AS122" s="78" t="str">
        <f ca="1">IF(ISBLANK(INDIRECT("S122"))," ",(INDIRECT("S122")))</f>
        <v/>
      </c>
      <c r="AT122" s="78" t="str">
        <f ca="1">IF(ISBLANK(INDIRECT("T122"))," ",(INDIRECT("T122")))</f>
        <v xml:space="preserve"> </v>
      </c>
      <c r="AU122" s="78" t="str">
        <f ca="1">IF(ISBLANK(INDIRECT("U122"))," ",(INDIRECT("U122")))</f>
        <v xml:space="preserve"> </v>
      </c>
      <c r="AV122" s="78" t="str">
        <f ca="1">IF(ISBLANK(INDIRECT("V122"))," ",(INDIRECT("V122")))</f>
        <v xml:space="preserve"> </v>
      </c>
      <c r="AW122" s="78" t="str">
        <f ca="1">IF(ISBLANK(INDIRECT("W122"))," ",(INDIRECT("W122")))</f>
        <v xml:space="preserve"> </v>
      </c>
      <c r="BC122" s="290" t="s">
        <v>1005</v>
      </c>
      <c r="BD122" s="290"/>
      <c r="BE122" s="290"/>
      <c r="BF122" s="290"/>
      <c r="BG122" s="290"/>
    </row>
    <row r="123" spans="1:59" x14ac:dyDescent="0.35">
      <c r="A123" s="16">
        <v>118</v>
      </c>
      <c r="B123" s="20"/>
      <c r="C123" s="20"/>
      <c r="D123" s="29"/>
      <c r="E123" s="30"/>
      <c r="F123" s="29"/>
      <c r="G123" s="20"/>
      <c r="H123" s="20"/>
      <c r="I123" s="20"/>
      <c r="J123" s="20"/>
      <c r="K123" s="20"/>
      <c r="L123" s="20"/>
      <c r="M123" s="20"/>
      <c r="N123" s="29"/>
      <c r="O123" s="29"/>
      <c r="P123" s="20"/>
      <c r="Q123" s="125"/>
      <c r="R123" s="125"/>
      <c r="S123" s="126" t="str">
        <f t="shared" si="2"/>
        <v/>
      </c>
      <c r="T123" s="31"/>
      <c r="U123" s="20"/>
      <c r="V123" s="20"/>
      <c r="W123" s="20"/>
      <c r="AB123" s="78" t="str">
        <f ca="1">IF(ISBLANK(INDIRECT("B123"))," ",(INDIRECT("B123")))</f>
        <v xml:space="preserve"> </v>
      </c>
      <c r="AC123" s="78" t="str">
        <f ca="1">IF(ISBLANK(INDIRECT("C123"))," ",(INDIRECT("C123")))</f>
        <v xml:space="preserve"> </v>
      </c>
      <c r="AD123" s="78" t="str">
        <f ca="1">IF(ISBLANK(INDIRECT("D123"))," ",(INDIRECT("D123")))</f>
        <v xml:space="preserve"> </v>
      </c>
      <c r="AE123" s="78" t="str">
        <f ca="1">IF(ISBLANK(INDIRECT("E123"))," ",(INDIRECT("E123")))</f>
        <v xml:space="preserve"> </v>
      </c>
      <c r="AF123" s="78" t="str">
        <f ca="1">IF(ISBLANK(INDIRECT("F123"))," ",(INDIRECT("F123")))</f>
        <v xml:space="preserve"> </v>
      </c>
      <c r="AG123" s="78" t="str">
        <f ca="1">IF(ISBLANK(INDIRECT("G123"))," ",(INDIRECT("G123")))</f>
        <v xml:space="preserve"> </v>
      </c>
      <c r="AH123" s="78" t="str">
        <f ca="1">IF(ISBLANK(INDIRECT("H123"))," ",(INDIRECT("H123")))</f>
        <v xml:space="preserve"> </v>
      </c>
      <c r="AI123" s="78" t="str">
        <f ca="1">IF(ISBLANK(INDIRECT("I123"))," ",(INDIRECT("I123")))</f>
        <v xml:space="preserve"> </v>
      </c>
      <c r="AJ123" s="78" t="str">
        <f ca="1">IF(ISBLANK(INDIRECT("J123"))," ",(INDIRECT("J123")))</f>
        <v xml:space="preserve"> </v>
      </c>
      <c r="AK123" s="78" t="str">
        <f ca="1">IF(ISBLANK(INDIRECT("K123"))," ",(INDIRECT("K123")))</f>
        <v xml:space="preserve"> </v>
      </c>
      <c r="AL123" s="78" t="str">
        <f ca="1">IF(ISBLANK(INDIRECT("L123"))," ",(INDIRECT("L123")))</f>
        <v xml:space="preserve"> </v>
      </c>
      <c r="AM123" s="78" t="str">
        <f ca="1">IF(ISBLANK(INDIRECT("M123"))," ",(INDIRECT("M123")))</f>
        <v xml:space="preserve"> </v>
      </c>
      <c r="AN123" s="78" t="str">
        <f ca="1">IF(ISBLANK(INDIRECT("N123"))," ",(INDIRECT("N123")))</f>
        <v xml:space="preserve"> </v>
      </c>
      <c r="AO123" s="78" t="str">
        <f ca="1">IF(ISBLANK(INDIRECT("O123"))," ",(INDIRECT("O123")))</f>
        <v xml:space="preserve"> </v>
      </c>
      <c r="AP123" s="78" t="str">
        <f ca="1">IF(ISBLANK(INDIRECT("P123"))," ",(INDIRECT("P123")))</f>
        <v xml:space="preserve"> </v>
      </c>
      <c r="AQ123" s="78" t="str">
        <f ca="1">IF(ISBLANK(INDIRECT("Q123"))," ",(INDIRECT("Q123")))</f>
        <v xml:space="preserve"> </v>
      </c>
      <c r="AR123" s="78" t="str">
        <f ca="1">IF(ISBLANK(INDIRECT("R123"))," ",(INDIRECT("R123")))</f>
        <v xml:space="preserve"> </v>
      </c>
      <c r="AS123" s="78" t="str">
        <f ca="1">IF(ISBLANK(INDIRECT("S123"))," ",(INDIRECT("S123")))</f>
        <v/>
      </c>
      <c r="AT123" s="78" t="str">
        <f ca="1">IF(ISBLANK(INDIRECT("T123"))," ",(INDIRECT("T123")))</f>
        <v xml:space="preserve"> </v>
      </c>
      <c r="AU123" s="78" t="str">
        <f ca="1">IF(ISBLANK(INDIRECT("U123"))," ",(INDIRECT("U123")))</f>
        <v xml:space="preserve"> </v>
      </c>
      <c r="AV123" s="78" t="str">
        <f ca="1">IF(ISBLANK(INDIRECT("V123"))," ",(INDIRECT("V123")))</f>
        <v xml:space="preserve"> </v>
      </c>
      <c r="AW123" s="78" t="str">
        <f ca="1">IF(ISBLANK(INDIRECT("W123"))," ",(INDIRECT("W123")))</f>
        <v xml:space="preserve"> </v>
      </c>
      <c r="BC123" s="290" t="s">
        <v>1007</v>
      </c>
      <c r="BD123" s="290"/>
      <c r="BE123" s="290"/>
      <c r="BF123" s="290"/>
      <c r="BG123" s="290"/>
    </row>
    <row r="124" spans="1:59" x14ac:dyDescent="0.35">
      <c r="A124" s="16">
        <v>119</v>
      </c>
      <c r="B124" s="20"/>
      <c r="C124" s="20"/>
      <c r="D124" s="29"/>
      <c r="E124" s="30"/>
      <c r="F124" s="29"/>
      <c r="G124" s="20"/>
      <c r="H124" s="20"/>
      <c r="I124" s="20"/>
      <c r="J124" s="20"/>
      <c r="K124" s="20"/>
      <c r="L124" s="20"/>
      <c r="M124" s="20"/>
      <c r="N124" s="29"/>
      <c r="O124" s="29"/>
      <c r="P124" s="20"/>
      <c r="Q124" s="125"/>
      <c r="R124" s="125"/>
      <c r="S124" s="126" t="str">
        <f t="shared" si="2"/>
        <v/>
      </c>
      <c r="T124" s="31"/>
      <c r="U124" s="20"/>
      <c r="V124" s="20"/>
      <c r="W124" s="20"/>
      <c r="AB124" s="78" t="str">
        <f ca="1">IF(ISBLANK(INDIRECT("B124"))," ",(INDIRECT("B124")))</f>
        <v xml:space="preserve"> </v>
      </c>
      <c r="AC124" s="78" t="str">
        <f ca="1">IF(ISBLANK(INDIRECT("C124"))," ",(INDIRECT("C124")))</f>
        <v xml:space="preserve"> </v>
      </c>
      <c r="AD124" s="78" t="str">
        <f ca="1">IF(ISBLANK(INDIRECT("D124"))," ",(INDIRECT("D124")))</f>
        <v xml:space="preserve"> </v>
      </c>
      <c r="AE124" s="78" t="str">
        <f ca="1">IF(ISBLANK(INDIRECT("E124"))," ",(INDIRECT("E124")))</f>
        <v xml:space="preserve"> </v>
      </c>
      <c r="AF124" s="78" t="str">
        <f ca="1">IF(ISBLANK(INDIRECT("F124"))," ",(INDIRECT("F124")))</f>
        <v xml:space="preserve"> </v>
      </c>
      <c r="AG124" s="78" t="str">
        <f ca="1">IF(ISBLANK(INDIRECT("G124"))," ",(INDIRECT("G124")))</f>
        <v xml:space="preserve"> </v>
      </c>
      <c r="AH124" s="78" t="str">
        <f ca="1">IF(ISBLANK(INDIRECT("H124"))," ",(INDIRECT("H124")))</f>
        <v xml:space="preserve"> </v>
      </c>
      <c r="AI124" s="78" t="str">
        <f ca="1">IF(ISBLANK(INDIRECT("I124"))," ",(INDIRECT("I124")))</f>
        <v xml:space="preserve"> </v>
      </c>
      <c r="AJ124" s="78" t="str">
        <f ca="1">IF(ISBLANK(INDIRECT("J124"))," ",(INDIRECT("J124")))</f>
        <v xml:space="preserve"> </v>
      </c>
      <c r="AK124" s="78" t="str">
        <f ca="1">IF(ISBLANK(INDIRECT("K124"))," ",(INDIRECT("K124")))</f>
        <v xml:space="preserve"> </v>
      </c>
      <c r="AL124" s="78" t="str">
        <f ca="1">IF(ISBLANK(INDIRECT("L124"))," ",(INDIRECT("L124")))</f>
        <v xml:space="preserve"> </v>
      </c>
      <c r="AM124" s="78" t="str">
        <f ca="1">IF(ISBLANK(INDIRECT("M124"))," ",(INDIRECT("M124")))</f>
        <v xml:space="preserve"> </v>
      </c>
      <c r="AN124" s="78" t="str">
        <f ca="1">IF(ISBLANK(INDIRECT("N124"))," ",(INDIRECT("N124")))</f>
        <v xml:space="preserve"> </v>
      </c>
      <c r="AO124" s="78" t="str">
        <f ca="1">IF(ISBLANK(INDIRECT("O124"))," ",(INDIRECT("O124")))</f>
        <v xml:space="preserve"> </v>
      </c>
      <c r="AP124" s="78" t="str">
        <f ca="1">IF(ISBLANK(INDIRECT("P124"))," ",(INDIRECT("P124")))</f>
        <v xml:space="preserve"> </v>
      </c>
      <c r="AQ124" s="78" t="str">
        <f ca="1">IF(ISBLANK(INDIRECT("Q124"))," ",(INDIRECT("Q124")))</f>
        <v xml:space="preserve"> </v>
      </c>
      <c r="AR124" s="78" t="str">
        <f ca="1">IF(ISBLANK(INDIRECT("R124"))," ",(INDIRECT("R124")))</f>
        <v xml:space="preserve"> </v>
      </c>
      <c r="AS124" s="78" t="str">
        <f ca="1">IF(ISBLANK(INDIRECT("S124"))," ",(INDIRECT("S124")))</f>
        <v/>
      </c>
      <c r="AT124" s="78" t="str">
        <f ca="1">IF(ISBLANK(INDIRECT("T124"))," ",(INDIRECT("T124")))</f>
        <v xml:space="preserve"> </v>
      </c>
      <c r="AU124" s="78" t="str">
        <f ca="1">IF(ISBLANK(INDIRECT("U124"))," ",(INDIRECT("U124")))</f>
        <v xml:space="preserve"> </v>
      </c>
      <c r="AV124" s="78" t="str">
        <f ca="1">IF(ISBLANK(INDIRECT("V124"))," ",(INDIRECT("V124")))</f>
        <v xml:space="preserve"> </v>
      </c>
      <c r="AW124" s="78" t="str">
        <f ca="1">IF(ISBLANK(INDIRECT("W124"))," ",(INDIRECT("W124")))</f>
        <v xml:space="preserve"> </v>
      </c>
      <c r="BC124" s="290" t="s">
        <v>1527</v>
      </c>
      <c r="BD124" s="290"/>
      <c r="BE124" s="290"/>
      <c r="BF124" s="290"/>
      <c r="BG124" s="290"/>
    </row>
    <row r="125" spans="1:59" x14ac:dyDescent="0.35">
      <c r="A125" s="16">
        <v>120</v>
      </c>
      <c r="B125" s="20"/>
      <c r="C125" s="20"/>
      <c r="D125" s="29"/>
      <c r="E125" s="30"/>
      <c r="F125" s="29"/>
      <c r="G125" s="20"/>
      <c r="H125" s="20"/>
      <c r="I125" s="20"/>
      <c r="J125" s="20"/>
      <c r="K125" s="20"/>
      <c r="L125" s="20"/>
      <c r="M125" s="20"/>
      <c r="N125" s="29"/>
      <c r="O125" s="29"/>
      <c r="P125" s="20"/>
      <c r="Q125" s="125"/>
      <c r="R125" s="125"/>
      <c r="S125" s="126" t="str">
        <f t="shared" si="2"/>
        <v/>
      </c>
      <c r="T125" s="31"/>
      <c r="U125" s="20"/>
      <c r="V125" s="20"/>
      <c r="W125" s="20"/>
      <c r="AB125" s="78" t="str">
        <f ca="1">IF(ISBLANK(INDIRECT("B125"))," ",(INDIRECT("B125")))</f>
        <v xml:space="preserve"> </v>
      </c>
      <c r="AC125" s="78" t="str">
        <f ca="1">IF(ISBLANK(INDIRECT("C125"))," ",(INDIRECT("C125")))</f>
        <v xml:space="preserve"> </v>
      </c>
      <c r="AD125" s="78" t="str">
        <f ca="1">IF(ISBLANK(INDIRECT("D125"))," ",(INDIRECT("D125")))</f>
        <v xml:space="preserve"> </v>
      </c>
      <c r="AE125" s="78" t="str">
        <f ca="1">IF(ISBLANK(INDIRECT("E125"))," ",(INDIRECT("E125")))</f>
        <v xml:space="preserve"> </v>
      </c>
      <c r="AF125" s="78" t="str">
        <f ca="1">IF(ISBLANK(INDIRECT("F125"))," ",(INDIRECT("F125")))</f>
        <v xml:space="preserve"> </v>
      </c>
      <c r="AG125" s="78" t="str">
        <f ca="1">IF(ISBLANK(INDIRECT("G125"))," ",(INDIRECT("G125")))</f>
        <v xml:space="preserve"> </v>
      </c>
      <c r="AH125" s="78" t="str">
        <f ca="1">IF(ISBLANK(INDIRECT("H125"))," ",(INDIRECT("H125")))</f>
        <v xml:space="preserve"> </v>
      </c>
      <c r="AI125" s="78" t="str">
        <f ca="1">IF(ISBLANK(INDIRECT("I125"))," ",(INDIRECT("I125")))</f>
        <v xml:space="preserve"> </v>
      </c>
      <c r="AJ125" s="78" t="str">
        <f ca="1">IF(ISBLANK(INDIRECT("J125"))," ",(INDIRECT("J125")))</f>
        <v xml:space="preserve"> </v>
      </c>
      <c r="AK125" s="78" t="str">
        <f ca="1">IF(ISBLANK(INDIRECT("K125"))," ",(INDIRECT("K125")))</f>
        <v xml:space="preserve"> </v>
      </c>
      <c r="AL125" s="78" t="str">
        <f ca="1">IF(ISBLANK(INDIRECT("L125"))," ",(INDIRECT("L125")))</f>
        <v xml:space="preserve"> </v>
      </c>
      <c r="AM125" s="78" t="str">
        <f ca="1">IF(ISBLANK(INDIRECT("M125"))," ",(INDIRECT("M125")))</f>
        <v xml:space="preserve"> </v>
      </c>
      <c r="AN125" s="78" t="str">
        <f ca="1">IF(ISBLANK(INDIRECT("N125"))," ",(INDIRECT("N125")))</f>
        <v xml:space="preserve"> </v>
      </c>
      <c r="AO125" s="78" t="str">
        <f ca="1">IF(ISBLANK(INDIRECT("O125"))," ",(INDIRECT("O125")))</f>
        <v xml:space="preserve"> </v>
      </c>
      <c r="AP125" s="78" t="str">
        <f ca="1">IF(ISBLANK(INDIRECT("P125"))," ",(INDIRECT("P125")))</f>
        <v xml:space="preserve"> </v>
      </c>
      <c r="AQ125" s="78" t="str">
        <f ca="1">IF(ISBLANK(INDIRECT("Q125"))," ",(INDIRECT("Q125")))</f>
        <v xml:space="preserve"> </v>
      </c>
      <c r="AR125" s="78" t="str">
        <f ca="1">IF(ISBLANK(INDIRECT("R125"))," ",(INDIRECT("R125")))</f>
        <v xml:space="preserve"> </v>
      </c>
      <c r="AS125" s="78" t="str">
        <f ca="1">IF(ISBLANK(INDIRECT("S125"))," ",(INDIRECT("S125")))</f>
        <v/>
      </c>
      <c r="AT125" s="78" t="str">
        <f ca="1">IF(ISBLANK(INDIRECT("T125"))," ",(INDIRECT("T125")))</f>
        <v xml:space="preserve"> </v>
      </c>
      <c r="AU125" s="78" t="str">
        <f ca="1">IF(ISBLANK(INDIRECT("U125"))," ",(INDIRECT("U125")))</f>
        <v xml:space="preserve"> </v>
      </c>
      <c r="AV125" s="78" t="str">
        <f ca="1">IF(ISBLANK(INDIRECT("V125"))," ",(INDIRECT("V125")))</f>
        <v xml:space="preserve"> </v>
      </c>
      <c r="AW125" s="78" t="str">
        <f ca="1">IF(ISBLANK(INDIRECT("W125"))," ",(INDIRECT("W125")))</f>
        <v xml:space="preserve"> </v>
      </c>
      <c r="BC125" s="290" t="s">
        <v>1008</v>
      </c>
      <c r="BD125" s="290"/>
      <c r="BE125" s="290"/>
      <c r="BF125" s="290"/>
      <c r="BG125" s="290"/>
    </row>
    <row r="126" spans="1:59" x14ac:dyDescent="0.35">
      <c r="A126" s="16">
        <v>121</v>
      </c>
      <c r="B126" s="20"/>
      <c r="C126" s="20"/>
      <c r="D126" s="29"/>
      <c r="E126" s="30"/>
      <c r="F126" s="29"/>
      <c r="G126" s="20"/>
      <c r="H126" s="20"/>
      <c r="I126" s="20"/>
      <c r="J126" s="20"/>
      <c r="K126" s="20"/>
      <c r="L126" s="20"/>
      <c r="M126" s="20"/>
      <c r="N126" s="29"/>
      <c r="O126" s="29"/>
      <c r="P126" s="20"/>
      <c r="Q126" s="125"/>
      <c r="R126" s="125"/>
      <c r="S126" s="126" t="str">
        <f t="shared" si="2"/>
        <v/>
      </c>
      <c r="T126" s="31"/>
      <c r="U126" s="20"/>
      <c r="V126" s="20"/>
      <c r="W126" s="20"/>
      <c r="AB126" s="78" t="str">
        <f ca="1">IF(ISBLANK(INDIRECT("B126"))," ",(INDIRECT("B126")))</f>
        <v xml:space="preserve"> </v>
      </c>
      <c r="AC126" s="78" t="str">
        <f ca="1">IF(ISBLANK(INDIRECT("C126"))," ",(INDIRECT("C126")))</f>
        <v xml:space="preserve"> </v>
      </c>
      <c r="AD126" s="78" t="str">
        <f ca="1">IF(ISBLANK(INDIRECT("D126"))," ",(INDIRECT("D126")))</f>
        <v xml:space="preserve"> </v>
      </c>
      <c r="AE126" s="78" t="str">
        <f ca="1">IF(ISBLANK(INDIRECT("E126"))," ",(INDIRECT("E126")))</f>
        <v xml:space="preserve"> </v>
      </c>
      <c r="AF126" s="78" t="str">
        <f ca="1">IF(ISBLANK(INDIRECT("F126"))," ",(INDIRECT("F126")))</f>
        <v xml:space="preserve"> </v>
      </c>
      <c r="AG126" s="78" t="str">
        <f ca="1">IF(ISBLANK(INDIRECT("G126"))," ",(INDIRECT("G126")))</f>
        <v xml:space="preserve"> </v>
      </c>
      <c r="AH126" s="78" t="str">
        <f ca="1">IF(ISBLANK(INDIRECT("H126"))," ",(INDIRECT("H126")))</f>
        <v xml:space="preserve"> </v>
      </c>
      <c r="AI126" s="78" t="str">
        <f ca="1">IF(ISBLANK(INDIRECT("I126"))," ",(INDIRECT("I126")))</f>
        <v xml:space="preserve"> </v>
      </c>
      <c r="AJ126" s="78" t="str">
        <f ca="1">IF(ISBLANK(INDIRECT("J126"))," ",(INDIRECT("J126")))</f>
        <v xml:space="preserve"> </v>
      </c>
      <c r="AK126" s="78" t="str">
        <f ca="1">IF(ISBLANK(INDIRECT("K126"))," ",(INDIRECT("K126")))</f>
        <v xml:space="preserve"> </v>
      </c>
      <c r="AL126" s="78" t="str">
        <f ca="1">IF(ISBLANK(INDIRECT("L126"))," ",(INDIRECT("L126")))</f>
        <v xml:space="preserve"> </v>
      </c>
      <c r="AM126" s="78" t="str">
        <f ca="1">IF(ISBLANK(INDIRECT("M126"))," ",(INDIRECT("M126")))</f>
        <v xml:space="preserve"> </v>
      </c>
      <c r="AN126" s="78" t="str">
        <f ca="1">IF(ISBLANK(INDIRECT("N126"))," ",(INDIRECT("N126")))</f>
        <v xml:space="preserve"> </v>
      </c>
      <c r="AO126" s="78" t="str">
        <f ca="1">IF(ISBLANK(INDIRECT("O126"))," ",(INDIRECT("O126")))</f>
        <v xml:space="preserve"> </v>
      </c>
      <c r="AP126" s="78" t="str">
        <f ca="1">IF(ISBLANK(INDIRECT("P126"))," ",(INDIRECT("P126")))</f>
        <v xml:space="preserve"> </v>
      </c>
      <c r="AQ126" s="78" t="str">
        <f ca="1">IF(ISBLANK(INDIRECT("Q126"))," ",(INDIRECT("Q126")))</f>
        <v xml:space="preserve"> </v>
      </c>
      <c r="AR126" s="78" t="str">
        <f ca="1">IF(ISBLANK(INDIRECT("R126"))," ",(INDIRECT("R126")))</f>
        <v xml:space="preserve"> </v>
      </c>
      <c r="AS126" s="78" t="str">
        <f ca="1">IF(ISBLANK(INDIRECT("S126"))," ",(INDIRECT("S126")))</f>
        <v/>
      </c>
      <c r="AT126" s="78" t="str">
        <f ca="1">IF(ISBLANK(INDIRECT("T126"))," ",(INDIRECT("T126")))</f>
        <v xml:space="preserve"> </v>
      </c>
      <c r="AU126" s="78" t="str">
        <f ca="1">IF(ISBLANK(INDIRECT("U126"))," ",(INDIRECT("U126")))</f>
        <v xml:space="preserve"> </v>
      </c>
      <c r="AV126" s="78" t="str">
        <f ca="1">IF(ISBLANK(INDIRECT("V126"))," ",(INDIRECT("V126")))</f>
        <v xml:space="preserve"> </v>
      </c>
      <c r="AW126" s="78" t="str">
        <f ca="1">IF(ISBLANK(INDIRECT("W126"))," ",(INDIRECT("W126")))</f>
        <v xml:space="preserve"> </v>
      </c>
      <c r="BC126" s="290" t="s">
        <v>54</v>
      </c>
      <c r="BD126" s="290"/>
      <c r="BE126" s="290"/>
      <c r="BF126" s="290"/>
      <c r="BG126" s="290"/>
    </row>
    <row r="127" spans="1:59" x14ac:dyDescent="0.35">
      <c r="A127" s="16">
        <v>122</v>
      </c>
      <c r="B127" s="20"/>
      <c r="C127" s="20"/>
      <c r="D127" s="29"/>
      <c r="E127" s="30"/>
      <c r="F127" s="29"/>
      <c r="G127" s="20"/>
      <c r="H127" s="20"/>
      <c r="I127" s="20"/>
      <c r="J127" s="20"/>
      <c r="K127" s="20"/>
      <c r="L127" s="20"/>
      <c r="M127" s="20"/>
      <c r="N127" s="29"/>
      <c r="O127" s="29"/>
      <c r="P127" s="20"/>
      <c r="Q127" s="125"/>
      <c r="R127" s="125"/>
      <c r="S127" s="126" t="str">
        <f t="shared" si="2"/>
        <v/>
      </c>
      <c r="T127" s="31"/>
      <c r="U127" s="20"/>
      <c r="V127" s="20"/>
      <c r="W127" s="20"/>
      <c r="AB127" s="78" t="str">
        <f ca="1">IF(ISBLANK(INDIRECT("B127"))," ",(INDIRECT("B127")))</f>
        <v xml:space="preserve"> </v>
      </c>
      <c r="AC127" s="78" t="str">
        <f ca="1">IF(ISBLANK(INDIRECT("C127"))," ",(INDIRECT("C127")))</f>
        <v xml:space="preserve"> </v>
      </c>
      <c r="AD127" s="78" t="str">
        <f ca="1">IF(ISBLANK(INDIRECT("D127"))," ",(INDIRECT("D127")))</f>
        <v xml:space="preserve"> </v>
      </c>
      <c r="AE127" s="78" t="str">
        <f ca="1">IF(ISBLANK(INDIRECT("E127"))," ",(INDIRECT("E127")))</f>
        <v xml:space="preserve"> </v>
      </c>
      <c r="AF127" s="78" t="str">
        <f ca="1">IF(ISBLANK(INDIRECT("F127"))," ",(INDIRECT("F127")))</f>
        <v xml:space="preserve"> </v>
      </c>
      <c r="AG127" s="78" t="str">
        <f ca="1">IF(ISBLANK(INDIRECT("G127"))," ",(INDIRECT("G127")))</f>
        <v xml:space="preserve"> </v>
      </c>
      <c r="AH127" s="78" t="str">
        <f ca="1">IF(ISBLANK(INDIRECT("H127"))," ",(INDIRECT("H127")))</f>
        <v xml:space="preserve"> </v>
      </c>
      <c r="AI127" s="78" t="str">
        <f ca="1">IF(ISBLANK(INDIRECT("I127"))," ",(INDIRECT("I127")))</f>
        <v xml:space="preserve"> </v>
      </c>
      <c r="AJ127" s="78" t="str">
        <f ca="1">IF(ISBLANK(INDIRECT("J127"))," ",(INDIRECT("J127")))</f>
        <v xml:space="preserve"> </v>
      </c>
      <c r="AK127" s="78" t="str">
        <f ca="1">IF(ISBLANK(INDIRECT("K127"))," ",(INDIRECT("K127")))</f>
        <v xml:space="preserve"> </v>
      </c>
      <c r="AL127" s="78" t="str">
        <f ca="1">IF(ISBLANK(INDIRECT("L127"))," ",(INDIRECT("L127")))</f>
        <v xml:space="preserve"> </v>
      </c>
      <c r="AM127" s="78" t="str">
        <f ca="1">IF(ISBLANK(INDIRECT("M127"))," ",(INDIRECT("M127")))</f>
        <v xml:space="preserve"> </v>
      </c>
      <c r="AN127" s="78" t="str">
        <f ca="1">IF(ISBLANK(INDIRECT("N127"))," ",(INDIRECT("N127")))</f>
        <v xml:space="preserve"> </v>
      </c>
      <c r="AO127" s="78" t="str">
        <f ca="1">IF(ISBLANK(INDIRECT("O127"))," ",(INDIRECT("O127")))</f>
        <v xml:space="preserve"> </v>
      </c>
      <c r="AP127" s="78" t="str">
        <f ca="1">IF(ISBLANK(INDIRECT("P127"))," ",(INDIRECT("P127")))</f>
        <v xml:space="preserve"> </v>
      </c>
      <c r="AQ127" s="78" t="str">
        <f ca="1">IF(ISBLANK(INDIRECT("Q127"))," ",(INDIRECT("Q127")))</f>
        <v xml:space="preserve"> </v>
      </c>
      <c r="AR127" s="78" t="str">
        <f ca="1">IF(ISBLANK(INDIRECT("R127"))," ",(INDIRECT("R127")))</f>
        <v xml:space="preserve"> </v>
      </c>
      <c r="AS127" s="78" t="str">
        <f ca="1">IF(ISBLANK(INDIRECT("S127"))," ",(INDIRECT("S127")))</f>
        <v/>
      </c>
      <c r="AT127" s="78" t="str">
        <f ca="1">IF(ISBLANK(INDIRECT("T127"))," ",(INDIRECT("T127")))</f>
        <v xml:space="preserve"> </v>
      </c>
      <c r="AU127" s="78" t="str">
        <f ca="1">IF(ISBLANK(INDIRECT("U127"))," ",(INDIRECT("U127")))</f>
        <v xml:space="preserve"> </v>
      </c>
      <c r="AV127" s="78" t="str">
        <f ca="1">IF(ISBLANK(INDIRECT("V127"))," ",(INDIRECT("V127")))</f>
        <v xml:space="preserve"> </v>
      </c>
      <c r="AW127" s="78" t="str">
        <f ca="1">IF(ISBLANK(INDIRECT("W127"))," ",(INDIRECT("W127")))</f>
        <v xml:space="preserve"> </v>
      </c>
      <c r="BC127" s="290" t="s">
        <v>1012</v>
      </c>
      <c r="BD127" s="290"/>
      <c r="BE127" s="290"/>
      <c r="BF127" s="290"/>
      <c r="BG127" s="290"/>
    </row>
    <row r="128" spans="1:59" x14ac:dyDescent="0.35">
      <c r="A128" s="16">
        <v>123</v>
      </c>
      <c r="B128" s="20"/>
      <c r="C128" s="20"/>
      <c r="D128" s="29"/>
      <c r="E128" s="30"/>
      <c r="F128" s="29"/>
      <c r="G128" s="20"/>
      <c r="H128" s="20"/>
      <c r="I128" s="20"/>
      <c r="J128" s="20"/>
      <c r="K128" s="20"/>
      <c r="L128" s="20"/>
      <c r="M128" s="20"/>
      <c r="N128" s="29"/>
      <c r="O128" s="29"/>
      <c r="P128" s="20"/>
      <c r="Q128" s="125"/>
      <c r="R128" s="125"/>
      <c r="S128" s="126" t="str">
        <f t="shared" si="2"/>
        <v/>
      </c>
      <c r="T128" s="31"/>
      <c r="U128" s="20"/>
      <c r="V128" s="20"/>
      <c r="W128" s="20"/>
      <c r="AB128" s="78" t="str">
        <f ca="1">IF(ISBLANK(INDIRECT("B128"))," ",(INDIRECT("B128")))</f>
        <v xml:space="preserve"> </v>
      </c>
      <c r="AC128" s="78" t="str">
        <f ca="1">IF(ISBLANK(INDIRECT("C128"))," ",(INDIRECT("C128")))</f>
        <v xml:space="preserve"> </v>
      </c>
      <c r="AD128" s="78" t="str">
        <f ca="1">IF(ISBLANK(INDIRECT("D128"))," ",(INDIRECT("D128")))</f>
        <v xml:space="preserve"> </v>
      </c>
      <c r="AE128" s="78" t="str">
        <f ca="1">IF(ISBLANK(INDIRECT("E128"))," ",(INDIRECT("E128")))</f>
        <v xml:space="preserve"> </v>
      </c>
      <c r="AF128" s="78" t="str">
        <f ca="1">IF(ISBLANK(INDIRECT("F128"))," ",(INDIRECT("F128")))</f>
        <v xml:space="preserve"> </v>
      </c>
      <c r="AG128" s="78" t="str">
        <f ca="1">IF(ISBLANK(INDIRECT("G128"))," ",(INDIRECT("G128")))</f>
        <v xml:space="preserve"> </v>
      </c>
      <c r="AH128" s="78" t="str">
        <f ca="1">IF(ISBLANK(INDIRECT("H128"))," ",(INDIRECT("H128")))</f>
        <v xml:space="preserve"> </v>
      </c>
      <c r="AI128" s="78" t="str">
        <f ca="1">IF(ISBLANK(INDIRECT("I128"))," ",(INDIRECT("I128")))</f>
        <v xml:space="preserve"> </v>
      </c>
      <c r="AJ128" s="78" t="str">
        <f ca="1">IF(ISBLANK(INDIRECT("J128"))," ",(INDIRECT("J128")))</f>
        <v xml:space="preserve"> </v>
      </c>
      <c r="AK128" s="78" t="str">
        <f ca="1">IF(ISBLANK(INDIRECT("K128"))," ",(INDIRECT("K128")))</f>
        <v xml:space="preserve"> </v>
      </c>
      <c r="AL128" s="78" t="str">
        <f ca="1">IF(ISBLANK(INDIRECT("L128"))," ",(INDIRECT("L128")))</f>
        <v xml:space="preserve"> </v>
      </c>
      <c r="AM128" s="78" t="str">
        <f ca="1">IF(ISBLANK(INDIRECT("M128"))," ",(INDIRECT("M128")))</f>
        <v xml:space="preserve"> </v>
      </c>
      <c r="AN128" s="78" t="str">
        <f ca="1">IF(ISBLANK(INDIRECT("N128"))," ",(INDIRECT("N128")))</f>
        <v xml:space="preserve"> </v>
      </c>
      <c r="AO128" s="78" t="str">
        <f ca="1">IF(ISBLANK(INDIRECT("O128"))," ",(INDIRECT("O128")))</f>
        <v xml:space="preserve"> </v>
      </c>
      <c r="AP128" s="78" t="str">
        <f ca="1">IF(ISBLANK(INDIRECT("P128"))," ",(INDIRECT("P128")))</f>
        <v xml:space="preserve"> </v>
      </c>
      <c r="AQ128" s="78" t="str">
        <f ca="1">IF(ISBLANK(INDIRECT("Q128"))," ",(INDIRECT("Q128")))</f>
        <v xml:space="preserve"> </v>
      </c>
      <c r="AR128" s="78" t="str">
        <f ca="1">IF(ISBLANK(INDIRECT("R128"))," ",(INDIRECT("R128")))</f>
        <v xml:space="preserve"> </v>
      </c>
      <c r="AS128" s="78" t="str">
        <f ca="1">IF(ISBLANK(INDIRECT("S128"))," ",(INDIRECT("S128")))</f>
        <v/>
      </c>
      <c r="AT128" s="78" t="str">
        <f ca="1">IF(ISBLANK(INDIRECT("T128"))," ",(INDIRECT("T128")))</f>
        <v xml:space="preserve"> </v>
      </c>
      <c r="AU128" s="78" t="str">
        <f ca="1">IF(ISBLANK(INDIRECT("U128"))," ",(INDIRECT("U128")))</f>
        <v xml:space="preserve"> </v>
      </c>
      <c r="AV128" s="78" t="str">
        <f ca="1">IF(ISBLANK(INDIRECT("V128"))," ",(INDIRECT("V128")))</f>
        <v xml:space="preserve"> </v>
      </c>
      <c r="AW128" s="78" t="str">
        <f ca="1">IF(ISBLANK(INDIRECT("W128"))," ",(INDIRECT("W128")))</f>
        <v xml:space="preserve"> </v>
      </c>
      <c r="BC128" s="290" t="s">
        <v>1013</v>
      </c>
      <c r="BD128" s="290"/>
      <c r="BE128" s="290"/>
      <c r="BF128" s="290"/>
      <c r="BG128" s="290"/>
    </row>
    <row r="129" spans="1:59" x14ac:dyDescent="0.35">
      <c r="A129" s="16">
        <v>124</v>
      </c>
      <c r="B129" s="20"/>
      <c r="C129" s="20"/>
      <c r="D129" s="29"/>
      <c r="E129" s="30"/>
      <c r="F129" s="29"/>
      <c r="G129" s="20"/>
      <c r="H129" s="20"/>
      <c r="I129" s="20"/>
      <c r="J129" s="20"/>
      <c r="K129" s="20"/>
      <c r="L129" s="20"/>
      <c r="M129" s="20"/>
      <c r="N129" s="29"/>
      <c r="O129" s="29"/>
      <c r="P129" s="20"/>
      <c r="Q129" s="125"/>
      <c r="R129" s="125"/>
      <c r="S129" s="126" t="str">
        <f t="shared" ref="S129:S192" si="3">IF(AND(Q129="",R129=""),"",Q129+R129)</f>
        <v/>
      </c>
      <c r="T129" s="31"/>
      <c r="U129" s="20"/>
      <c r="V129" s="20"/>
      <c r="W129" s="20"/>
      <c r="AB129" s="78" t="str">
        <f ca="1">IF(ISBLANK(INDIRECT("B129"))," ",(INDIRECT("B129")))</f>
        <v xml:space="preserve"> </v>
      </c>
      <c r="AC129" s="78" t="str">
        <f ca="1">IF(ISBLANK(INDIRECT("C129"))," ",(INDIRECT("C129")))</f>
        <v xml:space="preserve"> </v>
      </c>
      <c r="AD129" s="78" t="str">
        <f ca="1">IF(ISBLANK(INDIRECT("D129"))," ",(INDIRECT("D129")))</f>
        <v xml:space="preserve"> </v>
      </c>
      <c r="AE129" s="78" t="str">
        <f ca="1">IF(ISBLANK(INDIRECT("E129"))," ",(INDIRECT("E129")))</f>
        <v xml:space="preserve"> </v>
      </c>
      <c r="AF129" s="78" t="str">
        <f ca="1">IF(ISBLANK(INDIRECT("F129"))," ",(INDIRECT("F129")))</f>
        <v xml:space="preserve"> </v>
      </c>
      <c r="AG129" s="78" t="str">
        <f ca="1">IF(ISBLANK(INDIRECT("G129"))," ",(INDIRECT("G129")))</f>
        <v xml:space="preserve"> </v>
      </c>
      <c r="AH129" s="78" t="str">
        <f ca="1">IF(ISBLANK(INDIRECT("H129"))," ",(INDIRECT("H129")))</f>
        <v xml:space="preserve"> </v>
      </c>
      <c r="AI129" s="78" t="str">
        <f ca="1">IF(ISBLANK(INDIRECT("I129"))," ",(INDIRECT("I129")))</f>
        <v xml:space="preserve"> </v>
      </c>
      <c r="AJ129" s="78" t="str">
        <f ca="1">IF(ISBLANK(INDIRECT("J129"))," ",(INDIRECT("J129")))</f>
        <v xml:space="preserve"> </v>
      </c>
      <c r="AK129" s="78" t="str">
        <f ca="1">IF(ISBLANK(INDIRECT("K129"))," ",(INDIRECT("K129")))</f>
        <v xml:space="preserve"> </v>
      </c>
      <c r="AL129" s="78" t="str">
        <f ca="1">IF(ISBLANK(INDIRECT("L129"))," ",(INDIRECT("L129")))</f>
        <v xml:space="preserve"> </v>
      </c>
      <c r="AM129" s="78" t="str">
        <f ca="1">IF(ISBLANK(INDIRECT("M129"))," ",(INDIRECT("M129")))</f>
        <v xml:space="preserve"> </v>
      </c>
      <c r="AN129" s="78" t="str">
        <f ca="1">IF(ISBLANK(INDIRECT("N129"))," ",(INDIRECT("N129")))</f>
        <v xml:space="preserve"> </v>
      </c>
      <c r="AO129" s="78" t="str">
        <f ca="1">IF(ISBLANK(INDIRECT("O129"))," ",(INDIRECT("O129")))</f>
        <v xml:space="preserve"> </v>
      </c>
      <c r="AP129" s="78" t="str">
        <f ca="1">IF(ISBLANK(INDIRECT("P129"))," ",(INDIRECT("P129")))</f>
        <v xml:space="preserve"> </v>
      </c>
      <c r="AQ129" s="78" t="str">
        <f ca="1">IF(ISBLANK(INDIRECT("Q129"))," ",(INDIRECT("Q129")))</f>
        <v xml:space="preserve"> </v>
      </c>
      <c r="AR129" s="78" t="str">
        <f ca="1">IF(ISBLANK(INDIRECT("R129"))," ",(INDIRECT("R129")))</f>
        <v xml:space="preserve"> </v>
      </c>
      <c r="AS129" s="78" t="str">
        <f ca="1">IF(ISBLANK(INDIRECT("S129"))," ",(INDIRECT("S129")))</f>
        <v/>
      </c>
      <c r="AT129" s="78" t="str">
        <f ca="1">IF(ISBLANK(INDIRECT("T129"))," ",(INDIRECT("T129")))</f>
        <v xml:space="preserve"> </v>
      </c>
      <c r="AU129" s="78" t="str">
        <f ca="1">IF(ISBLANK(INDIRECT("U129"))," ",(INDIRECT("U129")))</f>
        <v xml:space="preserve"> </v>
      </c>
      <c r="AV129" s="78" t="str">
        <f ca="1">IF(ISBLANK(INDIRECT("V129"))," ",(INDIRECT("V129")))</f>
        <v xml:space="preserve"> </v>
      </c>
      <c r="AW129" s="78" t="str">
        <f ca="1">IF(ISBLANK(INDIRECT("W129"))," ",(INDIRECT("W129")))</f>
        <v xml:space="preserve"> </v>
      </c>
      <c r="BC129" s="290" t="s">
        <v>55</v>
      </c>
      <c r="BD129" s="290"/>
      <c r="BE129" s="290"/>
      <c r="BF129" s="290"/>
      <c r="BG129" s="290"/>
    </row>
    <row r="130" spans="1:59" x14ac:dyDescent="0.35">
      <c r="A130" s="16">
        <v>125</v>
      </c>
      <c r="B130" s="20"/>
      <c r="C130" s="20"/>
      <c r="D130" s="29"/>
      <c r="E130" s="30"/>
      <c r="F130" s="29"/>
      <c r="G130" s="20"/>
      <c r="H130" s="20"/>
      <c r="I130" s="20"/>
      <c r="J130" s="20"/>
      <c r="K130" s="20"/>
      <c r="L130" s="20"/>
      <c r="M130" s="20"/>
      <c r="N130" s="29"/>
      <c r="O130" s="29"/>
      <c r="P130" s="20"/>
      <c r="Q130" s="125"/>
      <c r="R130" s="125"/>
      <c r="S130" s="126" t="str">
        <f t="shared" si="3"/>
        <v/>
      </c>
      <c r="T130" s="31"/>
      <c r="U130" s="20"/>
      <c r="V130" s="20"/>
      <c r="W130" s="20"/>
      <c r="AB130" s="78" t="str">
        <f ca="1">IF(ISBLANK(INDIRECT("B130"))," ",(INDIRECT("B130")))</f>
        <v xml:space="preserve"> </v>
      </c>
      <c r="AC130" s="78" t="str">
        <f ca="1">IF(ISBLANK(INDIRECT("C130"))," ",(INDIRECT("C130")))</f>
        <v xml:space="preserve"> </v>
      </c>
      <c r="AD130" s="78" t="str">
        <f ca="1">IF(ISBLANK(INDIRECT("D130"))," ",(INDIRECT("D130")))</f>
        <v xml:space="preserve"> </v>
      </c>
      <c r="AE130" s="78" t="str">
        <f ca="1">IF(ISBLANK(INDIRECT("E130"))," ",(INDIRECT("E130")))</f>
        <v xml:space="preserve"> </v>
      </c>
      <c r="AF130" s="78" t="str">
        <f ca="1">IF(ISBLANK(INDIRECT("F130"))," ",(INDIRECT("F130")))</f>
        <v xml:space="preserve"> </v>
      </c>
      <c r="AG130" s="78" t="str">
        <f ca="1">IF(ISBLANK(INDIRECT("G130"))," ",(INDIRECT("G130")))</f>
        <v xml:space="preserve"> </v>
      </c>
      <c r="AH130" s="78" t="str">
        <f ca="1">IF(ISBLANK(INDIRECT("H130"))," ",(INDIRECT("H130")))</f>
        <v xml:space="preserve"> </v>
      </c>
      <c r="AI130" s="78" t="str">
        <f ca="1">IF(ISBLANK(INDIRECT("I130"))," ",(INDIRECT("I130")))</f>
        <v xml:space="preserve"> </v>
      </c>
      <c r="AJ130" s="78" t="str">
        <f ca="1">IF(ISBLANK(INDIRECT("J130"))," ",(INDIRECT("J130")))</f>
        <v xml:space="preserve"> </v>
      </c>
      <c r="AK130" s="78" t="str">
        <f ca="1">IF(ISBLANK(INDIRECT("K130"))," ",(INDIRECT("K130")))</f>
        <v xml:space="preserve"> </v>
      </c>
      <c r="AL130" s="78" t="str">
        <f ca="1">IF(ISBLANK(INDIRECT("L130"))," ",(INDIRECT("L130")))</f>
        <v xml:space="preserve"> </v>
      </c>
      <c r="AM130" s="78" t="str">
        <f ca="1">IF(ISBLANK(INDIRECT("M130"))," ",(INDIRECT("M130")))</f>
        <v xml:space="preserve"> </v>
      </c>
      <c r="AN130" s="78" t="str">
        <f ca="1">IF(ISBLANK(INDIRECT("N130"))," ",(INDIRECT("N130")))</f>
        <v xml:space="preserve"> </v>
      </c>
      <c r="AO130" s="78" t="str">
        <f ca="1">IF(ISBLANK(INDIRECT("O130"))," ",(INDIRECT("O130")))</f>
        <v xml:space="preserve"> </v>
      </c>
      <c r="AP130" s="78" t="str">
        <f ca="1">IF(ISBLANK(INDIRECT("P130"))," ",(INDIRECT("P130")))</f>
        <v xml:space="preserve"> </v>
      </c>
      <c r="AQ130" s="78" t="str">
        <f ca="1">IF(ISBLANK(INDIRECT("Q130"))," ",(INDIRECT("Q130")))</f>
        <v xml:space="preserve"> </v>
      </c>
      <c r="AR130" s="78" t="str">
        <f ca="1">IF(ISBLANK(INDIRECT("R130"))," ",(INDIRECT("R130")))</f>
        <v xml:space="preserve"> </v>
      </c>
      <c r="AS130" s="78" t="str">
        <f ca="1">IF(ISBLANK(INDIRECT("S130"))," ",(INDIRECT("S130")))</f>
        <v/>
      </c>
      <c r="AT130" s="78" t="str">
        <f ca="1">IF(ISBLANK(INDIRECT("T130"))," ",(INDIRECT("T130")))</f>
        <v xml:space="preserve"> </v>
      </c>
      <c r="AU130" s="78" t="str">
        <f ca="1">IF(ISBLANK(INDIRECT("U130"))," ",(INDIRECT("U130")))</f>
        <v xml:space="preserve"> </v>
      </c>
      <c r="AV130" s="78" t="str">
        <f ca="1">IF(ISBLANK(INDIRECT("V130"))," ",(INDIRECT("V130")))</f>
        <v xml:space="preserve"> </v>
      </c>
      <c r="AW130" s="78" t="str">
        <f ca="1">IF(ISBLANK(INDIRECT("W130"))," ",(INDIRECT("W130")))</f>
        <v xml:space="preserve"> </v>
      </c>
      <c r="BC130" s="290" t="s">
        <v>56</v>
      </c>
      <c r="BD130" s="290"/>
      <c r="BE130" s="290"/>
      <c r="BF130" s="290"/>
      <c r="BG130" s="290"/>
    </row>
    <row r="131" spans="1:59" x14ac:dyDescent="0.35">
      <c r="A131" s="16">
        <v>126</v>
      </c>
      <c r="B131" s="20"/>
      <c r="C131" s="20"/>
      <c r="D131" s="29"/>
      <c r="E131" s="30"/>
      <c r="F131" s="29"/>
      <c r="G131" s="20"/>
      <c r="H131" s="20"/>
      <c r="I131" s="20"/>
      <c r="J131" s="20"/>
      <c r="K131" s="20"/>
      <c r="L131" s="20"/>
      <c r="M131" s="20"/>
      <c r="N131" s="29"/>
      <c r="O131" s="29"/>
      <c r="P131" s="20"/>
      <c r="Q131" s="125"/>
      <c r="R131" s="125"/>
      <c r="S131" s="126" t="str">
        <f t="shared" si="3"/>
        <v/>
      </c>
      <c r="T131" s="31"/>
      <c r="U131" s="20"/>
      <c r="V131" s="20"/>
      <c r="W131" s="20"/>
      <c r="AB131" s="78" t="str">
        <f ca="1">IF(ISBLANK(INDIRECT("B131"))," ",(INDIRECT("B131")))</f>
        <v xml:space="preserve"> </v>
      </c>
      <c r="AC131" s="78" t="str">
        <f ca="1">IF(ISBLANK(INDIRECT("C131"))," ",(INDIRECT("C131")))</f>
        <v xml:space="preserve"> </v>
      </c>
      <c r="AD131" s="78" t="str">
        <f ca="1">IF(ISBLANK(INDIRECT("D131"))," ",(INDIRECT("D131")))</f>
        <v xml:space="preserve"> </v>
      </c>
      <c r="AE131" s="78" t="str">
        <f ca="1">IF(ISBLANK(INDIRECT("E131"))," ",(INDIRECT("E131")))</f>
        <v xml:space="preserve"> </v>
      </c>
      <c r="AF131" s="78" t="str">
        <f ca="1">IF(ISBLANK(INDIRECT("F131"))," ",(INDIRECT("F131")))</f>
        <v xml:space="preserve"> </v>
      </c>
      <c r="AG131" s="78" t="str">
        <f ca="1">IF(ISBLANK(INDIRECT("G131"))," ",(INDIRECT("G131")))</f>
        <v xml:space="preserve"> </v>
      </c>
      <c r="AH131" s="78" t="str">
        <f ca="1">IF(ISBLANK(INDIRECT("H131"))," ",(INDIRECT("H131")))</f>
        <v xml:space="preserve"> </v>
      </c>
      <c r="AI131" s="78" t="str">
        <f ca="1">IF(ISBLANK(INDIRECT("I131"))," ",(INDIRECT("I131")))</f>
        <v xml:space="preserve"> </v>
      </c>
      <c r="AJ131" s="78" t="str">
        <f ca="1">IF(ISBLANK(INDIRECT("J131"))," ",(INDIRECT("J131")))</f>
        <v xml:space="preserve"> </v>
      </c>
      <c r="AK131" s="78" t="str">
        <f ca="1">IF(ISBLANK(INDIRECT("K131"))," ",(INDIRECT("K131")))</f>
        <v xml:space="preserve"> </v>
      </c>
      <c r="AL131" s="78" t="str">
        <f ca="1">IF(ISBLANK(INDIRECT("L131"))," ",(INDIRECT("L131")))</f>
        <v xml:space="preserve"> </v>
      </c>
      <c r="AM131" s="78" t="str">
        <f ca="1">IF(ISBLANK(INDIRECT("M131"))," ",(INDIRECT("M131")))</f>
        <v xml:space="preserve"> </v>
      </c>
      <c r="AN131" s="78" t="str">
        <f ca="1">IF(ISBLANK(INDIRECT("N131"))," ",(INDIRECT("N131")))</f>
        <v xml:space="preserve"> </v>
      </c>
      <c r="AO131" s="78" t="str">
        <f ca="1">IF(ISBLANK(INDIRECT("O131"))," ",(INDIRECT("O131")))</f>
        <v xml:space="preserve"> </v>
      </c>
      <c r="AP131" s="78" t="str">
        <f ca="1">IF(ISBLANK(INDIRECT("P131"))," ",(INDIRECT("P131")))</f>
        <v xml:space="preserve"> </v>
      </c>
      <c r="AQ131" s="78" t="str">
        <f ca="1">IF(ISBLANK(INDIRECT("Q131"))," ",(INDIRECT("Q131")))</f>
        <v xml:space="preserve"> </v>
      </c>
      <c r="AR131" s="78" t="str">
        <f ca="1">IF(ISBLANK(INDIRECT("R131"))," ",(INDIRECT("R131")))</f>
        <v xml:space="preserve"> </v>
      </c>
      <c r="AS131" s="78" t="str">
        <f ca="1">IF(ISBLANK(INDIRECT("S131"))," ",(INDIRECT("S131")))</f>
        <v/>
      </c>
      <c r="AT131" s="78" t="str">
        <f ca="1">IF(ISBLANK(INDIRECT("T131"))," ",(INDIRECT("T131")))</f>
        <v xml:space="preserve"> </v>
      </c>
      <c r="AU131" s="78" t="str">
        <f ca="1">IF(ISBLANK(INDIRECT("U131"))," ",(INDIRECT("U131")))</f>
        <v xml:space="preserve"> </v>
      </c>
      <c r="AV131" s="78" t="str">
        <f ca="1">IF(ISBLANK(INDIRECT("V131"))," ",(INDIRECT("V131")))</f>
        <v xml:space="preserve"> </v>
      </c>
      <c r="AW131" s="78" t="str">
        <f ca="1">IF(ISBLANK(INDIRECT("W131"))," ",(INDIRECT("W131")))</f>
        <v xml:space="preserve"> </v>
      </c>
      <c r="BC131" s="290" t="s">
        <v>57</v>
      </c>
      <c r="BD131" s="290"/>
      <c r="BE131" s="290"/>
      <c r="BF131" s="290"/>
      <c r="BG131" s="290"/>
    </row>
    <row r="132" spans="1:59" x14ac:dyDescent="0.35">
      <c r="A132" s="16">
        <v>127</v>
      </c>
      <c r="B132" s="20"/>
      <c r="C132" s="20"/>
      <c r="D132" s="29"/>
      <c r="E132" s="30"/>
      <c r="F132" s="29"/>
      <c r="G132" s="20"/>
      <c r="H132" s="20"/>
      <c r="I132" s="20"/>
      <c r="J132" s="20"/>
      <c r="K132" s="20"/>
      <c r="L132" s="20"/>
      <c r="M132" s="20"/>
      <c r="N132" s="29"/>
      <c r="O132" s="29"/>
      <c r="P132" s="20"/>
      <c r="Q132" s="125"/>
      <c r="R132" s="125"/>
      <c r="S132" s="126" t="str">
        <f t="shared" si="3"/>
        <v/>
      </c>
      <c r="T132" s="31"/>
      <c r="U132" s="20"/>
      <c r="V132" s="20"/>
      <c r="W132" s="20"/>
      <c r="AB132" s="78" t="str">
        <f ca="1">IF(ISBLANK(INDIRECT("B132"))," ",(INDIRECT("B132")))</f>
        <v xml:space="preserve"> </v>
      </c>
      <c r="AC132" s="78" t="str">
        <f ca="1">IF(ISBLANK(INDIRECT("C132"))," ",(INDIRECT("C132")))</f>
        <v xml:space="preserve"> </v>
      </c>
      <c r="AD132" s="78" t="str">
        <f ca="1">IF(ISBLANK(INDIRECT("D132"))," ",(INDIRECT("D132")))</f>
        <v xml:space="preserve"> </v>
      </c>
      <c r="AE132" s="78" t="str">
        <f ca="1">IF(ISBLANK(INDIRECT("E132"))," ",(INDIRECT("E132")))</f>
        <v xml:space="preserve"> </v>
      </c>
      <c r="AF132" s="78" t="str">
        <f ca="1">IF(ISBLANK(INDIRECT("F132"))," ",(INDIRECT("F132")))</f>
        <v xml:space="preserve"> </v>
      </c>
      <c r="AG132" s="78" t="str">
        <f ca="1">IF(ISBLANK(INDIRECT("G132"))," ",(INDIRECT("G132")))</f>
        <v xml:space="preserve"> </v>
      </c>
      <c r="AH132" s="78" t="str">
        <f ca="1">IF(ISBLANK(INDIRECT("H132"))," ",(INDIRECT("H132")))</f>
        <v xml:space="preserve"> </v>
      </c>
      <c r="AI132" s="78" t="str">
        <f ca="1">IF(ISBLANK(INDIRECT("I132"))," ",(INDIRECT("I132")))</f>
        <v xml:space="preserve"> </v>
      </c>
      <c r="AJ132" s="78" t="str">
        <f ca="1">IF(ISBLANK(INDIRECT("J132"))," ",(INDIRECT("J132")))</f>
        <v xml:space="preserve"> </v>
      </c>
      <c r="AK132" s="78" t="str">
        <f ca="1">IF(ISBLANK(INDIRECT("K132"))," ",(INDIRECT("K132")))</f>
        <v xml:space="preserve"> </v>
      </c>
      <c r="AL132" s="78" t="str">
        <f ca="1">IF(ISBLANK(INDIRECT("L132"))," ",(INDIRECT("L132")))</f>
        <v xml:space="preserve"> </v>
      </c>
      <c r="AM132" s="78" t="str">
        <f ca="1">IF(ISBLANK(INDIRECT("M132"))," ",(INDIRECT("M132")))</f>
        <v xml:space="preserve"> </v>
      </c>
      <c r="AN132" s="78" t="str">
        <f ca="1">IF(ISBLANK(INDIRECT("N132"))," ",(INDIRECT("N132")))</f>
        <v xml:space="preserve"> </v>
      </c>
      <c r="AO132" s="78" t="str">
        <f ca="1">IF(ISBLANK(INDIRECT("O132"))," ",(INDIRECT("O132")))</f>
        <v xml:space="preserve"> </v>
      </c>
      <c r="AP132" s="78" t="str">
        <f ca="1">IF(ISBLANK(INDIRECT("P132"))," ",(INDIRECT("P132")))</f>
        <v xml:space="preserve"> </v>
      </c>
      <c r="AQ132" s="78" t="str">
        <f ca="1">IF(ISBLANK(INDIRECT("Q132"))," ",(INDIRECT("Q132")))</f>
        <v xml:space="preserve"> </v>
      </c>
      <c r="AR132" s="78" t="str">
        <f ca="1">IF(ISBLANK(INDIRECT("R132"))," ",(INDIRECT("R132")))</f>
        <v xml:space="preserve"> </v>
      </c>
      <c r="AS132" s="78" t="str">
        <f ca="1">IF(ISBLANK(INDIRECT("S132"))," ",(INDIRECT("S132")))</f>
        <v/>
      </c>
      <c r="AT132" s="78" t="str">
        <f ca="1">IF(ISBLANK(INDIRECT("T132"))," ",(INDIRECT("T132")))</f>
        <v xml:space="preserve"> </v>
      </c>
      <c r="AU132" s="78" t="str">
        <f ca="1">IF(ISBLANK(INDIRECT("U132"))," ",(INDIRECT("U132")))</f>
        <v xml:space="preserve"> </v>
      </c>
      <c r="AV132" s="78" t="str">
        <f ca="1">IF(ISBLANK(INDIRECT("V132"))," ",(INDIRECT("V132")))</f>
        <v xml:space="preserve"> </v>
      </c>
      <c r="AW132" s="78" t="str">
        <f ca="1">IF(ISBLANK(INDIRECT("W132"))," ",(INDIRECT("W132")))</f>
        <v xml:space="preserve"> </v>
      </c>
      <c r="BC132" s="290" t="s">
        <v>1017</v>
      </c>
      <c r="BD132" s="290"/>
      <c r="BE132" s="290"/>
      <c r="BF132" s="290"/>
      <c r="BG132" s="290"/>
    </row>
    <row r="133" spans="1:59" x14ac:dyDescent="0.35">
      <c r="A133" s="16">
        <v>128</v>
      </c>
      <c r="B133" s="20"/>
      <c r="C133" s="20"/>
      <c r="D133" s="29"/>
      <c r="E133" s="30"/>
      <c r="F133" s="29"/>
      <c r="G133" s="20"/>
      <c r="H133" s="20"/>
      <c r="I133" s="20"/>
      <c r="J133" s="20"/>
      <c r="K133" s="20"/>
      <c r="L133" s="20"/>
      <c r="M133" s="20"/>
      <c r="N133" s="29"/>
      <c r="O133" s="29"/>
      <c r="P133" s="20"/>
      <c r="Q133" s="125"/>
      <c r="R133" s="125"/>
      <c r="S133" s="126" t="str">
        <f t="shared" si="3"/>
        <v/>
      </c>
      <c r="T133" s="31"/>
      <c r="U133" s="20"/>
      <c r="V133" s="20"/>
      <c r="W133" s="20"/>
      <c r="AB133" s="78" t="str">
        <f ca="1">IF(ISBLANK(INDIRECT("B133"))," ",(INDIRECT("B133")))</f>
        <v xml:space="preserve"> </v>
      </c>
      <c r="AC133" s="78" t="str">
        <f ca="1">IF(ISBLANK(INDIRECT("C133"))," ",(INDIRECT("C133")))</f>
        <v xml:space="preserve"> </v>
      </c>
      <c r="AD133" s="78" t="str">
        <f ca="1">IF(ISBLANK(INDIRECT("D133"))," ",(INDIRECT("D133")))</f>
        <v xml:space="preserve"> </v>
      </c>
      <c r="AE133" s="78" t="str">
        <f ca="1">IF(ISBLANK(INDIRECT("E133"))," ",(INDIRECT("E133")))</f>
        <v xml:space="preserve"> </v>
      </c>
      <c r="AF133" s="78" t="str">
        <f ca="1">IF(ISBLANK(INDIRECT("F133"))," ",(INDIRECT("F133")))</f>
        <v xml:space="preserve"> </v>
      </c>
      <c r="AG133" s="78" t="str">
        <f ca="1">IF(ISBLANK(INDIRECT("G133"))," ",(INDIRECT("G133")))</f>
        <v xml:space="preserve"> </v>
      </c>
      <c r="AH133" s="78" t="str">
        <f ca="1">IF(ISBLANK(INDIRECT("H133"))," ",(INDIRECT("H133")))</f>
        <v xml:space="preserve"> </v>
      </c>
      <c r="AI133" s="78" t="str">
        <f ca="1">IF(ISBLANK(INDIRECT("I133"))," ",(INDIRECT("I133")))</f>
        <v xml:space="preserve"> </v>
      </c>
      <c r="AJ133" s="78" t="str">
        <f ca="1">IF(ISBLANK(INDIRECT("J133"))," ",(INDIRECT("J133")))</f>
        <v xml:space="preserve"> </v>
      </c>
      <c r="AK133" s="78" t="str">
        <f ca="1">IF(ISBLANK(INDIRECT("K133"))," ",(INDIRECT("K133")))</f>
        <v xml:space="preserve"> </v>
      </c>
      <c r="AL133" s="78" t="str">
        <f ca="1">IF(ISBLANK(INDIRECT("L133"))," ",(INDIRECT("L133")))</f>
        <v xml:space="preserve"> </v>
      </c>
      <c r="AM133" s="78" t="str">
        <f ca="1">IF(ISBLANK(INDIRECT("M133"))," ",(INDIRECT("M133")))</f>
        <v xml:space="preserve"> </v>
      </c>
      <c r="AN133" s="78" t="str">
        <f ca="1">IF(ISBLANK(INDIRECT("N133"))," ",(INDIRECT("N133")))</f>
        <v xml:space="preserve"> </v>
      </c>
      <c r="AO133" s="78" t="str">
        <f ca="1">IF(ISBLANK(INDIRECT("O133"))," ",(INDIRECT("O133")))</f>
        <v xml:space="preserve"> </v>
      </c>
      <c r="AP133" s="78" t="str">
        <f ca="1">IF(ISBLANK(INDIRECT("P133"))," ",(INDIRECT("P133")))</f>
        <v xml:space="preserve"> </v>
      </c>
      <c r="AQ133" s="78" t="str">
        <f ca="1">IF(ISBLANK(INDIRECT("Q133"))," ",(INDIRECT("Q133")))</f>
        <v xml:space="preserve"> </v>
      </c>
      <c r="AR133" s="78" t="str">
        <f ca="1">IF(ISBLANK(INDIRECT("R133"))," ",(INDIRECT("R133")))</f>
        <v xml:space="preserve"> </v>
      </c>
      <c r="AS133" s="78" t="str">
        <f ca="1">IF(ISBLANK(INDIRECT("S133"))," ",(INDIRECT("S133")))</f>
        <v/>
      </c>
      <c r="AT133" s="78" t="str">
        <f ca="1">IF(ISBLANK(INDIRECT("T133"))," ",(INDIRECT("T133")))</f>
        <v xml:space="preserve"> </v>
      </c>
      <c r="AU133" s="78" t="str">
        <f ca="1">IF(ISBLANK(INDIRECT("U133"))," ",(INDIRECT("U133")))</f>
        <v xml:space="preserve"> </v>
      </c>
      <c r="AV133" s="78" t="str">
        <f ca="1">IF(ISBLANK(INDIRECT("V133"))," ",(INDIRECT("V133")))</f>
        <v xml:space="preserve"> </v>
      </c>
      <c r="AW133" s="78" t="str">
        <f ca="1">IF(ISBLANK(INDIRECT("W133"))," ",(INDIRECT("W133")))</f>
        <v xml:space="preserve"> </v>
      </c>
      <c r="BC133" s="290" t="s">
        <v>1018</v>
      </c>
      <c r="BD133" s="290"/>
      <c r="BE133" s="290"/>
      <c r="BF133" s="290"/>
      <c r="BG133" s="290"/>
    </row>
    <row r="134" spans="1:59" x14ac:dyDescent="0.35">
      <c r="A134" s="16">
        <v>129</v>
      </c>
      <c r="B134" s="20"/>
      <c r="C134" s="20"/>
      <c r="D134" s="29"/>
      <c r="E134" s="30"/>
      <c r="F134" s="29"/>
      <c r="G134" s="20"/>
      <c r="H134" s="20"/>
      <c r="I134" s="20"/>
      <c r="J134" s="20"/>
      <c r="K134" s="20"/>
      <c r="L134" s="20"/>
      <c r="M134" s="20"/>
      <c r="N134" s="29"/>
      <c r="O134" s="29"/>
      <c r="P134" s="20"/>
      <c r="Q134" s="125"/>
      <c r="R134" s="125"/>
      <c r="S134" s="126" t="str">
        <f t="shared" si="3"/>
        <v/>
      </c>
      <c r="T134" s="31"/>
      <c r="U134" s="20"/>
      <c r="V134" s="20"/>
      <c r="W134" s="20"/>
      <c r="AB134" s="78" t="str">
        <f ca="1">IF(ISBLANK(INDIRECT("B134"))," ",(INDIRECT("B134")))</f>
        <v xml:space="preserve"> </v>
      </c>
      <c r="AC134" s="78" t="str">
        <f ca="1">IF(ISBLANK(INDIRECT("C134"))," ",(INDIRECT("C134")))</f>
        <v xml:space="preserve"> </v>
      </c>
      <c r="AD134" s="78" t="str">
        <f ca="1">IF(ISBLANK(INDIRECT("D134"))," ",(INDIRECT("D134")))</f>
        <v xml:space="preserve"> </v>
      </c>
      <c r="AE134" s="78" t="str">
        <f ca="1">IF(ISBLANK(INDIRECT("E134"))," ",(INDIRECT("E134")))</f>
        <v xml:space="preserve"> </v>
      </c>
      <c r="AF134" s="78" t="str">
        <f ca="1">IF(ISBLANK(INDIRECT("F134"))," ",(INDIRECT("F134")))</f>
        <v xml:space="preserve"> </v>
      </c>
      <c r="AG134" s="78" t="str">
        <f ca="1">IF(ISBLANK(INDIRECT("G134"))," ",(INDIRECT("G134")))</f>
        <v xml:space="preserve"> </v>
      </c>
      <c r="AH134" s="78" t="str">
        <f ca="1">IF(ISBLANK(INDIRECT("H134"))," ",(INDIRECT("H134")))</f>
        <v xml:space="preserve"> </v>
      </c>
      <c r="AI134" s="78" t="str">
        <f ca="1">IF(ISBLANK(INDIRECT("I134"))," ",(INDIRECT("I134")))</f>
        <v xml:space="preserve"> </v>
      </c>
      <c r="AJ134" s="78" t="str">
        <f ca="1">IF(ISBLANK(INDIRECT("J134"))," ",(INDIRECT("J134")))</f>
        <v xml:space="preserve"> </v>
      </c>
      <c r="AK134" s="78" t="str">
        <f ca="1">IF(ISBLANK(INDIRECT("K134"))," ",(INDIRECT("K134")))</f>
        <v xml:space="preserve"> </v>
      </c>
      <c r="AL134" s="78" t="str">
        <f ca="1">IF(ISBLANK(INDIRECT("L134"))," ",(INDIRECT("L134")))</f>
        <v xml:space="preserve"> </v>
      </c>
      <c r="AM134" s="78" t="str">
        <f ca="1">IF(ISBLANK(INDIRECT("M134"))," ",(INDIRECT("M134")))</f>
        <v xml:space="preserve"> </v>
      </c>
      <c r="AN134" s="78" t="str">
        <f ca="1">IF(ISBLANK(INDIRECT("N134"))," ",(INDIRECT("N134")))</f>
        <v xml:space="preserve"> </v>
      </c>
      <c r="AO134" s="78" t="str">
        <f ca="1">IF(ISBLANK(INDIRECT("O134"))," ",(INDIRECT("O134")))</f>
        <v xml:space="preserve"> </v>
      </c>
      <c r="AP134" s="78" t="str">
        <f ca="1">IF(ISBLANK(INDIRECT("P134"))," ",(INDIRECT("P134")))</f>
        <v xml:space="preserve"> </v>
      </c>
      <c r="AQ134" s="78" t="str">
        <f ca="1">IF(ISBLANK(INDIRECT("Q134"))," ",(INDIRECT("Q134")))</f>
        <v xml:space="preserve"> </v>
      </c>
      <c r="AR134" s="78" t="str">
        <f ca="1">IF(ISBLANK(INDIRECT("R134"))," ",(INDIRECT("R134")))</f>
        <v xml:space="preserve"> </v>
      </c>
      <c r="AS134" s="78" t="str">
        <f ca="1">IF(ISBLANK(INDIRECT("S134"))," ",(INDIRECT("S134")))</f>
        <v/>
      </c>
      <c r="AT134" s="78" t="str">
        <f ca="1">IF(ISBLANK(INDIRECT("T134"))," ",(INDIRECT("T134")))</f>
        <v xml:space="preserve"> </v>
      </c>
      <c r="AU134" s="78" t="str">
        <f ca="1">IF(ISBLANK(INDIRECT("U134"))," ",(INDIRECT("U134")))</f>
        <v xml:space="preserve"> </v>
      </c>
      <c r="AV134" s="78" t="str">
        <f ca="1">IF(ISBLANK(INDIRECT("V134"))," ",(INDIRECT("V134")))</f>
        <v xml:space="preserve"> </v>
      </c>
      <c r="AW134" s="78" t="str">
        <f ca="1">IF(ISBLANK(INDIRECT("W134"))," ",(INDIRECT("W134")))</f>
        <v xml:space="preserve"> </v>
      </c>
      <c r="BC134" s="290" t="s">
        <v>1015</v>
      </c>
      <c r="BD134" s="290"/>
      <c r="BE134" s="290"/>
      <c r="BF134" s="290"/>
      <c r="BG134" s="290"/>
    </row>
    <row r="135" spans="1:59" x14ac:dyDescent="0.35">
      <c r="A135" s="16">
        <v>130</v>
      </c>
      <c r="B135" s="20"/>
      <c r="C135" s="20"/>
      <c r="D135" s="29"/>
      <c r="E135" s="30"/>
      <c r="F135" s="29"/>
      <c r="G135" s="20"/>
      <c r="H135" s="20"/>
      <c r="I135" s="20"/>
      <c r="J135" s="20"/>
      <c r="K135" s="20"/>
      <c r="L135" s="20"/>
      <c r="M135" s="20"/>
      <c r="N135" s="29"/>
      <c r="O135" s="29"/>
      <c r="P135" s="20"/>
      <c r="Q135" s="125"/>
      <c r="R135" s="125"/>
      <c r="S135" s="126" t="str">
        <f t="shared" si="3"/>
        <v/>
      </c>
      <c r="T135" s="31"/>
      <c r="U135" s="20"/>
      <c r="V135" s="20"/>
      <c r="W135" s="20"/>
      <c r="AB135" s="78" t="str">
        <f ca="1">IF(ISBLANK(INDIRECT("B135"))," ",(INDIRECT("B135")))</f>
        <v xml:space="preserve"> </v>
      </c>
      <c r="AC135" s="78" t="str">
        <f ca="1">IF(ISBLANK(INDIRECT("C135"))," ",(INDIRECT("C135")))</f>
        <v xml:space="preserve"> </v>
      </c>
      <c r="AD135" s="78" t="str">
        <f ca="1">IF(ISBLANK(INDIRECT("D135"))," ",(INDIRECT("D135")))</f>
        <v xml:space="preserve"> </v>
      </c>
      <c r="AE135" s="78" t="str">
        <f ca="1">IF(ISBLANK(INDIRECT("E135"))," ",(INDIRECT("E135")))</f>
        <v xml:space="preserve"> </v>
      </c>
      <c r="AF135" s="78" t="str">
        <f ca="1">IF(ISBLANK(INDIRECT("F135"))," ",(INDIRECT("F135")))</f>
        <v xml:space="preserve"> </v>
      </c>
      <c r="AG135" s="78" t="str">
        <f ca="1">IF(ISBLANK(INDIRECT("G135"))," ",(INDIRECT("G135")))</f>
        <v xml:space="preserve"> </v>
      </c>
      <c r="AH135" s="78" t="str">
        <f ca="1">IF(ISBLANK(INDIRECT("H135"))," ",(INDIRECT("H135")))</f>
        <v xml:space="preserve"> </v>
      </c>
      <c r="AI135" s="78" t="str">
        <f ca="1">IF(ISBLANK(INDIRECT("I135"))," ",(INDIRECT("I135")))</f>
        <v xml:space="preserve"> </v>
      </c>
      <c r="AJ135" s="78" t="str">
        <f ca="1">IF(ISBLANK(INDIRECT("J135"))," ",(INDIRECT("J135")))</f>
        <v xml:space="preserve"> </v>
      </c>
      <c r="AK135" s="78" t="str">
        <f ca="1">IF(ISBLANK(INDIRECT("K135"))," ",(INDIRECT("K135")))</f>
        <v xml:space="preserve"> </v>
      </c>
      <c r="AL135" s="78" t="str">
        <f ca="1">IF(ISBLANK(INDIRECT("L135"))," ",(INDIRECT("L135")))</f>
        <v xml:space="preserve"> </v>
      </c>
      <c r="AM135" s="78" t="str">
        <f ca="1">IF(ISBLANK(INDIRECT("M135"))," ",(INDIRECT("M135")))</f>
        <v xml:space="preserve"> </v>
      </c>
      <c r="AN135" s="78" t="str">
        <f ca="1">IF(ISBLANK(INDIRECT("N135"))," ",(INDIRECT("N135")))</f>
        <v xml:space="preserve"> </v>
      </c>
      <c r="AO135" s="78" t="str">
        <f ca="1">IF(ISBLANK(INDIRECT("O135"))," ",(INDIRECT("O135")))</f>
        <v xml:space="preserve"> </v>
      </c>
      <c r="AP135" s="78" t="str">
        <f ca="1">IF(ISBLANK(INDIRECT("P135"))," ",(INDIRECT("P135")))</f>
        <v xml:space="preserve"> </v>
      </c>
      <c r="AQ135" s="78" t="str">
        <f ca="1">IF(ISBLANK(INDIRECT("Q135"))," ",(INDIRECT("Q135")))</f>
        <v xml:space="preserve"> </v>
      </c>
      <c r="AR135" s="78" t="str">
        <f ca="1">IF(ISBLANK(INDIRECT("R135"))," ",(INDIRECT("R135")))</f>
        <v xml:space="preserve"> </v>
      </c>
      <c r="AS135" s="78" t="str">
        <f ca="1">IF(ISBLANK(INDIRECT("S135"))," ",(INDIRECT("S135")))</f>
        <v/>
      </c>
      <c r="AT135" s="78" t="str">
        <f ca="1">IF(ISBLANK(INDIRECT("T135"))," ",(INDIRECT("T135")))</f>
        <v xml:space="preserve"> </v>
      </c>
      <c r="AU135" s="78" t="str">
        <f ca="1">IF(ISBLANK(INDIRECT("U135"))," ",(INDIRECT("U135")))</f>
        <v xml:space="preserve"> </v>
      </c>
      <c r="AV135" s="78" t="str">
        <f ca="1">IF(ISBLANK(INDIRECT("V135"))," ",(INDIRECT("V135")))</f>
        <v xml:space="preserve"> </v>
      </c>
      <c r="AW135" s="78" t="str">
        <f ca="1">IF(ISBLANK(INDIRECT("W135"))," ",(INDIRECT("W135")))</f>
        <v xml:space="preserve"> </v>
      </c>
      <c r="BC135" s="290" t="s">
        <v>1528</v>
      </c>
      <c r="BD135" s="290"/>
      <c r="BE135" s="290"/>
      <c r="BF135" s="290"/>
      <c r="BG135" s="290"/>
    </row>
    <row r="136" spans="1:59" x14ac:dyDescent="0.35">
      <c r="A136" s="16">
        <v>131</v>
      </c>
      <c r="B136" s="20"/>
      <c r="C136" s="20"/>
      <c r="D136" s="29"/>
      <c r="E136" s="30"/>
      <c r="F136" s="29"/>
      <c r="G136" s="20"/>
      <c r="H136" s="20"/>
      <c r="I136" s="20"/>
      <c r="J136" s="20"/>
      <c r="K136" s="20"/>
      <c r="L136" s="20"/>
      <c r="M136" s="20"/>
      <c r="N136" s="29"/>
      <c r="O136" s="29"/>
      <c r="P136" s="20"/>
      <c r="Q136" s="125"/>
      <c r="R136" s="125"/>
      <c r="S136" s="126" t="str">
        <f t="shared" si="3"/>
        <v/>
      </c>
      <c r="T136" s="31"/>
      <c r="U136" s="20"/>
      <c r="V136" s="20"/>
      <c r="W136" s="20"/>
      <c r="AB136" s="78" t="str">
        <f ca="1">IF(ISBLANK(INDIRECT("B136"))," ",(INDIRECT("B136")))</f>
        <v xml:space="preserve"> </v>
      </c>
      <c r="AC136" s="78" t="str">
        <f ca="1">IF(ISBLANK(INDIRECT("C136"))," ",(INDIRECT("C136")))</f>
        <v xml:space="preserve"> </v>
      </c>
      <c r="AD136" s="78" t="str">
        <f ca="1">IF(ISBLANK(INDIRECT("D136"))," ",(INDIRECT("D136")))</f>
        <v xml:space="preserve"> </v>
      </c>
      <c r="AE136" s="78" t="str">
        <f ca="1">IF(ISBLANK(INDIRECT("E136"))," ",(INDIRECT("E136")))</f>
        <v xml:space="preserve"> </v>
      </c>
      <c r="AF136" s="78" t="str">
        <f ca="1">IF(ISBLANK(INDIRECT("F136"))," ",(INDIRECT("F136")))</f>
        <v xml:space="preserve"> </v>
      </c>
      <c r="AG136" s="78" t="str">
        <f ca="1">IF(ISBLANK(INDIRECT("G136"))," ",(INDIRECT("G136")))</f>
        <v xml:space="preserve"> </v>
      </c>
      <c r="AH136" s="78" t="str">
        <f ca="1">IF(ISBLANK(INDIRECT("H136"))," ",(INDIRECT("H136")))</f>
        <v xml:space="preserve"> </v>
      </c>
      <c r="AI136" s="78" t="str">
        <f ca="1">IF(ISBLANK(INDIRECT("I136"))," ",(INDIRECT("I136")))</f>
        <v xml:space="preserve"> </v>
      </c>
      <c r="AJ136" s="78" t="str">
        <f ca="1">IF(ISBLANK(INDIRECT("J136"))," ",(INDIRECT("J136")))</f>
        <v xml:space="preserve"> </v>
      </c>
      <c r="AK136" s="78" t="str">
        <f ca="1">IF(ISBLANK(INDIRECT("K136"))," ",(INDIRECT("K136")))</f>
        <v xml:space="preserve"> </v>
      </c>
      <c r="AL136" s="78" t="str">
        <f ca="1">IF(ISBLANK(INDIRECT("L136"))," ",(INDIRECT("L136")))</f>
        <v xml:space="preserve"> </v>
      </c>
      <c r="AM136" s="78" t="str">
        <f ca="1">IF(ISBLANK(INDIRECT("M136"))," ",(INDIRECT("M136")))</f>
        <v xml:space="preserve"> </v>
      </c>
      <c r="AN136" s="78" t="str">
        <f ca="1">IF(ISBLANK(INDIRECT("N136"))," ",(INDIRECT("N136")))</f>
        <v xml:space="preserve"> </v>
      </c>
      <c r="AO136" s="78" t="str">
        <f ca="1">IF(ISBLANK(INDIRECT("O136"))," ",(INDIRECT("O136")))</f>
        <v xml:space="preserve"> </v>
      </c>
      <c r="AP136" s="78" t="str">
        <f ca="1">IF(ISBLANK(INDIRECT("P136"))," ",(INDIRECT("P136")))</f>
        <v xml:space="preserve"> </v>
      </c>
      <c r="AQ136" s="78" t="str">
        <f ca="1">IF(ISBLANK(INDIRECT("Q136"))," ",(INDIRECT("Q136")))</f>
        <v xml:space="preserve"> </v>
      </c>
      <c r="AR136" s="78" t="str">
        <f ca="1">IF(ISBLANK(INDIRECT("R136"))," ",(INDIRECT("R136")))</f>
        <v xml:space="preserve"> </v>
      </c>
      <c r="AS136" s="78" t="str">
        <f ca="1">IF(ISBLANK(INDIRECT("S136"))," ",(INDIRECT("S136")))</f>
        <v/>
      </c>
      <c r="AT136" s="78" t="str">
        <f ca="1">IF(ISBLANK(INDIRECT("T136"))," ",(INDIRECT("T136")))</f>
        <v xml:space="preserve"> </v>
      </c>
      <c r="AU136" s="78" t="str">
        <f ca="1">IF(ISBLANK(INDIRECT("U136"))," ",(INDIRECT("U136")))</f>
        <v xml:space="preserve"> </v>
      </c>
      <c r="AV136" s="78" t="str">
        <f ca="1">IF(ISBLANK(INDIRECT("V136"))," ",(INDIRECT("V136")))</f>
        <v xml:space="preserve"> </v>
      </c>
      <c r="AW136" s="78" t="str">
        <f ca="1">IF(ISBLANK(INDIRECT("W136"))," ",(INDIRECT("W136")))</f>
        <v xml:space="preserve"> </v>
      </c>
      <c r="BC136" s="290" t="s">
        <v>1019</v>
      </c>
      <c r="BD136" s="290"/>
      <c r="BE136" s="290"/>
      <c r="BF136" s="290"/>
      <c r="BG136" s="290"/>
    </row>
    <row r="137" spans="1:59" x14ac:dyDescent="0.35">
      <c r="A137" s="16">
        <v>132</v>
      </c>
      <c r="B137" s="20"/>
      <c r="C137" s="20"/>
      <c r="D137" s="29"/>
      <c r="E137" s="30"/>
      <c r="F137" s="29"/>
      <c r="G137" s="20"/>
      <c r="H137" s="20"/>
      <c r="I137" s="20"/>
      <c r="J137" s="20"/>
      <c r="K137" s="20"/>
      <c r="L137" s="20"/>
      <c r="M137" s="20"/>
      <c r="N137" s="29"/>
      <c r="O137" s="29"/>
      <c r="P137" s="20"/>
      <c r="Q137" s="125"/>
      <c r="R137" s="125"/>
      <c r="S137" s="126" t="str">
        <f t="shared" si="3"/>
        <v/>
      </c>
      <c r="T137" s="31"/>
      <c r="U137" s="20"/>
      <c r="V137" s="20"/>
      <c r="W137" s="20"/>
      <c r="AB137" s="78" t="str">
        <f ca="1">IF(ISBLANK(INDIRECT("B137"))," ",(INDIRECT("B137")))</f>
        <v xml:space="preserve"> </v>
      </c>
      <c r="AC137" s="78" t="str">
        <f ca="1">IF(ISBLANK(INDIRECT("C137"))," ",(INDIRECT("C137")))</f>
        <v xml:space="preserve"> </v>
      </c>
      <c r="AD137" s="78" t="str">
        <f ca="1">IF(ISBLANK(INDIRECT("D137"))," ",(INDIRECT("D137")))</f>
        <v xml:space="preserve"> </v>
      </c>
      <c r="AE137" s="78" t="str">
        <f ca="1">IF(ISBLANK(INDIRECT("E137"))," ",(INDIRECT("E137")))</f>
        <v xml:space="preserve"> </v>
      </c>
      <c r="AF137" s="78" t="str">
        <f ca="1">IF(ISBLANK(INDIRECT("F137"))," ",(INDIRECT("F137")))</f>
        <v xml:space="preserve"> </v>
      </c>
      <c r="AG137" s="78" t="str">
        <f ca="1">IF(ISBLANK(INDIRECT("G137"))," ",(INDIRECT("G137")))</f>
        <v xml:space="preserve"> </v>
      </c>
      <c r="AH137" s="78" t="str">
        <f ca="1">IF(ISBLANK(INDIRECT("H137"))," ",(INDIRECT("H137")))</f>
        <v xml:space="preserve"> </v>
      </c>
      <c r="AI137" s="78" t="str">
        <f ca="1">IF(ISBLANK(INDIRECT("I137"))," ",(INDIRECT("I137")))</f>
        <v xml:space="preserve"> </v>
      </c>
      <c r="AJ137" s="78" t="str">
        <f ca="1">IF(ISBLANK(INDIRECT("J137"))," ",(INDIRECT("J137")))</f>
        <v xml:space="preserve"> </v>
      </c>
      <c r="AK137" s="78" t="str">
        <f ca="1">IF(ISBLANK(INDIRECT("K137"))," ",(INDIRECT("K137")))</f>
        <v xml:space="preserve"> </v>
      </c>
      <c r="AL137" s="78" t="str">
        <f ca="1">IF(ISBLANK(INDIRECT("L137"))," ",(INDIRECT("L137")))</f>
        <v xml:space="preserve"> </v>
      </c>
      <c r="AM137" s="78" t="str">
        <f ca="1">IF(ISBLANK(INDIRECT("M137"))," ",(INDIRECT("M137")))</f>
        <v xml:space="preserve"> </v>
      </c>
      <c r="AN137" s="78" t="str">
        <f ca="1">IF(ISBLANK(INDIRECT("N137"))," ",(INDIRECT("N137")))</f>
        <v xml:space="preserve"> </v>
      </c>
      <c r="AO137" s="78" t="str">
        <f ca="1">IF(ISBLANK(INDIRECT("O137"))," ",(INDIRECT("O137")))</f>
        <v xml:space="preserve"> </v>
      </c>
      <c r="AP137" s="78" t="str">
        <f ca="1">IF(ISBLANK(INDIRECT("P137"))," ",(INDIRECT("P137")))</f>
        <v xml:space="preserve"> </v>
      </c>
      <c r="AQ137" s="78" t="str">
        <f ca="1">IF(ISBLANK(INDIRECT("Q137"))," ",(INDIRECT("Q137")))</f>
        <v xml:space="preserve"> </v>
      </c>
      <c r="AR137" s="78" t="str">
        <f ca="1">IF(ISBLANK(INDIRECT("R137"))," ",(INDIRECT("R137")))</f>
        <v xml:space="preserve"> </v>
      </c>
      <c r="AS137" s="78" t="str">
        <f ca="1">IF(ISBLANK(INDIRECT("S137"))," ",(INDIRECT("S137")))</f>
        <v/>
      </c>
      <c r="AT137" s="78" t="str">
        <f ca="1">IF(ISBLANK(INDIRECT("T137"))," ",(INDIRECT("T137")))</f>
        <v xml:space="preserve"> </v>
      </c>
      <c r="AU137" s="78" t="str">
        <f ca="1">IF(ISBLANK(INDIRECT("U137"))," ",(INDIRECT("U137")))</f>
        <v xml:space="preserve"> </v>
      </c>
      <c r="AV137" s="78" t="str">
        <f ca="1">IF(ISBLANK(INDIRECT("V137"))," ",(INDIRECT("V137")))</f>
        <v xml:space="preserve"> </v>
      </c>
      <c r="AW137" s="78" t="str">
        <f ca="1">IF(ISBLANK(INDIRECT("W137"))," ",(INDIRECT("W137")))</f>
        <v xml:space="preserve"> </v>
      </c>
      <c r="BC137" s="290" t="s">
        <v>58</v>
      </c>
      <c r="BD137" s="290"/>
      <c r="BE137" s="290"/>
      <c r="BF137" s="290"/>
      <c r="BG137" s="290"/>
    </row>
    <row r="138" spans="1:59" x14ac:dyDescent="0.35">
      <c r="A138" s="16">
        <v>133</v>
      </c>
      <c r="B138" s="20"/>
      <c r="C138" s="20"/>
      <c r="D138" s="29"/>
      <c r="E138" s="30"/>
      <c r="F138" s="29"/>
      <c r="G138" s="20"/>
      <c r="H138" s="20"/>
      <c r="I138" s="20"/>
      <c r="J138" s="20"/>
      <c r="K138" s="20"/>
      <c r="L138" s="20"/>
      <c r="M138" s="20"/>
      <c r="N138" s="29"/>
      <c r="O138" s="29"/>
      <c r="P138" s="20"/>
      <c r="Q138" s="125"/>
      <c r="R138" s="125"/>
      <c r="S138" s="126" t="str">
        <f t="shared" si="3"/>
        <v/>
      </c>
      <c r="T138" s="31"/>
      <c r="U138" s="20"/>
      <c r="V138" s="20"/>
      <c r="W138" s="20"/>
      <c r="AB138" s="78" t="str">
        <f ca="1">IF(ISBLANK(INDIRECT("B138"))," ",(INDIRECT("B138")))</f>
        <v xml:space="preserve"> </v>
      </c>
      <c r="AC138" s="78" t="str">
        <f ca="1">IF(ISBLANK(INDIRECT("C138"))," ",(INDIRECT("C138")))</f>
        <v xml:space="preserve"> </v>
      </c>
      <c r="AD138" s="78" t="str">
        <f ca="1">IF(ISBLANK(INDIRECT("D138"))," ",(INDIRECT("D138")))</f>
        <v xml:space="preserve"> </v>
      </c>
      <c r="AE138" s="78" t="str">
        <f ca="1">IF(ISBLANK(INDIRECT("E138"))," ",(INDIRECT("E138")))</f>
        <v xml:space="preserve"> </v>
      </c>
      <c r="AF138" s="78" t="str">
        <f ca="1">IF(ISBLANK(INDIRECT("F138"))," ",(INDIRECT("F138")))</f>
        <v xml:space="preserve"> </v>
      </c>
      <c r="AG138" s="78" t="str">
        <f ca="1">IF(ISBLANK(INDIRECT("G138"))," ",(INDIRECT("G138")))</f>
        <v xml:space="preserve"> </v>
      </c>
      <c r="AH138" s="78" t="str">
        <f ca="1">IF(ISBLANK(INDIRECT("H138"))," ",(INDIRECT("H138")))</f>
        <v xml:space="preserve"> </v>
      </c>
      <c r="AI138" s="78" t="str">
        <f ca="1">IF(ISBLANK(INDIRECT("I138"))," ",(INDIRECT("I138")))</f>
        <v xml:space="preserve"> </v>
      </c>
      <c r="AJ138" s="78" t="str">
        <f ca="1">IF(ISBLANK(INDIRECT("J138"))," ",(INDIRECT("J138")))</f>
        <v xml:space="preserve"> </v>
      </c>
      <c r="AK138" s="78" t="str">
        <f ca="1">IF(ISBLANK(INDIRECT("K138"))," ",(INDIRECT("K138")))</f>
        <v xml:space="preserve"> </v>
      </c>
      <c r="AL138" s="78" t="str">
        <f ca="1">IF(ISBLANK(INDIRECT("L138"))," ",(INDIRECT("L138")))</f>
        <v xml:space="preserve"> </v>
      </c>
      <c r="AM138" s="78" t="str">
        <f ca="1">IF(ISBLANK(INDIRECT("M138"))," ",(INDIRECT("M138")))</f>
        <v xml:space="preserve"> </v>
      </c>
      <c r="AN138" s="78" t="str">
        <f ca="1">IF(ISBLANK(INDIRECT("N138"))," ",(INDIRECT("N138")))</f>
        <v xml:space="preserve"> </v>
      </c>
      <c r="AO138" s="78" t="str">
        <f ca="1">IF(ISBLANK(INDIRECT("O138"))," ",(INDIRECT("O138")))</f>
        <v xml:space="preserve"> </v>
      </c>
      <c r="AP138" s="78" t="str">
        <f ca="1">IF(ISBLANK(INDIRECT("P138"))," ",(INDIRECT("P138")))</f>
        <v xml:space="preserve"> </v>
      </c>
      <c r="AQ138" s="78" t="str">
        <f ca="1">IF(ISBLANK(INDIRECT("Q138"))," ",(INDIRECT("Q138")))</f>
        <v xml:space="preserve"> </v>
      </c>
      <c r="AR138" s="78" t="str">
        <f ca="1">IF(ISBLANK(INDIRECT("R138"))," ",(INDIRECT("R138")))</f>
        <v xml:space="preserve"> </v>
      </c>
      <c r="AS138" s="78" t="str">
        <f ca="1">IF(ISBLANK(INDIRECT("S138"))," ",(INDIRECT("S138")))</f>
        <v/>
      </c>
      <c r="AT138" s="78" t="str">
        <f ca="1">IF(ISBLANK(INDIRECT("T138"))," ",(INDIRECT("T138")))</f>
        <v xml:space="preserve"> </v>
      </c>
      <c r="AU138" s="78" t="str">
        <f ca="1">IF(ISBLANK(INDIRECT("U138"))," ",(INDIRECT("U138")))</f>
        <v xml:space="preserve"> </v>
      </c>
      <c r="AV138" s="78" t="str">
        <f ca="1">IF(ISBLANK(INDIRECT("V138"))," ",(INDIRECT("V138")))</f>
        <v xml:space="preserve"> </v>
      </c>
      <c r="AW138" s="78" t="str">
        <f ca="1">IF(ISBLANK(INDIRECT("W138"))," ",(INDIRECT("W138")))</f>
        <v xml:space="preserve"> </v>
      </c>
      <c r="BC138" s="290" t="s">
        <v>59</v>
      </c>
      <c r="BD138" s="290"/>
      <c r="BE138" s="290"/>
      <c r="BF138" s="290"/>
      <c r="BG138" s="290"/>
    </row>
    <row r="139" spans="1:59" x14ac:dyDescent="0.35">
      <c r="A139" s="16">
        <v>134</v>
      </c>
      <c r="B139" s="20"/>
      <c r="C139" s="20"/>
      <c r="D139" s="29"/>
      <c r="E139" s="30"/>
      <c r="F139" s="29"/>
      <c r="G139" s="20"/>
      <c r="H139" s="20"/>
      <c r="I139" s="20"/>
      <c r="J139" s="20"/>
      <c r="K139" s="20"/>
      <c r="L139" s="20"/>
      <c r="M139" s="20"/>
      <c r="N139" s="29"/>
      <c r="O139" s="29"/>
      <c r="P139" s="20"/>
      <c r="Q139" s="125"/>
      <c r="R139" s="125"/>
      <c r="S139" s="126" t="str">
        <f t="shared" si="3"/>
        <v/>
      </c>
      <c r="T139" s="31"/>
      <c r="U139" s="20"/>
      <c r="V139" s="20"/>
      <c r="W139" s="20"/>
      <c r="AB139" s="78" t="str">
        <f ca="1">IF(ISBLANK(INDIRECT("B139"))," ",(INDIRECT("B139")))</f>
        <v xml:space="preserve"> </v>
      </c>
      <c r="AC139" s="78" t="str">
        <f ca="1">IF(ISBLANK(INDIRECT("C139"))," ",(INDIRECT("C139")))</f>
        <v xml:space="preserve"> </v>
      </c>
      <c r="AD139" s="78" t="str">
        <f ca="1">IF(ISBLANK(INDIRECT("D139"))," ",(INDIRECT("D139")))</f>
        <v xml:space="preserve"> </v>
      </c>
      <c r="AE139" s="78" t="str">
        <f ca="1">IF(ISBLANK(INDIRECT("E139"))," ",(INDIRECT("E139")))</f>
        <v xml:space="preserve"> </v>
      </c>
      <c r="AF139" s="78" t="str">
        <f ca="1">IF(ISBLANK(INDIRECT("F139"))," ",(INDIRECT("F139")))</f>
        <v xml:space="preserve"> </v>
      </c>
      <c r="AG139" s="78" t="str">
        <f ca="1">IF(ISBLANK(INDIRECT("G139"))," ",(INDIRECT("G139")))</f>
        <v xml:space="preserve"> </v>
      </c>
      <c r="AH139" s="78" t="str">
        <f ca="1">IF(ISBLANK(INDIRECT("H139"))," ",(INDIRECT("H139")))</f>
        <v xml:space="preserve"> </v>
      </c>
      <c r="AI139" s="78" t="str">
        <f ca="1">IF(ISBLANK(INDIRECT("I139"))," ",(INDIRECT("I139")))</f>
        <v xml:space="preserve"> </v>
      </c>
      <c r="AJ139" s="78" t="str">
        <f ca="1">IF(ISBLANK(INDIRECT("J139"))," ",(INDIRECT("J139")))</f>
        <v xml:space="preserve"> </v>
      </c>
      <c r="AK139" s="78" t="str">
        <f ca="1">IF(ISBLANK(INDIRECT("K139"))," ",(INDIRECT("K139")))</f>
        <v xml:space="preserve"> </v>
      </c>
      <c r="AL139" s="78" t="str">
        <f ca="1">IF(ISBLANK(INDIRECT("L139"))," ",(INDIRECT("L139")))</f>
        <v xml:space="preserve"> </v>
      </c>
      <c r="AM139" s="78" t="str">
        <f ca="1">IF(ISBLANK(INDIRECT("M139"))," ",(INDIRECT("M139")))</f>
        <v xml:space="preserve"> </v>
      </c>
      <c r="AN139" s="78" t="str">
        <f ca="1">IF(ISBLANK(INDIRECT("N139"))," ",(INDIRECT("N139")))</f>
        <v xml:space="preserve"> </v>
      </c>
      <c r="AO139" s="78" t="str">
        <f ca="1">IF(ISBLANK(INDIRECT("O139"))," ",(INDIRECT("O139")))</f>
        <v xml:space="preserve"> </v>
      </c>
      <c r="AP139" s="78" t="str">
        <f ca="1">IF(ISBLANK(INDIRECT("P139"))," ",(INDIRECT("P139")))</f>
        <v xml:space="preserve"> </v>
      </c>
      <c r="AQ139" s="78" t="str">
        <f ca="1">IF(ISBLANK(INDIRECT("Q139"))," ",(INDIRECT("Q139")))</f>
        <v xml:space="preserve"> </v>
      </c>
      <c r="AR139" s="78" t="str">
        <f ca="1">IF(ISBLANK(INDIRECT("R139"))," ",(INDIRECT("R139")))</f>
        <v xml:space="preserve"> </v>
      </c>
      <c r="AS139" s="78" t="str">
        <f ca="1">IF(ISBLANK(INDIRECT("S139"))," ",(INDIRECT("S139")))</f>
        <v/>
      </c>
      <c r="AT139" s="78" t="str">
        <f ca="1">IF(ISBLANK(INDIRECT("T139"))," ",(INDIRECT("T139")))</f>
        <v xml:space="preserve"> </v>
      </c>
      <c r="AU139" s="78" t="str">
        <f ca="1">IF(ISBLANK(INDIRECT("U139"))," ",(INDIRECT("U139")))</f>
        <v xml:space="preserve"> </v>
      </c>
      <c r="AV139" s="78" t="str">
        <f ca="1">IF(ISBLANK(INDIRECT("V139"))," ",(INDIRECT("V139")))</f>
        <v xml:space="preserve"> </v>
      </c>
      <c r="AW139" s="78" t="str">
        <f ca="1">IF(ISBLANK(INDIRECT("W139"))," ",(INDIRECT("W139")))</f>
        <v xml:space="preserve"> </v>
      </c>
      <c r="BC139" s="290" t="s">
        <v>1529</v>
      </c>
      <c r="BD139" s="290"/>
      <c r="BE139" s="290"/>
      <c r="BF139" s="290"/>
      <c r="BG139" s="290"/>
    </row>
    <row r="140" spans="1:59" x14ac:dyDescent="0.35">
      <c r="A140" s="16">
        <v>135</v>
      </c>
      <c r="B140" s="20"/>
      <c r="C140" s="20"/>
      <c r="D140" s="29"/>
      <c r="E140" s="30"/>
      <c r="F140" s="29"/>
      <c r="G140" s="20"/>
      <c r="H140" s="20"/>
      <c r="I140" s="20"/>
      <c r="J140" s="20"/>
      <c r="K140" s="20"/>
      <c r="L140" s="20"/>
      <c r="M140" s="20"/>
      <c r="N140" s="29"/>
      <c r="O140" s="29"/>
      <c r="P140" s="20"/>
      <c r="Q140" s="125"/>
      <c r="R140" s="125"/>
      <c r="S140" s="126" t="str">
        <f t="shared" si="3"/>
        <v/>
      </c>
      <c r="T140" s="31"/>
      <c r="U140" s="20"/>
      <c r="V140" s="20"/>
      <c r="W140" s="20"/>
      <c r="AB140" s="78" t="str">
        <f ca="1">IF(ISBLANK(INDIRECT("B140"))," ",(INDIRECT("B140")))</f>
        <v xml:space="preserve"> </v>
      </c>
      <c r="AC140" s="78" t="str">
        <f ca="1">IF(ISBLANK(INDIRECT("C140"))," ",(INDIRECT("C140")))</f>
        <v xml:space="preserve"> </v>
      </c>
      <c r="AD140" s="78" t="str">
        <f ca="1">IF(ISBLANK(INDIRECT("D140"))," ",(INDIRECT("D140")))</f>
        <v xml:space="preserve"> </v>
      </c>
      <c r="AE140" s="78" t="str">
        <f ca="1">IF(ISBLANK(INDIRECT("E140"))," ",(INDIRECT("E140")))</f>
        <v xml:space="preserve"> </v>
      </c>
      <c r="AF140" s="78" t="str">
        <f ca="1">IF(ISBLANK(INDIRECT("F140"))," ",(INDIRECT("F140")))</f>
        <v xml:space="preserve"> </v>
      </c>
      <c r="AG140" s="78" t="str">
        <f ca="1">IF(ISBLANK(INDIRECT("G140"))," ",(INDIRECT("G140")))</f>
        <v xml:space="preserve"> </v>
      </c>
      <c r="AH140" s="78" t="str">
        <f ca="1">IF(ISBLANK(INDIRECT("H140"))," ",(INDIRECT("H140")))</f>
        <v xml:space="preserve"> </v>
      </c>
      <c r="AI140" s="78" t="str">
        <f ca="1">IF(ISBLANK(INDIRECT("I140"))," ",(INDIRECT("I140")))</f>
        <v xml:space="preserve"> </v>
      </c>
      <c r="AJ140" s="78" t="str">
        <f ca="1">IF(ISBLANK(INDIRECT("J140"))," ",(INDIRECT("J140")))</f>
        <v xml:space="preserve"> </v>
      </c>
      <c r="AK140" s="78" t="str">
        <f ca="1">IF(ISBLANK(INDIRECT("K140"))," ",(INDIRECT("K140")))</f>
        <v xml:space="preserve"> </v>
      </c>
      <c r="AL140" s="78" t="str">
        <f ca="1">IF(ISBLANK(INDIRECT("L140"))," ",(INDIRECT("L140")))</f>
        <v xml:space="preserve"> </v>
      </c>
      <c r="AM140" s="78" t="str">
        <f ca="1">IF(ISBLANK(INDIRECT("M140"))," ",(INDIRECT("M140")))</f>
        <v xml:space="preserve"> </v>
      </c>
      <c r="AN140" s="78" t="str">
        <f ca="1">IF(ISBLANK(INDIRECT("N140"))," ",(INDIRECT("N140")))</f>
        <v xml:space="preserve"> </v>
      </c>
      <c r="AO140" s="78" t="str">
        <f ca="1">IF(ISBLANK(INDIRECT("O140"))," ",(INDIRECT("O140")))</f>
        <v xml:space="preserve"> </v>
      </c>
      <c r="AP140" s="78" t="str">
        <f ca="1">IF(ISBLANK(INDIRECT("P140"))," ",(INDIRECT("P140")))</f>
        <v xml:space="preserve"> </v>
      </c>
      <c r="AQ140" s="78" t="str">
        <f ca="1">IF(ISBLANK(INDIRECT("Q140"))," ",(INDIRECT("Q140")))</f>
        <v xml:space="preserve"> </v>
      </c>
      <c r="AR140" s="78" t="str">
        <f ca="1">IF(ISBLANK(INDIRECT("R140"))," ",(INDIRECT("R140")))</f>
        <v xml:space="preserve"> </v>
      </c>
      <c r="AS140" s="78" t="str">
        <f ca="1">IF(ISBLANK(INDIRECT("S140"))," ",(INDIRECT("S140")))</f>
        <v/>
      </c>
      <c r="AT140" s="78" t="str">
        <f ca="1">IF(ISBLANK(INDIRECT("T140"))," ",(INDIRECT("T140")))</f>
        <v xml:space="preserve"> </v>
      </c>
      <c r="AU140" s="78" t="str">
        <f ca="1">IF(ISBLANK(INDIRECT("U140"))," ",(INDIRECT("U140")))</f>
        <v xml:space="preserve"> </v>
      </c>
      <c r="AV140" s="78" t="str">
        <f ca="1">IF(ISBLANK(INDIRECT("V140"))," ",(INDIRECT("V140")))</f>
        <v xml:space="preserve"> </v>
      </c>
      <c r="AW140" s="78" t="str">
        <f ca="1">IF(ISBLANK(INDIRECT("W140"))," ",(INDIRECT("W140")))</f>
        <v xml:space="preserve"> </v>
      </c>
      <c r="BC140" s="290" t="s">
        <v>1530</v>
      </c>
      <c r="BD140" s="290"/>
      <c r="BE140" s="290"/>
      <c r="BF140" s="290"/>
      <c r="BG140" s="290"/>
    </row>
    <row r="141" spans="1:59" x14ac:dyDescent="0.35">
      <c r="A141" s="16">
        <v>136</v>
      </c>
      <c r="B141" s="20"/>
      <c r="C141" s="20"/>
      <c r="D141" s="29"/>
      <c r="E141" s="30"/>
      <c r="F141" s="29"/>
      <c r="G141" s="20"/>
      <c r="H141" s="20"/>
      <c r="I141" s="20"/>
      <c r="J141" s="20"/>
      <c r="K141" s="20"/>
      <c r="L141" s="20"/>
      <c r="M141" s="20"/>
      <c r="N141" s="29"/>
      <c r="O141" s="29"/>
      <c r="P141" s="20"/>
      <c r="Q141" s="125"/>
      <c r="R141" s="125"/>
      <c r="S141" s="126" t="str">
        <f t="shared" si="3"/>
        <v/>
      </c>
      <c r="T141" s="31"/>
      <c r="U141" s="20"/>
      <c r="V141" s="20"/>
      <c r="W141" s="20"/>
      <c r="AB141" s="78" t="str">
        <f ca="1">IF(ISBLANK(INDIRECT("B141"))," ",(INDIRECT("B141")))</f>
        <v xml:space="preserve"> </v>
      </c>
      <c r="AC141" s="78" t="str">
        <f ca="1">IF(ISBLANK(INDIRECT("C141"))," ",(INDIRECT("C141")))</f>
        <v xml:space="preserve"> </v>
      </c>
      <c r="AD141" s="78" t="str">
        <f ca="1">IF(ISBLANK(INDIRECT("D141"))," ",(INDIRECT("D141")))</f>
        <v xml:space="preserve"> </v>
      </c>
      <c r="AE141" s="78" t="str">
        <f ca="1">IF(ISBLANK(INDIRECT("E141"))," ",(INDIRECT("E141")))</f>
        <v xml:space="preserve"> </v>
      </c>
      <c r="AF141" s="78" t="str">
        <f ca="1">IF(ISBLANK(INDIRECT("F141"))," ",(INDIRECT("F141")))</f>
        <v xml:space="preserve"> </v>
      </c>
      <c r="AG141" s="78" t="str">
        <f ca="1">IF(ISBLANK(INDIRECT("G141"))," ",(INDIRECT("G141")))</f>
        <v xml:space="preserve"> </v>
      </c>
      <c r="AH141" s="78" t="str">
        <f ca="1">IF(ISBLANK(INDIRECT("H141"))," ",(INDIRECT("H141")))</f>
        <v xml:space="preserve"> </v>
      </c>
      <c r="AI141" s="78" t="str">
        <f ca="1">IF(ISBLANK(INDIRECT("I141"))," ",(INDIRECT("I141")))</f>
        <v xml:space="preserve"> </v>
      </c>
      <c r="AJ141" s="78" t="str">
        <f ca="1">IF(ISBLANK(INDIRECT("J141"))," ",(INDIRECT("J141")))</f>
        <v xml:space="preserve"> </v>
      </c>
      <c r="AK141" s="78" t="str">
        <f ca="1">IF(ISBLANK(INDIRECT("K141"))," ",(INDIRECT("K141")))</f>
        <v xml:space="preserve"> </v>
      </c>
      <c r="AL141" s="78" t="str">
        <f ca="1">IF(ISBLANK(INDIRECT("L141"))," ",(INDIRECT("L141")))</f>
        <v xml:space="preserve"> </v>
      </c>
      <c r="AM141" s="78" t="str">
        <f ca="1">IF(ISBLANK(INDIRECT("M141"))," ",(INDIRECT("M141")))</f>
        <v xml:space="preserve"> </v>
      </c>
      <c r="AN141" s="78" t="str">
        <f ca="1">IF(ISBLANK(INDIRECT("N141"))," ",(INDIRECT("N141")))</f>
        <v xml:space="preserve"> </v>
      </c>
      <c r="AO141" s="78" t="str">
        <f ca="1">IF(ISBLANK(INDIRECT("O141"))," ",(INDIRECT("O141")))</f>
        <v xml:space="preserve"> </v>
      </c>
      <c r="AP141" s="78" t="str">
        <f ca="1">IF(ISBLANK(INDIRECT("P141"))," ",(INDIRECT("P141")))</f>
        <v xml:space="preserve"> </v>
      </c>
      <c r="AQ141" s="78" t="str">
        <f ca="1">IF(ISBLANK(INDIRECT("Q141"))," ",(INDIRECT("Q141")))</f>
        <v xml:space="preserve"> </v>
      </c>
      <c r="AR141" s="78" t="str">
        <f ca="1">IF(ISBLANK(INDIRECT("R141"))," ",(INDIRECT("R141")))</f>
        <v xml:space="preserve"> </v>
      </c>
      <c r="AS141" s="78" t="str">
        <f ca="1">IF(ISBLANK(INDIRECT("S141"))," ",(INDIRECT("S141")))</f>
        <v/>
      </c>
      <c r="AT141" s="78" t="str">
        <f ca="1">IF(ISBLANK(INDIRECT("T141"))," ",(INDIRECT("T141")))</f>
        <v xml:space="preserve"> </v>
      </c>
      <c r="AU141" s="78" t="str">
        <f ca="1">IF(ISBLANK(INDIRECT("U141"))," ",(INDIRECT("U141")))</f>
        <v xml:space="preserve"> </v>
      </c>
      <c r="AV141" s="78" t="str">
        <f ca="1">IF(ISBLANK(INDIRECT("V141"))," ",(INDIRECT("V141")))</f>
        <v xml:space="preserve"> </v>
      </c>
      <c r="AW141" s="78" t="str">
        <f ca="1">IF(ISBLANK(INDIRECT("W141"))," ",(INDIRECT("W141")))</f>
        <v xml:space="preserve"> </v>
      </c>
      <c r="BC141" s="290" t="s">
        <v>60</v>
      </c>
      <c r="BD141" s="290"/>
      <c r="BE141" s="290"/>
      <c r="BF141" s="290"/>
      <c r="BG141" s="290"/>
    </row>
    <row r="142" spans="1:59" x14ac:dyDescent="0.35">
      <c r="A142" s="16">
        <v>137</v>
      </c>
      <c r="B142" s="20"/>
      <c r="C142" s="20"/>
      <c r="D142" s="29"/>
      <c r="E142" s="30"/>
      <c r="F142" s="29"/>
      <c r="G142" s="20"/>
      <c r="H142" s="20"/>
      <c r="I142" s="20"/>
      <c r="J142" s="20"/>
      <c r="K142" s="20"/>
      <c r="L142" s="20"/>
      <c r="M142" s="20"/>
      <c r="N142" s="29"/>
      <c r="O142" s="29"/>
      <c r="P142" s="20"/>
      <c r="Q142" s="125"/>
      <c r="R142" s="125"/>
      <c r="S142" s="126" t="str">
        <f t="shared" si="3"/>
        <v/>
      </c>
      <c r="T142" s="31"/>
      <c r="U142" s="20"/>
      <c r="V142" s="20"/>
      <c r="W142" s="20"/>
      <c r="AB142" s="78" t="str">
        <f ca="1">IF(ISBLANK(INDIRECT("B142"))," ",(INDIRECT("B142")))</f>
        <v xml:space="preserve"> </v>
      </c>
      <c r="AC142" s="78" t="str">
        <f ca="1">IF(ISBLANK(INDIRECT("C142"))," ",(INDIRECT("C142")))</f>
        <v xml:space="preserve"> </v>
      </c>
      <c r="AD142" s="78" t="str">
        <f ca="1">IF(ISBLANK(INDIRECT("D142"))," ",(INDIRECT("D142")))</f>
        <v xml:space="preserve"> </v>
      </c>
      <c r="AE142" s="78" t="str">
        <f ca="1">IF(ISBLANK(INDIRECT("E142"))," ",(INDIRECT("E142")))</f>
        <v xml:space="preserve"> </v>
      </c>
      <c r="AF142" s="78" t="str">
        <f ca="1">IF(ISBLANK(INDIRECT("F142"))," ",(INDIRECT("F142")))</f>
        <v xml:space="preserve"> </v>
      </c>
      <c r="AG142" s="78" t="str">
        <f ca="1">IF(ISBLANK(INDIRECT("G142"))," ",(INDIRECT("G142")))</f>
        <v xml:space="preserve"> </v>
      </c>
      <c r="AH142" s="78" t="str">
        <f ca="1">IF(ISBLANK(INDIRECT("H142"))," ",(INDIRECT("H142")))</f>
        <v xml:space="preserve"> </v>
      </c>
      <c r="AI142" s="78" t="str">
        <f ca="1">IF(ISBLANK(INDIRECT("I142"))," ",(INDIRECT("I142")))</f>
        <v xml:space="preserve"> </v>
      </c>
      <c r="AJ142" s="78" t="str">
        <f ca="1">IF(ISBLANK(INDIRECT("J142"))," ",(INDIRECT("J142")))</f>
        <v xml:space="preserve"> </v>
      </c>
      <c r="AK142" s="78" t="str">
        <f ca="1">IF(ISBLANK(INDIRECT("K142"))," ",(INDIRECT("K142")))</f>
        <v xml:space="preserve"> </v>
      </c>
      <c r="AL142" s="78" t="str">
        <f ca="1">IF(ISBLANK(INDIRECT("L142"))," ",(INDIRECT("L142")))</f>
        <v xml:space="preserve"> </v>
      </c>
      <c r="AM142" s="78" t="str">
        <f ca="1">IF(ISBLANK(INDIRECT("M142"))," ",(INDIRECT("M142")))</f>
        <v xml:space="preserve"> </v>
      </c>
      <c r="AN142" s="78" t="str">
        <f ca="1">IF(ISBLANK(INDIRECT("N142"))," ",(INDIRECT("N142")))</f>
        <v xml:space="preserve"> </v>
      </c>
      <c r="AO142" s="78" t="str">
        <f ca="1">IF(ISBLANK(INDIRECT("O142"))," ",(INDIRECT("O142")))</f>
        <v xml:space="preserve"> </v>
      </c>
      <c r="AP142" s="78" t="str">
        <f ca="1">IF(ISBLANK(INDIRECT("P142"))," ",(INDIRECT("P142")))</f>
        <v xml:space="preserve"> </v>
      </c>
      <c r="AQ142" s="78" t="str">
        <f ca="1">IF(ISBLANK(INDIRECT("Q142"))," ",(INDIRECT("Q142")))</f>
        <v xml:space="preserve"> </v>
      </c>
      <c r="AR142" s="78" t="str">
        <f ca="1">IF(ISBLANK(INDIRECT("R142"))," ",(INDIRECT("R142")))</f>
        <v xml:space="preserve"> </v>
      </c>
      <c r="AS142" s="78" t="str">
        <f ca="1">IF(ISBLANK(INDIRECT("S142"))," ",(INDIRECT("S142")))</f>
        <v/>
      </c>
      <c r="AT142" s="78" t="str">
        <f ca="1">IF(ISBLANK(INDIRECT("T142"))," ",(INDIRECT("T142")))</f>
        <v xml:space="preserve"> </v>
      </c>
      <c r="AU142" s="78" t="str">
        <f ca="1">IF(ISBLANK(INDIRECT("U142"))," ",(INDIRECT("U142")))</f>
        <v xml:space="preserve"> </v>
      </c>
      <c r="AV142" s="78" t="str">
        <f ca="1">IF(ISBLANK(INDIRECT("V142"))," ",(INDIRECT("V142")))</f>
        <v xml:space="preserve"> </v>
      </c>
      <c r="AW142" s="78" t="str">
        <f ca="1">IF(ISBLANK(INDIRECT("W142"))," ",(INDIRECT("W142")))</f>
        <v xml:space="preserve"> </v>
      </c>
      <c r="BC142" s="290" t="s">
        <v>1011</v>
      </c>
      <c r="BD142" s="290"/>
      <c r="BE142" s="290"/>
      <c r="BF142" s="290"/>
      <c r="BG142" s="290"/>
    </row>
    <row r="143" spans="1:59" x14ac:dyDescent="0.35">
      <c r="A143" s="16">
        <v>138</v>
      </c>
      <c r="B143" s="20"/>
      <c r="C143" s="20"/>
      <c r="D143" s="29"/>
      <c r="E143" s="30"/>
      <c r="F143" s="29"/>
      <c r="G143" s="20"/>
      <c r="H143" s="20"/>
      <c r="I143" s="20"/>
      <c r="J143" s="20"/>
      <c r="K143" s="20"/>
      <c r="L143" s="20"/>
      <c r="M143" s="20"/>
      <c r="N143" s="29"/>
      <c r="O143" s="29"/>
      <c r="P143" s="20"/>
      <c r="Q143" s="125"/>
      <c r="R143" s="125"/>
      <c r="S143" s="126" t="str">
        <f t="shared" si="3"/>
        <v/>
      </c>
      <c r="T143" s="31"/>
      <c r="U143" s="20"/>
      <c r="V143" s="20"/>
      <c r="W143" s="20"/>
      <c r="AB143" s="78" t="str">
        <f ca="1">IF(ISBLANK(INDIRECT("B143"))," ",(INDIRECT("B143")))</f>
        <v xml:space="preserve"> </v>
      </c>
      <c r="AC143" s="78" t="str">
        <f ca="1">IF(ISBLANK(INDIRECT("C143"))," ",(INDIRECT("C143")))</f>
        <v xml:space="preserve"> </v>
      </c>
      <c r="AD143" s="78" t="str">
        <f ca="1">IF(ISBLANK(INDIRECT("D143"))," ",(INDIRECT("D143")))</f>
        <v xml:space="preserve"> </v>
      </c>
      <c r="AE143" s="78" t="str">
        <f ca="1">IF(ISBLANK(INDIRECT("E143"))," ",(INDIRECT("E143")))</f>
        <v xml:space="preserve"> </v>
      </c>
      <c r="AF143" s="78" t="str">
        <f ca="1">IF(ISBLANK(INDIRECT("F143"))," ",(INDIRECT("F143")))</f>
        <v xml:space="preserve"> </v>
      </c>
      <c r="AG143" s="78" t="str">
        <f ca="1">IF(ISBLANK(INDIRECT("G143"))," ",(INDIRECT("G143")))</f>
        <v xml:space="preserve"> </v>
      </c>
      <c r="AH143" s="78" t="str">
        <f ca="1">IF(ISBLANK(INDIRECT("H143"))," ",(INDIRECT("H143")))</f>
        <v xml:space="preserve"> </v>
      </c>
      <c r="AI143" s="78" t="str">
        <f ca="1">IF(ISBLANK(INDIRECT("I143"))," ",(INDIRECT("I143")))</f>
        <v xml:space="preserve"> </v>
      </c>
      <c r="AJ143" s="78" t="str">
        <f ca="1">IF(ISBLANK(INDIRECT("J143"))," ",(INDIRECT("J143")))</f>
        <v xml:space="preserve"> </v>
      </c>
      <c r="AK143" s="78" t="str">
        <f ca="1">IF(ISBLANK(INDIRECT("K143"))," ",(INDIRECT("K143")))</f>
        <v xml:space="preserve"> </v>
      </c>
      <c r="AL143" s="78" t="str">
        <f ca="1">IF(ISBLANK(INDIRECT("L143"))," ",(INDIRECT("L143")))</f>
        <v xml:space="preserve"> </v>
      </c>
      <c r="AM143" s="78" t="str">
        <f ca="1">IF(ISBLANK(INDIRECT("M143"))," ",(INDIRECT("M143")))</f>
        <v xml:space="preserve"> </v>
      </c>
      <c r="AN143" s="78" t="str">
        <f ca="1">IF(ISBLANK(INDIRECT("N143"))," ",(INDIRECT("N143")))</f>
        <v xml:space="preserve"> </v>
      </c>
      <c r="AO143" s="78" t="str">
        <f ca="1">IF(ISBLANK(INDIRECT("O143"))," ",(INDIRECT("O143")))</f>
        <v xml:space="preserve"> </v>
      </c>
      <c r="AP143" s="78" t="str">
        <f ca="1">IF(ISBLANK(INDIRECT("P143"))," ",(INDIRECT("P143")))</f>
        <v xml:space="preserve"> </v>
      </c>
      <c r="AQ143" s="78" t="str">
        <f ca="1">IF(ISBLANK(INDIRECT("Q143"))," ",(INDIRECT("Q143")))</f>
        <v xml:space="preserve"> </v>
      </c>
      <c r="AR143" s="78" t="str">
        <f ca="1">IF(ISBLANK(INDIRECT("R143"))," ",(INDIRECT("R143")))</f>
        <v xml:space="preserve"> </v>
      </c>
      <c r="AS143" s="78" t="str">
        <f ca="1">IF(ISBLANK(INDIRECT("S143"))," ",(INDIRECT("S143")))</f>
        <v/>
      </c>
      <c r="AT143" s="78" t="str">
        <f ca="1">IF(ISBLANK(INDIRECT("T143"))," ",(INDIRECT("T143")))</f>
        <v xml:space="preserve"> </v>
      </c>
      <c r="AU143" s="78" t="str">
        <f ca="1">IF(ISBLANK(INDIRECT("U143"))," ",(INDIRECT("U143")))</f>
        <v xml:space="preserve"> </v>
      </c>
      <c r="AV143" s="78" t="str">
        <f ca="1">IF(ISBLANK(INDIRECT("V143"))," ",(INDIRECT("V143")))</f>
        <v xml:space="preserve"> </v>
      </c>
      <c r="AW143" s="78" t="str">
        <f ca="1">IF(ISBLANK(INDIRECT("W143"))," ",(INDIRECT("W143")))</f>
        <v xml:space="preserve"> </v>
      </c>
      <c r="BC143" s="290" t="s">
        <v>1022</v>
      </c>
      <c r="BD143" s="290"/>
      <c r="BE143" s="290"/>
      <c r="BF143" s="290"/>
      <c r="BG143" s="290"/>
    </row>
    <row r="144" spans="1:59" x14ac:dyDescent="0.35">
      <c r="A144" s="16">
        <v>139</v>
      </c>
      <c r="B144" s="20"/>
      <c r="C144" s="20"/>
      <c r="D144" s="29"/>
      <c r="E144" s="30"/>
      <c r="F144" s="29"/>
      <c r="G144" s="20"/>
      <c r="H144" s="20"/>
      <c r="I144" s="20"/>
      <c r="J144" s="20"/>
      <c r="K144" s="20"/>
      <c r="L144" s="20"/>
      <c r="M144" s="20"/>
      <c r="N144" s="29"/>
      <c r="O144" s="29"/>
      <c r="P144" s="20"/>
      <c r="Q144" s="125"/>
      <c r="R144" s="125"/>
      <c r="S144" s="126" t="str">
        <f t="shared" si="3"/>
        <v/>
      </c>
      <c r="T144" s="31"/>
      <c r="U144" s="20"/>
      <c r="V144" s="20"/>
      <c r="W144" s="20"/>
      <c r="AB144" s="78" t="str">
        <f ca="1">IF(ISBLANK(INDIRECT("B144"))," ",(INDIRECT("B144")))</f>
        <v xml:space="preserve"> </v>
      </c>
      <c r="AC144" s="78" t="str">
        <f ca="1">IF(ISBLANK(INDIRECT("C144"))," ",(INDIRECT("C144")))</f>
        <v xml:space="preserve"> </v>
      </c>
      <c r="AD144" s="78" t="str">
        <f ca="1">IF(ISBLANK(INDIRECT("D144"))," ",(INDIRECT("D144")))</f>
        <v xml:space="preserve"> </v>
      </c>
      <c r="AE144" s="78" t="str">
        <f ca="1">IF(ISBLANK(INDIRECT("E144"))," ",(INDIRECT("E144")))</f>
        <v xml:space="preserve"> </v>
      </c>
      <c r="AF144" s="78" t="str">
        <f ca="1">IF(ISBLANK(INDIRECT("F144"))," ",(INDIRECT("F144")))</f>
        <v xml:space="preserve"> </v>
      </c>
      <c r="AG144" s="78" t="str">
        <f ca="1">IF(ISBLANK(INDIRECT("G144"))," ",(INDIRECT("G144")))</f>
        <v xml:space="preserve"> </v>
      </c>
      <c r="AH144" s="78" t="str">
        <f ca="1">IF(ISBLANK(INDIRECT("H144"))," ",(INDIRECT("H144")))</f>
        <v xml:space="preserve"> </v>
      </c>
      <c r="AI144" s="78" t="str">
        <f ca="1">IF(ISBLANK(INDIRECT("I144"))," ",(INDIRECT("I144")))</f>
        <v xml:space="preserve"> </v>
      </c>
      <c r="AJ144" s="78" t="str">
        <f ca="1">IF(ISBLANK(INDIRECT("J144"))," ",(INDIRECT("J144")))</f>
        <v xml:space="preserve"> </v>
      </c>
      <c r="AK144" s="78" t="str">
        <f ca="1">IF(ISBLANK(INDIRECT("K144"))," ",(INDIRECT("K144")))</f>
        <v xml:space="preserve"> </v>
      </c>
      <c r="AL144" s="78" t="str">
        <f ca="1">IF(ISBLANK(INDIRECT("L144"))," ",(INDIRECT("L144")))</f>
        <v xml:space="preserve"> </v>
      </c>
      <c r="AM144" s="78" t="str">
        <f ca="1">IF(ISBLANK(INDIRECT("M144"))," ",(INDIRECT("M144")))</f>
        <v xml:space="preserve"> </v>
      </c>
      <c r="AN144" s="78" t="str">
        <f ca="1">IF(ISBLANK(INDIRECT("N144"))," ",(INDIRECT("N144")))</f>
        <v xml:space="preserve"> </v>
      </c>
      <c r="AO144" s="78" t="str">
        <f ca="1">IF(ISBLANK(INDIRECT("O144"))," ",(INDIRECT("O144")))</f>
        <v xml:space="preserve"> </v>
      </c>
      <c r="AP144" s="78" t="str">
        <f ca="1">IF(ISBLANK(INDIRECT("P144"))," ",(INDIRECT("P144")))</f>
        <v xml:space="preserve"> </v>
      </c>
      <c r="AQ144" s="78" t="str">
        <f ca="1">IF(ISBLANK(INDIRECT("Q144"))," ",(INDIRECT("Q144")))</f>
        <v xml:space="preserve"> </v>
      </c>
      <c r="AR144" s="78" t="str">
        <f ca="1">IF(ISBLANK(INDIRECT("R144"))," ",(INDIRECT("R144")))</f>
        <v xml:space="preserve"> </v>
      </c>
      <c r="AS144" s="78" t="str">
        <f ca="1">IF(ISBLANK(INDIRECT("S144"))," ",(INDIRECT("S144")))</f>
        <v/>
      </c>
      <c r="AT144" s="78" t="str">
        <f ca="1">IF(ISBLANK(INDIRECT("T144"))," ",(INDIRECT("T144")))</f>
        <v xml:space="preserve"> </v>
      </c>
      <c r="AU144" s="78" t="str">
        <f ca="1">IF(ISBLANK(INDIRECT("U144"))," ",(INDIRECT("U144")))</f>
        <v xml:space="preserve"> </v>
      </c>
      <c r="AV144" s="78" t="str">
        <f ca="1">IF(ISBLANK(INDIRECT("V144"))," ",(INDIRECT("V144")))</f>
        <v xml:space="preserve"> </v>
      </c>
      <c r="AW144" s="78" t="str">
        <f ca="1">IF(ISBLANK(INDIRECT("W144"))," ",(INDIRECT("W144")))</f>
        <v xml:space="preserve"> </v>
      </c>
      <c r="BC144" s="290" t="s">
        <v>1531</v>
      </c>
      <c r="BD144" s="290"/>
      <c r="BE144" s="290"/>
      <c r="BF144" s="290"/>
      <c r="BG144" s="290"/>
    </row>
    <row r="145" spans="1:59" x14ac:dyDescent="0.35">
      <c r="A145" s="16">
        <v>140</v>
      </c>
      <c r="B145" s="20"/>
      <c r="C145" s="20"/>
      <c r="D145" s="29"/>
      <c r="E145" s="30"/>
      <c r="F145" s="29"/>
      <c r="G145" s="20"/>
      <c r="H145" s="20"/>
      <c r="I145" s="20"/>
      <c r="J145" s="20"/>
      <c r="K145" s="20"/>
      <c r="L145" s="20"/>
      <c r="M145" s="20"/>
      <c r="N145" s="29"/>
      <c r="O145" s="29"/>
      <c r="P145" s="20"/>
      <c r="Q145" s="125"/>
      <c r="R145" s="125"/>
      <c r="S145" s="126" t="str">
        <f t="shared" si="3"/>
        <v/>
      </c>
      <c r="T145" s="31"/>
      <c r="U145" s="20"/>
      <c r="V145" s="20"/>
      <c r="W145" s="20"/>
      <c r="AB145" s="78" t="str">
        <f ca="1">IF(ISBLANK(INDIRECT("B145"))," ",(INDIRECT("B145")))</f>
        <v xml:space="preserve"> </v>
      </c>
      <c r="AC145" s="78" t="str">
        <f ca="1">IF(ISBLANK(INDIRECT("C145"))," ",(INDIRECT("C145")))</f>
        <v xml:space="preserve"> </v>
      </c>
      <c r="AD145" s="78" t="str">
        <f ca="1">IF(ISBLANK(INDIRECT("D145"))," ",(INDIRECT("D145")))</f>
        <v xml:space="preserve"> </v>
      </c>
      <c r="AE145" s="78" t="str">
        <f ca="1">IF(ISBLANK(INDIRECT("E145"))," ",(INDIRECT("E145")))</f>
        <v xml:space="preserve"> </v>
      </c>
      <c r="AF145" s="78" t="str">
        <f ca="1">IF(ISBLANK(INDIRECT("F145"))," ",(INDIRECT("F145")))</f>
        <v xml:space="preserve"> </v>
      </c>
      <c r="AG145" s="78" t="str">
        <f ca="1">IF(ISBLANK(INDIRECT("G145"))," ",(INDIRECT("G145")))</f>
        <v xml:space="preserve"> </v>
      </c>
      <c r="AH145" s="78" t="str">
        <f ca="1">IF(ISBLANK(INDIRECT("H145"))," ",(INDIRECT("H145")))</f>
        <v xml:space="preserve"> </v>
      </c>
      <c r="AI145" s="78" t="str">
        <f ca="1">IF(ISBLANK(INDIRECT("I145"))," ",(INDIRECT("I145")))</f>
        <v xml:space="preserve"> </v>
      </c>
      <c r="AJ145" s="78" t="str">
        <f ca="1">IF(ISBLANK(INDIRECT("J145"))," ",(INDIRECT("J145")))</f>
        <v xml:space="preserve"> </v>
      </c>
      <c r="AK145" s="78" t="str">
        <f ca="1">IF(ISBLANK(INDIRECT("K145"))," ",(INDIRECT("K145")))</f>
        <v xml:space="preserve"> </v>
      </c>
      <c r="AL145" s="78" t="str">
        <f ca="1">IF(ISBLANK(INDIRECT("L145"))," ",(INDIRECT("L145")))</f>
        <v xml:space="preserve"> </v>
      </c>
      <c r="AM145" s="78" t="str">
        <f ca="1">IF(ISBLANK(INDIRECT("M145"))," ",(INDIRECT("M145")))</f>
        <v xml:space="preserve"> </v>
      </c>
      <c r="AN145" s="78" t="str">
        <f ca="1">IF(ISBLANK(INDIRECT("N145"))," ",(INDIRECT("N145")))</f>
        <v xml:space="preserve"> </v>
      </c>
      <c r="AO145" s="78" t="str">
        <f ca="1">IF(ISBLANK(INDIRECT("O145"))," ",(INDIRECT("O145")))</f>
        <v xml:space="preserve"> </v>
      </c>
      <c r="AP145" s="78" t="str">
        <f ca="1">IF(ISBLANK(INDIRECT("P145"))," ",(INDIRECT("P145")))</f>
        <v xml:space="preserve"> </v>
      </c>
      <c r="AQ145" s="78" t="str">
        <f ca="1">IF(ISBLANK(INDIRECT("Q145"))," ",(INDIRECT("Q145")))</f>
        <v xml:space="preserve"> </v>
      </c>
      <c r="AR145" s="78" t="str">
        <f ca="1">IF(ISBLANK(INDIRECT("R145"))," ",(INDIRECT("R145")))</f>
        <v xml:space="preserve"> </v>
      </c>
      <c r="AS145" s="78" t="str">
        <f ca="1">IF(ISBLANK(INDIRECT("S145"))," ",(INDIRECT("S145")))</f>
        <v/>
      </c>
      <c r="AT145" s="78" t="str">
        <f ca="1">IF(ISBLANK(INDIRECT("T145"))," ",(INDIRECT("T145")))</f>
        <v xml:space="preserve"> </v>
      </c>
      <c r="AU145" s="78" t="str">
        <f ca="1">IF(ISBLANK(INDIRECT("U145"))," ",(INDIRECT("U145")))</f>
        <v xml:space="preserve"> </v>
      </c>
      <c r="AV145" s="78" t="str">
        <f ca="1">IF(ISBLANK(INDIRECT("V145"))," ",(INDIRECT("V145")))</f>
        <v xml:space="preserve"> </v>
      </c>
      <c r="AW145" s="78" t="str">
        <f ca="1">IF(ISBLANK(INDIRECT("W145"))," ",(INDIRECT("W145")))</f>
        <v xml:space="preserve"> </v>
      </c>
      <c r="BC145" s="290" t="s">
        <v>61</v>
      </c>
      <c r="BD145" s="290"/>
      <c r="BE145" s="290"/>
      <c r="BF145" s="290"/>
      <c r="BG145" s="290"/>
    </row>
    <row r="146" spans="1:59" x14ac:dyDescent="0.35">
      <c r="A146" s="16">
        <v>141</v>
      </c>
      <c r="B146" s="20"/>
      <c r="C146" s="20"/>
      <c r="D146" s="29"/>
      <c r="E146" s="30"/>
      <c r="F146" s="29"/>
      <c r="G146" s="20"/>
      <c r="H146" s="20"/>
      <c r="I146" s="20"/>
      <c r="J146" s="20"/>
      <c r="K146" s="20"/>
      <c r="L146" s="20"/>
      <c r="M146" s="20"/>
      <c r="N146" s="29"/>
      <c r="O146" s="29"/>
      <c r="P146" s="20"/>
      <c r="Q146" s="125"/>
      <c r="R146" s="125"/>
      <c r="S146" s="126" t="str">
        <f t="shared" si="3"/>
        <v/>
      </c>
      <c r="T146" s="31"/>
      <c r="U146" s="20"/>
      <c r="V146" s="20"/>
      <c r="W146" s="20"/>
      <c r="AB146" s="78" t="str">
        <f ca="1">IF(ISBLANK(INDIRECT("B146"))," ",(INDIRECT("B146")))</f>
        <v xml:space="preserve"> </v>
      </c>
      <c r="AC146" s="78" t="str">
        <f ca="1">IF(ISBLANK(INDIRECT("C146"))," ",(INDIRECT("C146")))</f>
        <v xml:space="preserve"> </v>
      </c>
      <c r="AD146" s="78" t="str">
        <f ca="1">IF(ISBLANK(INDIRECT("D146"))," ",(INDIRECT("D146")))</f>
        <v xml:space="preserve"> </v>
      </c>
      <c r="AE146" s="78" t="str">
        <f ca="1">IF(ISBLANK(INDIRECT("E146"))," ",(INDIRECT("E146")))</f>
        <v xml:space="preserve"> </v>
      </c>
      <c r="AF146" s="78" t="str">
        <f ca="1">IF(ISBLANK(INDIRECT("F146"))," ",(INDIRECT("F146")))</f>
        <v xml:space="preserve"> </v>
      </c>
      <c r="AG146" s="78" t="str">
        <f ca="1">IF(ISBLANK(INDIRECT("G146"))," ",(INDIRECT("G146")))</f>
        <v xml:space="preserve"> </v>
      </c>
      <c r="AH146" s="78" t="str">
        <f ca="1">IF(ISBLANK(INDIRECT("H146"))," ",(INDIRECT("H146")))</f>
        <v xml:space="preserve"> </v>
      </c>
      <c r="AI146" s="78" t="str">
        <f ca="1">IF(ISBLANK(INDIRECT("I146"))," ",(INDIRECT("I146")))</f>
        <v xml:space="preserve"> </v>
      </c>
      <c r="AJ146" s="78" t="str">
        <f ca="1">IF(ISBLANK(INDIRECT("J146"))," ",(INDIRECT("J146")))</f>
        <v xml:space="preserve"> </v>
      </c>
      <c r="AK146" s="78" t="str">
        <f ca="1">IF(ISBLANK(INDIRECT("K146"))," ",(INDIRECT("K146")))</f>
        <v xml:space="preserve"> </v>
      </c>
      <c r="AL146" s="78" t="str">
        <f ca="1">IF(ISBLANK(INDIRECT("L146"))," ",(INDIRECT("L146")))</f>
        <v xml:space="preserve"> </v>
      </c>
      <c r="AM146" s="78" t="str">
        <f ca="1">IF(ISBLANK(INDIRECT("M146"))," ",(INDIRECT("M146")))</f>
        <v xml:space="preserve"> </v>
      </c>
      <c r="AN146" s="78" t="str">
        <f ca="1">IF(ISBLANK(INDIRECT("N146"))," ",(INDIRECT("N146")))</f>
        <v xml:space="preserve"> </v>
      </c>
      <c r="AO146" s="78" t="str">
        <f ca="1">IF(ISBLANK(INDIRECT("O146"))," ",(INDIRECT("O146")))</f>
        <v xml:space="preserve"> </v>
      </c>
      <c r="AP146" s="78" t="str">
        <f ca="1">IF(ISBLANK(INDIRECT("P146"))," ",(INDIRECT("P146")))</f>
        <v xml:space="preserve"> </v>
      </c>
      <c r="AQ146" s="78" t="str">
        <f ca="1">IF(ISBLANK(INDIRECT("Q146"))," ",(INDIRECT("Q146")))</f>
        <v xml:space="preserve"> </v>
      </c>
      <c r="AR146" s="78" t="str">
        <f ca="1">IF(ISBLANK(INDIRECT("R146"))," ",(INDIRECT("R146")))</f>
        <v xml:space="preserve"> </v>
      </c>
      <c r="AS146" s="78" t="str">
        <f ca="1">IF(ISBLANK(INDIRECT("S146"))," ",(INDIRECT("S146")))</f>
        <v/>
      </c>
      <c r="AT146" s="78" t="str">
        <f ca="1">IF(ISBLANK(INDIRECT("T146"))," ",(INDIRECT("T146")))</f>
        <v xml:space="preserve"> </v>
      </c>
      <c r="AU146" s="78" t="str">
        <f ca="1">IF(ISBLANK(INDIRECT("U146"))," ",(INDIRECT("U146")))</f>
        <v xml:space="preserve"> </v>
      </c>
      <c r="AV146" s="78" t="str">
        <f ca="1">IF(ISBLANK(INDIRECT("V146"))," ",(INDIRECT("V146")))</f>
        <v xml:space="preserve"> </v>
      </c>
      <c r="AW146" s="78" t="str">
        <f ca="1">IF(ISBLANK(INDIRECT("W146"))," ",(INDIRECT("W146")))</f>
        <v xml:space="preserve"> </v>
      </c>
      <c r="BC146" s="290" t="s">
        <v>1024</v>
      </c>
      <c r="BD146" s="290"/>
      <c r="BE146" s="290"/>
      <c r="BF146" s="290"/>
      <c r="BG146" s="290"/>
    </row>
    <row r="147" spans="1:59" x14ac:dyDescent="0.35">
      <c r="A147" s="16">
        <v>142</v>
      </c>
      <c r="B147" s="20"/>
      <c r="C147" s="20"/>
      <c r="D147" s="29"/>
      <c r="E147" s="30"/>
      <c r="F147" s="29"/>
      <c r="G147" s="20"/>
      <c r="H147" s="20"/>
      <c r="I147" s="20"/>
      <c r="J147" s="20"/>
      <c r="K147" s="20"/>
      <c r="L147" s="20"/>
      <c r="M147" s="20"/>
      <c r="N147" s="29"/>
      <c r="O147" s="29"/>
      <c r="P147" s="20"/>
      <c r="Q147" s="125"/>
      <c r="R147" s="125"/>
      <c r="S147" s="126" t="str">
        <f t="shared" si="3"/>
        <v/>
      </c>
      <c r="T147" s="31"/>
      <c r="U147" s="20"/>
      <c r="V147" s="20"/>
      <c r="W147" s="20"/>
      <c r="AB147" s="78" t="str">
        <f ca="1">IF(ISBLANK(INDIRECT("B147"))," ",(INDIRECT("B147")))</f>
        <v xml:space="preserve"> </v>
      </c>
      <c r="AC147" s="78" t="str">
        <f ca="1">IF(ISBLANK(INDIRECT("C147"))," ",(INDIRECT("C147")))</f>
        <v xml:space="preserve"> </v>
      </c>
      <c r="AD147" s="78" t="str">
        <f ca="1">IF(ISBLANK(INDIRECT("D147"))," ",(INDIRECT("D147")))</f>
        <v xml:space="preserve"> </v>
      </c>
      <c r="AE147" s="78" t="str">
        <f ca="1">IF(ISBLANK(INDIRECT("E147"))," ",(INDIRECT("E147")))</f>
        <v xml:space="preserve"> </v>
      </c>
      <c r="AF147" s="78" t="str">
        <f ca="1">IF(ISBLANK(INDIRECT("F147"))," ",(INDIRECT("F147")))</f>
        <v xml:space="preserve"> </v>
      </c>
      <c r="AG147" s="78" t="str">
        <f ca="1">IF(ISBLANK(INDIRECT("G147"))," ",(INDIRECT("G147")))</f>
        <v xml:space="preserve"> </v>
      </c>
      <c r="AH147" s="78" t="str">
        <f ca="1">IF(ISBLANK(INDIRECT("H147"))," ",(INDIRECT("H147")))</f>
        <v xml:space="preserve"> </v>
      </c>
      <c r="AI147" s="78" t="str">
        <f ca="1">IF(ISBLANK(INDIRECT("I147"))," ",(INDIRECT("I147")))</f>
        <v xml:space="preserve"> </v>
      </c>
      <c r="AJ147" s="78" t="str">
        <f ca="1">IF(ISBLANK(INDIRECT("J147"))," ",(INDIRECT("J147")))</f>
        <v xml:space="preserve"> </v>
      </c>
      <c r="AK147" s="78" t="str">
        <f ca="1">IF(ISBLANK(INDIRECT("K147"))," ",(INDIRECT("K147")))</f>
        <v xml:space="preserve"> </v>
      </c>
      <c r="AL147" s="78" t="str">
        <f ca="1">IF(ISBLANK(INDIRECT("L147"))," ",(INDIRECT("L147")))</f>
        <v xml:space="preserve"> </v>
      </c>
      <c r="AM147" s="78" t="str">
        <f ca="1">IF(ISBLANK(INDIRECT("M147"))," ",(INDIRECT("M147")))</f>
        <v xml:space="preserve"> </v>
      </c>
      <c r="AN147" s="78" t="str">
        <f ca="1">IF(ISBLANK(INDIRECT("N147"))," ",(INDIRECT("N147")))</f>
        <v xml:space="preserve"> </v>
      </c>
      <c r="AO147" s="78" t="str">
        <f ca="1">IF(ISBLANK(INDIRECT("O147"))," ",(INDIRECT("O147")))</f>
        <v xml:space="preserve"> </v>
      </c>
      <c r="AP147" s="78" t="str">
        <f ca="1">IF(ISBLANK(INDIRECT("P147"))," ",(INDIRECT("P147")))</f>
        <v xml:space="preserve"> </v>
      </c>
      <c r="AQ147" s="78" t="str">
        <f ca="1">IF(ISBLANK(INDIRECT("Q147"))," ",(INDIRECT("Q147")))</f>
        <v xml:space="preserve"> </v>
      </c>
      <c r="AR147" s="78" t="str">
        <f ca="1">IF(ISBLANK(INDIRECT("R147"))," ",(INDIRECT("R147")))</f>
        <v xml:space="preserve"> </v>
      </c>
      <c r="AS147" s="78" t="str">
        <f ca="1">IF(ISBLANK(INDIRECT("S147"))," ",(INDIRECT("S147")))</f>
        <v/>
      </c>
      <c r="AT147" s="78" t="str">
        <f ca="1">IF(ISBLANK(INDIRECT("T147"))," ",(INDIRECT("T147")))</f>
        <v xml:space="preserve"> </v>
      </c>
      <c r="AU147" s="78" t="str">
        <f ca="1">IF(ISBLANK(INDIRECT("U147"))," ",(INDIRECT("U147")))</f>
        <v xml:space="preserve"> </v>
      </c>
      <c r="AV147" s="78" t="str">
        <f ca="1">IF(ISBLANK(INDIRECT("V147"))," ",(INDIRECT("V147")))</f>
        <v xml:space="preserve"> </v>
      </c>
      <c r="AW147" s="78" t="str">
        <f ca="1">IF(ISBLANK(INDIRECT("W147"))," ",(INDIRECT("W147")))</f>
        <v xml:space="preserve"> </v>
      </c>
      <c r="BC147" s="290" t="s">
        <v>62</v>
      </c>
      <c r="BD147" s="290"/>
      <c r="BE147" s="290"/>
      <c r="BF147" s="290"/>
      <c r="BG147" s="290"/>
    </row>
    <row r="148" spans="1:59" x14ac:dyDescent="0.35">
      <c r="A148" s="16">
        <v>143</v>
      </c>
      <c r="B148" s="20"/>
      <c r="C148" s="20"/>
      <c r="D148" s="29"/>
      <c r="E148" s="30"/>
      <c r="F148" s="29"/>
      <c r="G148" s="20"/>
      <c r="H148" s="20"/>
      <c r="I148" s="20"/>
      <c r="J148" s="20"/>
      <c r="K148" s="20"/>
      <c r="L148" s="20"/>
      <c r="M148" s="20"/>
      <c r="N148" s="29"/>
      <c r="O148" s="29"/>
      <c r="P148" s="20"/>
      <c r="Q148" s="125"/>
      <c r="R148" s="125"/>
      <c r="S148" s="126" t="str">
        <f t="shared" si="3"/>
        <v/>
      </c>
      <c r="T148" s="31"/>
      <c r="U148" s="20"/>
      <c r="V148" s="20"/>
      <c r="W148" s="20"/>
      <c r="AB148" s="78" t="str">
        <f ca="1">IF(ISBLANK(INDIRECT("B148"))," ",(INDIRECT("B148")))</f>
        <v xml:space="preserve"> </v>
      </c>
      <c r="AC148" s="78" t="str">
        <f ca="1">IF(ISBLANK(INDIRECT("C148"))," ",(INDIRECT("C148")))</f>
        <v xml:space="preserve"> </v>
      </c>
      <c r="AD148" s="78" t="str">
        <f ca="1">IF(ISBLANK(INDIRECT("D148"))," ",(INDIRECT("D148")))</f>
        <v xml:space="preserve"> </v>
      </c>
      <c r="AE148" s="78" t="str">
        <f ca="1">IF(ISBLANK(INDIRECT("E148"))," ",(INDIRECT("E148")))</f>
        <v xml:space="preserve"> </v>
      </c>
      <c r="AF148" s="78" t="str">
        <f ca="1">IF(ISBLANK(INDIRECT("F148"))," ",(INDIRECT("F148")))</f>
        <v xml:space="preserve"> </v>
      </c>
      <c r="AG148" s="78" t="str">
        <f ca="1">IF(ISBLANK(INDIRECT("G148"))," ",(INDIRECT("G148")))</f>
        <v xml:space="preserve"> </v>
      </c>
      <c r="AH148" s="78" t="str">
        <f ca="1">IF(ISBLANK(INDIRECT("H148"))," ",(INDIRECT("H148")))</f>
        <v xml:space="preserve"> </v>
      </c>
      <c r="AI148" s="78" t="str">
        <f ca="1">IF(ISBLANK(INDIRECT("I148"))," ",(INDIRECT("I148")))</f>
        <v xml:space="preserve"> </v>
      </c>
      <c r="AJ148" s="78" t="str">
        <f ca="1">IF(ISBLANK(INDIRECT("J148"))," ",(INDIRECT("J148")))</f>
        <v xml:space="preserve"> </v>
      </c>
      <c r="AK148" s="78" t="str">
        <f ca="1">IF(ISBLANK(INDIRECT("K148"))," ",(INDIRECT("K148")))</f>
        <v xml:space="preserve"> </v>
      </c>
      <c r="AL148" s="78" t="str">
        <f ca="1">IF(ISBLANK(INDIRECT("L148"))," ",(INDIRECT("L148")))</f>
        <v xml:space="preserve"> </v>
      </c>
      <c r="AM148" s="78" t="str">
        <f ca="1">IF(ISBLANK(INDIRECT("M148"))," ",(INDIRECT("M148")))</f>
        <v xml:space="preserve"> </v>
      </c>
      <c r="AN148" s="78" t="str">
        <f ca="1">IF(ISBLANK(INDIRECT("N148"))," ",(INDIRECT("N148")))</f>
        <v xml:space="preserve"> </v>
      </c>
      <c r="AO148" s="78" t="str">
        <f ca="1">IF(ISBLANK(INDIRECT("O148"))," ",(INDIRECT("O148")))</f>
        <v xml:space="preserve"> </v>
      </c>
      <c r="AP148" s="78" t="str">
        <f ca="1">IF(ISBLANK(INDIRECT("P148"))," ",(INDIRECT("P148")))</f>
        <v xml:space="preserve"> </v>
      </c>
      <c r="AQ148" s="78" t="str">
        <f ca="1">IF(ISBLANK(INDIRECT("Q148"))," ",(INDIRECT("Q148")))</f>
        <v xml:space="preserve"> </v>
      </c>
      <c r="AR148" s="78" t="str">
        <f ca="1">IF(ISBLANK(INDIRECT("R148"))," ",(INDIRECT("R148")))</f>
        <v xml:space="preserve"> </v>
      </c>
      <c r="AS148" s="78" t="str">
        <f ca="1">IF(ISBLANK(INDIRECT("S148"))," ",(INDIRECT("S148")))</f>
        <v/>
      </c>
      <c r="AT148" s="78" t="str">
        <f ca="1">IF(ISBLANK(INDIRECT("T148"))," ",(INDIRECT("T148")))</f>
        <v xml:space="preserve"> </v>
      </c>
      <c r="AU148" s="78" t="str">
        <f ca="1">IF(ISBLANK(INDIRECT("U148"))," ",(INDIRECT("U148")))</f>
        <v xml:space="preserve"> </v>
      </c>
      <c r="AV148" s="78" t="str">
        <f ca="1">IF(ISBLANK(INDIRECT("V148"))," ",(INDIRECT("V148")))</f>
        <v xml:space="preserve"> </v>
      </c>
      <c r="AW148" s="78" t="str">
        <f ca="1">IF(ISBLANK(INDIRECT("W148"))," ",(INDIRECT("W148")))</f>
        <v xml:space="preserve"> </v>
      </c>
      <c r="BC148" s="290" t="s">
        <v>346</v>
      </c>
      <c r="BD148" s="290"/>
      <c r="BE148" s="290"/>
      <c r="BF148" s="290"/>
      <c r="BG148" s="290"/>
    </row>
    <row r="149" spans="1:59" x14ac:dyDescent="0.35">
      <c r="A149" s="16">
        <v>144</v>
      </c>
      <c r="B149" s="20"/>
      <c r="C149" s="20"/>
      <c r="D149" s="29"/>
      <c r="E149" s="30"/>
      <c r="F149" s="29"/>
      <c r="G149" s="20"/>
      <c r="H149" s="20"/>
      <c r="I149" s="20"/>
      <c r="J149" s="20"/>
      <c r="K149" s="20"/>
      <c r="L149" s="20"/>
      <c r="M149" s="20"/>
      <c r="N149" s="29"/>
      <c r="O149" s="29"/>
      <c r="P149" s="20"/>
      <c r="Q149" s="125"/>
      <c r="R149" s="125"/>
      <c r="S149" s="126" t="str">
        <f t="shared" si="3"/>
        <v/>
      </c>
      <c r="T149" s="31"/>
      <c r="U149" s="20"/>
      <c r="V149" s="20"/>
      <c r="W149" s="20"/>
      <c r="AB149" s="78" t="str">
        <f ca="1">IF(ISBLANK(INDIRECT("B149"))," ",(INDIRECT("B149")))</f>
        <v xml:space="preserve"> </v>
      </c>
      <c r="AC149" s="78" t="str">
        <f ca="1">IF(ISBLANK(INDIRECT("C149"))," ",(INDIRECT("C149")))</f>
        <v xml:space="preserve"> </v>
      </c>
      <c r="AD149" s="78" t="str">
        <f ca="1">IF(ISBLANK(INDIRECT("D149"))," ",(INDIRECT("D149")))</f>
        <v xml:space="preserve"> </v>
      </c>
      <c r="AE149" s="78" t="str">
        <f ca="1">IF(ISBLANK(INDIRECT("E149"))," ",(INDIRECT("E149")))</f>
        <v xml:space="preserve"> </v>
      </c>
      <c r="AF149" s="78" t="str">
        <f ca="1">IF(ISBLANK(INDIRECT("F149"))," ",(INDIRECT("F149")))</f>
        <v xml:space="preserve"> </v>
      </c>
      <c r="AG149" s="78" t="str">
        <f ca="1">IF(ISBLANK(INDIRECT("G149"))," ",(INDIRECT("G149")))</f>
        <v xml:space="preserve"> </v>
      </c>
      <c r="AH149" s="78" t="str">
        <f ca="1">IF(ISBLANK(INDIRECT("H149"))," ",(INDIRECT("H149")))</f>
        <v xml:space="preserve"> </v>
      </c>
      <c r="AI149" s="78" t="str">
        <f ca="1">IF(ISBLANK(INDIRECT("I149"))," ",(INDIRECT("I149")))</f>
        <v xml:space="preserve"> </v>
      </c>
      <c r="AJ149" s="78" t="str">
        <f ca="1">IF(ISBLANK(INDIRECT("J149"))," ",(INDIRECT("J149")))</f>
        <v xml:space="preserve"> </v>
      </c>
      <c r="AK149" s="78" t="str">
        <f ca="1">IF(ISBLANK(INDIRECT("K149"))," ",(INDIRECT("K149")))</f>
        <v xml:space="preserve"> </v>
      </c>
      <c r="AL149" s="78" t="str">
        <f ca="1">IF(ISBLANK(INDIRECT("L149"))," ",(INDIRECT("L149")))</f>
        <v xml:space="preserve"> </v>
      </c>
      <c r="AM149" s="78" t="str">
        <f ca="1">IF(ISBLANK(INDIRECT("M149"))," ",(INDIRECT("M149")))</f>
        <v xml:space="preserve"> </v>
      </c>
      <c r="AN149" s="78" t="str">
        <f ca="1">IF(ISBLANK(INDIRECT("N149"))," ",(INDIRECT("N149")))</f>
        <v xml:space="preserve"> </v>
      </c>
      <c r="AO149" s="78" t="str">
        <f ca="1">IF(ISBLANK(INDIRECT("O149"))," ",(INDIRECT("O149")))</f>
        <v xml:space="preserve"> </v>
      </c>
      <c r="AP149" s="78" t="str">
        <f ca="1">IF(ISBLANK(INDIRECT("P149"))," ",(INDIRECT("P149")))</f>
        <v xml:space="preserve"> </v>
      </c>
      <c r="AQ149" s="78" t="str">
        <f ca="1">IF(ISBLANK(INDIRECT("Q149"))," ",(INDIRECT("Q149")))</f>
        <v xml:space="preserve"> </v>
      </c>
      <c r="AR149" s="78" t="str">
        <f ca="1">IF(ISBLANK(INDIRECT("R149"))," ",(INDIRECT("R149")))</f>
        <v xml:space="preserve"> </v>
      </c>
      <c r="AS149" s="78" t="str">
        <f ca="1">IF(ISBLANK(INDIRECT("S149"))," ",(INDIRECT("S149")))</f>
        <v/>
      </c>
      <c r="AT149" s="78" t="str">
        <f ca="1">IF(ISBLANK(INDIRECT("T149"))," ",(INDIRECT("T149")))</f>
        <v xml:space="preserve"> </v>
      </c>
      <c r="AU149" s="78" t="str">
        <f ca="1">IF(ISBLANK(INDIRECT("U149"))," ",(INDIRECT("U149")))</f>
        <v xml:space="preserve"> </v>
      </c>
      <c r="AV149" s="78" t="str">
        <f ca="1">IF(ISBLANK(INDIRECT("V149"))," ",(INDIRECT("V149")))</f>
        <v xml:space="preserve"> </v>
      </c>
      <c r="AW149" s="78" t="str">
        <f ca="1">IF(ISBLANK(INDIRECT("W149"))," ",(INDIRECT("W149")))</f>
        <v xml:space="preserve"> </v>
      </c>
      <c r="BC149" s="290" t="s">
        <v>1032</v>
      </c>
      <c r="BD149" s="290"/>
      <c r="BE149" s="290"/>
      <c r="BF149" s="290"/>
      <c r="BG149" s="290"/>
    </row>
    <row r="150" spans="1:59" x14ac:dyDescent="0.35">
      <c r="A150" s="16">
        <v>145</v>
      </c>
      <c r="B150" s="20"/>
      <c r="C150" s="20"/>
      <c r="D150" s="29"/>
      <c r="E150" s="30"/>
      <c r="F150" s="29"/>
      <c r="G150" s="20"/>
      <c r="H150" s="20"/>
      <c r="I150" s="20"/>
      <c r="J150" s="20"/>
      <c r="K150" s="20"/>
      <c r="L150" s="20"/>
      <c r="M150" s="20"/>
      <c r="N150" s="29"/>
      <c r="O150" s="29"/>
      <c r="P150" s="20"/>
      <c r="Q150" s="125"/>
      <c r="R150" s="125"/>
      <c r="S150" s="126" t="str">
        <f t="shared" si="3"/>
        <v/>
      </c>
      <c r="T150" s="31"/>
      <c r="U150" s="20"/>
      <c r="V150" s="20"/>
      <c r="W150" s="20"/>
      <c r="AB150" s="78" t="str">
        <f ca="1">IF(ISBLANK(INDIRECT("B150"))," ",(INDIRECT("B150")))</f>
        <v xml:space="preserve"> </v>
      </c>
      <c r="AC150" s="78" t="str">
        <f ca="1">IF(ISBLANK(INDIRECT("C150"))," ",(INDIRECT("C150")))</f>
        <v xml:space="preserve"> </v>
      </c>
      <c r="AD150" s="78" t="str">
        <f ca="1">IF(ISBLANK(INDIRECT("D150"))," ",(INDIRECT("D150")))</f>
        <v xml:space="preserve"> </v>
      </c>
      <c r="AE150" s="78" t="str">
        <f ca="1">IF(ISBLANK(INDIRECT("E150"))," ",(INDIRECT("E150")))</f>
        <v xml:space="preserve"> </v>
      </c>
      <c r="AF150" s="78" t="str">
        <f ca="1">IF(ISBLANK(INDIRECT("F150"))," ",(INDIRECT("F150")))</f>
        <v xml:space="preserve"> </v>
      </c>
      <c r="AG150" s="78" t="str">
        <f ca="1">IF(ISBLANK(INDIRECT("G150"))," ",(INDIRECT("G150")))</f>
        <v xml:space="preserve"> </v>
      </c>
      <c r="AH150" s="78" t="str">
        <f ca="1">IF(ISBLANK(INDIRECT("H150"))," ",(INDIRECT("H150")))</f>
        <v xml:space="preserve"> </v>
      </c>
      <c r="AI150" s="78" t="str">
        <f ca="1">IF(ISBLANK(INDIRECT("I150"))," ",(INDIRECT("I150")))</f>
        <v xml:space="preserve"> </v>
      </c>
      <c r="AJ150" s="78" t="str">
        <f ca="1">IF(ISBLANK(INDIRECT("J150"))," ",(INDIRECT("J150")))</f>
        <v xml:space="preserve"> </v>
      </c>
      <c r="AK150" s="78" t="str">
        <f ca="1">IF(ISBLANK(INDIRECT("K150"))," ",(INDIRECT("K150")))</f>
        <v xml:space="preserve"> </v>
      </c>
      <c r="AL150" s="78" t="str">
        <f ca="1">IF(ISBLANK(INDIRECT("L150"))," ",(INDIRECT("L150")))</f>
        <v xml:space="preserve"> </v>
      </c>
      <c r="AM150" s="78" t="str">
        <f ca="1">IF(ISBLANK(INDIRECT("M150"))," ",(INDIRECT("M150")))</f>
        <v xml:space="preserve"> </v>
      </c>
      <c r="AN150" s="78" t="str">
        <f ca="1">IF(ISBLANK(INDIRECT("N150"))," ",(INDIRECT("N150")))</f>
        <v xml:space="preserve"> </v>
      </c>
      <c r="AO150" s="78" t="str">
        <f ca="1">IF(ISBLANK(INDIRECT("O150"))," ",(INDIRECT("O150")))</f>
        <v xml:space="preserve"> </v>
      </c>
      <c r="AP150" s="78" t="str">
        <f ca="1">IF(ISBLANK(INDIRECT("P150"))," ",(INDIRECT("P150")))</f>
        <v xml:space="preserve"> </v>
      </c>
      <c r="AQ150" s="78" t="str">
        <f ca="1">IF(ISBLANK(INDIRECT("Q150"))," ",(INDIRECT("Q150")))</f>
        <v xml:space="preserve"> </v>
      </c>
      <c r="AR150" s="78" t="str">
        <f ca="1">IF(ISBLANK(INDIRECT("R150"))," ",(INDIRECT("R150")))</f>
        <v xml:space="preserve"> </v>
      </c>
      <c r="AS150" s="78" t="str">
        <f ca="1">IF(ISBLANK(INDIRECT("S150"))," ",(INDIRECT("S150")))</f>
        <v/>
      </c>
      <c r="AT150" s="78" t="str">
        <f ca="1">IF(ISBLANK(INDIRECT("T150"))," ",(INDIRECT("T150")))</f>
        <v xml:space="preserve"> </v>
      </c>
      <c r="AU150" s="78" t="str">
        <f ca="1">IF(ISBLANK(INDIRECT("U150"))," ",(INDIRECT("U150")))</f>
        <v xml:space="preserve"> </v>
      </c>
      <c r="AV150" s="78" t="str">
        <f ca="1">IF(ISBLANK(INDIRECT("V150"))," ",(INDIRECT("V150")))</f>
        <v xml:space="preserve"> </v>
      </c>
      <c r="AW150" s="78" t="str">
        <f ca="1">IF(ISBLANK(INDIRECT("W150"))," ",(INDIRECT("W150")))</f>
        <v xml:space="preserve"> </v>
      </c>
      <c r="BC150" s="290" t="s">
        <v>63</v>
      </c>
      <c r="BD150" s="290"/>
      <c r="BE150" s="290"/>
      <c r="BF150" s="290"/>
      <c r="BG150" s="290"/>
    </row>
    <row r="151" spans="1:59" x14ac:dyDescent="0.35">
      <c r="A151" s="16">
        <v>146</v>
      </c>
      <c r="B151" s="20"/>
      <c r="C151" s="20"/>
      <c r="D151" s="29"/>
      <c r="E151" s="30"/>
      <c r="F151" s="29"/>
      <c r="G151" s="20"/>
      <c r="H151" s="20"/>
      <c r="I151" s="20"/>
      <c r="J151" s="20"/>
      <c r="K151" s="20"/>
      <c r="L151" s="20"/>
      <c r="M151" s="20"/>
      <c r="N151" s="29"/>
      <c r="O151" s="29"/>
      <c r="P151" s="20"/>
      <c r="Q151" s="125"/>
      <c r="R151" s="125"/>
      <c r="S151" s="126" t="str">
        <f t="shared" si="3"/>
        <v/>
      </c>
      <c r="T151" s="31"/>
      <c r="U151" s="20"/>
      <c r="V151" s="20"/>
      <c r="W151" s="20"/>
      <c r="AB151" s="78" t="str">
        <f ca="1">IF(ISBLANK(INDIRECT("B151"))," ",(INDIRECT("B151")))</f>
        <v xml:space="preserve"> </v>
      </c>
      <c r="AC151" s="78" t="str">
        <f ca="1">IF(ISBLANK(INDIRECT("C151"))," ",(INDIRECT("C151")))</f>
        <v xml:space="preserve"> </v>
      </c>
      <c r="AD151" s="78" t="str">
        <f ca="1">IF(ISBLANK(INDIRECT("D151"))," ",(INDIRECT("D151")))</f>
        <v xml:space="preserve"> </v>
      </c>
      <c r="AE151" s="78" t="str">
        <f ca="1">IF(ISBLANK(INDIRECT("E151"))," ",(INDIRECT("E151")))</f>
        <v xml:space="preserve"> </v>
      </c>
      <c r="AF151" s="78" t="str">
        <f ca="1">IF(ISBLANK(INDIRECT("F151"))," ",(INDIRECT("F151")))</f>
        <v xml:space="preserve"> </v>
      </c>
      <c r="AG151" s="78" t="str">
        <f ca="1">IF(ISBLANK(INDIRECT("G151"))," ",(INDIRECT("G151")))</f>
        <v xml:space="preserve"> </v>
      </c>
      <c r="AH151" s="78" t="str">
        <f ca="1">IF(ISBLANK(INDIRECT("H151"))," ",(INDIRECT("H151")))</f>
        <v xml:space="preserve"> </v>
      </c>
      <c r="AI151" s="78" t="str">
        <f ca="1">IF(ISBLANK(INDIRECT("I151"))," ",(INDIRECT("I151")))</f>
        <v xml:space="preserve"> </v>
      </c>
      <c r="AJ151" s="78" t="str">
        <f ca="1">IF(ISBLANK(INDIRECT("J151"))," ",(INDIRECT("J151")))</f>
        <v xml:space="preserve"> </v>
      </c>
      <c r="AK151" s="78" t="str">
        <f ca="1">IF(ISBLANK(INDIRECT("K151"))," ",(INDIRECT("K151")))</f>
        <v xml:space="preserve"> </v>
      </c>
      <c r="AL151" s="78" t="str">
        <f ca="1">IF(ISBLANK(INDIRECT("L151"))," ",(INDIRECT("L151")))</f>
        <v xml:space="preserve"> </v>
      </c>
      <c r="AM151" s="78" t="str">
        <f ca="1">IF(ISBLANK(INDIRECT("M151"))," ",(INDIRECT("M151")))</f>
        <v xml:space="preserve"> </v>
      </c>
      <c r="AN151" s="78" t="str">
        <f ca="1">IF(ISBLANK(INDIRECT("N151"))," ",(INDIRECT("N151")))</f>
        <v xml:space="preserve"> </v>
      </c>
      <c r="AO151" s="78" t="str">
        <f ca="1">IF(ISBLANK(INDIRECT("O151"))," ",(INDIRECT("O151")))</f>
        <v xml:space="preserve"> </v>
      </c>
      <c r="AP151" s="78" t="str">
        <f ca="1">IF(ISBLANK(INDIRECT("P151"))," ",(INDIRECT("P151")))</f>
        <v xml:space="preserve"> </v>
      </c>
      <c r="AQ151" s="78" t="str">
        <f ca="1">IF(ISBLANK(INDIRECT("Q151"))," ",(INDIRECT("Q151")))</f>
        <v xml:space="preserve"> </v>
      </c>
      <c r="AR151" s="78" t="str">
        <f ca="1">IF(ISBLANK(INDIRECT("R151"))," ",(INDIRECT("R151")))</f>
        <v xml:space="preserve"> </v>
      </c>
      <c r="AS151" s="78" t="str">
        <f ca="1">IF(ISBLANK(INDIRECT("S151"))," ",(INDIRECT("S151")))</f>
        <v/>
      </c>
      <c r="AT151" s="78" t="str">
        <f ca="1">IF(ISBLANK(INDIRECT("T151"))," ",(INDIRECT("T151")))</f>
        <v xml:space="preserve"> </v>
      </c>
      <c r="AU151" s="78" t="str">
        <f ca="1">IF(ISBLANK(INDIRECT("U151"))," ",(INDIRECT("U151")))</f>
        <v xml:space="preserve"> </v>
      </c>
      <c r="AV151" s="78" t="str">
        <f ca="1">IF(ISBLANK(INDIRECT("V151"))," ",(INDIRECT("V151")))</f>
        <v xml:space="preserve"> </v>
      </c>
      <c r="AW151" s="78" t="str">
        <f ca="1">IF(ISBLANK(INDIRECT("W151"))," ",(INDIRECT("W151")))</f>
        <v xml:space="preserve"> </v>
      </c>
      <c r="BC151" s="290" t="s">
        <v>64</v>
      </c>
      <c r="BD151" s="290"/>
      <c r="BE151" s="290"/>
      <c r="BF151" s="290"/>
      <c r="BG151" s="290"/>
    </row>
    <row r="152" spans="1:59" x14ac:dyDescent="0.35">
      <c r="A152" s="16">
        <v>147</v>
      </c>
      <c r="B152" s="20"/>
      <c r="C152" s="20"/>
      <c r="D152" s="29"/>
      <c r="E152" s="30"/>
      <c r="F152" s="29"/>
      <c r="G152" s="20"/>
      <c r="H152" s="20"/>
      <c r="I152" s="20"/>
      <c r="J152" s="20"/>
      <c r="K152" s="20"/>
      <c r="L152" s="20"/>
      <c r="M152" s="20"/>
      <c r="N152" s="29"/>
      <c r="O152" s="29"/>
      <c r="P152" s="20"/>
      <c r="Q152" s="125"/>
      <c r="R152" s="125"/>
      <c r="S152" s="126" t="str">
        <f t="shared" si="3"/>
        <v/>
      </c>
      <c r="T152" s="31"/>
      <c r="U152" s="20"/>
      <c r="V152" s="20"/>
      <c r="W152" s="20"/>
      <c r="AB152" s="78" t="str">
        <f ca="1">IF(ISBLANK(INDIRECT("B152"))," ",(INDIRECT("B152")))</f>
        <v xml:space="preserve"> </v>
      </c>
      <c r="AC152" s="78" t="str">
        <f ca="1">IF(ISBLANK(INDIRECT("C152"))," ",(INDIRECT("C152")))</f>
        <v xml:space="preserve"> </v>
      </c>
      <c r="AD152" s="78" t="str">
        <f ca="1">IF(ISBLANK(INDIRECT("D152"))," ",(INDIRECT("D152")))</f>
        <v xml:space="preserve"> </v>
      </c>
      <c r="AE152" s="78" t="str">
        <f ca="1">IF(ISBLANK(INDIRECT("E152"))," ",(INDIRECT("E152")))</f>
        <v xml:space="preserve"> </v>
      </c>
      <c r="AF152" s="78" t="str">
        <f ca="1">IF(ISBLANK(INDIRECT("F152"))," ",(INDIRECT("F152")))</f>
        <v xml:space="preserve"> </v>
      </c>
      <c r="AG152" s="78" t="str">
        <f ca="1">IF(ISBLANK(INDIRECT("G152"))," ",(INDIRECT("G152")))</f>
        <v xml:space="preserve"> </v>
      </c>
      <c r="AH152" s="78" t="str">
        <f ca="1">IF(ISBLANK(INDIRECT("H152"))," ",(INDIRECT("H152")))</f>
        <v xml:space="preserve"> </v>
      </c>
      <c r="AI152" s="78" t="str">
        <f ca="1">IF(ISBLANK(INDIRECT("I152"))," ",(INDIRECT("I152")))</f>
        <v xml:space="preserve"> </v>
      </c>
      <c r="AJ152" s="78" t="str">
        <f ca="1">IF(ISBLANK(INDIRECT("J152"))," ",(INDIRECT("J152")))</f>
        <v xml:space="preserve"> </v>
      </c>
      <c r="AK152" s="78" t="str">
        <f ca="1">IF(ISBLANK(INDIRECT("K152"))," ",(INDIRECT("K152")))</f>
        <v xml:space="preserve"> </v>
      </c>
      <c r="AL152" s="78" t="str">
        <f ca="1">IF(ISBLANK(INDIRECT("L152"))," ",(INDIRECT("L152")))</f>
        <v xml:space="preserve"> </v>
      </c>
      <c r="AM152" s="78" t="str">
        <f ca="1">IF(ISBLANK(INDIRECT("M152"))," ",(INDIRECT("M152")))</f>
        <v xml:space="preserve"> </v>
      </c>
      <c r="AN152" s="78" t="str">
        <f ca="1">IF(ISBLANK(INDIRECT("N152"))," ",(INDIRECT("N152")))</f>
        <v xml:space="preserve"> </v>
      </c>
      <c r="AO152" s="78" t="str">
        <f ca="1">IF(ISBLANK(INDIRECT("O152"))," ",(INDIRECT("O152")))</f>
        <v xml:space="preserve"> </v>
      </c>
      <c r="AP152" s="78" t="str">
        <f ca="1">IF(ISBLANK(INDIRECT("P152"))," ",(INDIRECT("P152")))</f>
        <v xml:space="preserve"> </v>
      </c>
      <c r="AQ152" s="78" t="str">
        <f ca="1">IF(ISBLANK(INDIRECT("Q152"))," ",(INDIRECT("Q152")))</f>
        <v xml:space="preserve"> </v>
      </c>
      <c r="AR152" s="78" t="str">
        <f ca="1">IF(ISBLANK(INDIRECT("R152"))," ",(INDIRECT("R152")))</f>
        <v xml:space="preserve"> </v>
      </c>
      <c r="AS152" s="78" t="str">
        <f ca="1">IF(ISBLANK(INDIRECT("S152"))," ",(INDIRECT("S152")))</f>
        <v/>
      </c>
      <c r="AT152" s="78" t="str">
        <f ca="1">IF(ISBLANK(INDIRECT("T152"))," ",(INDIRECT("T152")))</f>
        <v xml:space="preserve"> </v>
      </c>
      <c r="AU152" s="78" t="str">
        <f ca="1">IF(ISBLANK(INDIRECT("U152"))," ",(INDIRECT("U152")))</f>
        <v xml:space="preserve"> </v>
      </c>
      <c r="AV152" s="78" t="str">
        <f ca="1">IF(ISBLANK(INDIRECT("V152"))," ",(INDIRECT("V152")))</f>
        <v xml:space="preserve"> </v>
      </c>
      <c r="AW152" s="78" t="str">
        <f ca="1">IF(ISBLANK(INDIRECT("W152"))," ",(INDIRECT("W152")))</f>
        <v xml:space="preserve"> </v>
      </c>
      <c r="BC152" s="290" t="s">
        <v>1025</v>
      </c>
      <c r="BD152" s="290"/>
      <c r="BE152" s="290"/>
      <c r="BF152" s="290"/>
      <c r="BG152" s="290"/>
    </row>
    <row r="153" spans="1:59" x14ac:dyDescent="0.35">
      <c r="A153" s="16">
        <v>148</v>
      </c>
      <c r="B153" s="20"/>
      <c r="C153" s="20"/>
      <c r="D153" s="29"/>
      <c r="E153" s="30"/>
      <c r="F153" s="29"/>
      <c r="G153" s="20"/>
      <c r="H153" s="20"/>
      <c r="I153" s="20"/>
      <c r="J153" s="20"/>
      <c r="K153" s="20"/>
      <c r="L153" s="20"/>
      <c r="M153" s="20"/>
      <c r="N153" s="29"/>
      <c r="O153" s="29"/>
      <c r="P153" s="20"/>
      <c r="Q153" s="125"/>
      <c r="R153" s="125"/>
      <c r="S153" s="126" t="str">
        <f t="shared" si="3"/>
        <v/>
      </c>
      <c r="T153" s="31"/>
      <c r="U153" s="20"/>
      <c r="V153" s="20"/>
      <c r="W153" s="20"/>
      <c r="AB153" s="78" t="str">
        <f ca="1">IF(ISBLANK(INDIRECT("B153"))," ",(INDIRECT("B153")))</f>
        <v xml:space="preserve"> </v>
      </c>
      <c r="AC153" s="78" t="str">
        <f ca="1">IF(ISBLANK(INDIRECT("C153"))," ",(INDIRECT("C153")))</f>
        <v xml:space="preserve"> </v>
      </c>
      <c r="AD153" s="78" t="str">
        <f ca="1">IF(ISBLANK(INDIRECT("D153"))," ",(INDIRECT("D153")))</f>
        <v xml:space="preserve"> </v>
      </c>
      <c r="AE153" s="78" t="str">
        <f ca="1">IF(ISBLANK(INDIRECT("E153"))," ",(INDIRECT("E153")))</f>
        <v xml:space="preserve"> </v>
      </c>
      <c r="AF153" s="78" t="str">
        <f ca="1">IF(ISBLANK(INDIRECT("F153"))," ",(INDIRECT("F153")))</f>
        <v xml:space="preserve"> </v>
      </c>
      <c r="AG153" s="78" t="str">
        <f ca="1">IF(ISBLANK(INDIRECT("G153"))," ",(INDIRECT("G153")))</f>
        <v xml:space="preserve"> </v>
      </c>
      <c r="AH153" s="78" t="str">
        <f ca="1">IF(ISBLANK(INDIRECT("H153"))," ",(INDIRECT("H153")))</f>
        <v xml:space="preserve"> </v>
      </c>
      <c r="AI153" s="78" t="str">
        <f ca="1">IF(ISBLANK(INDIRECT("I153"))," ",(INDIRECT("I153")))</f>
        <v xml:space="preserve"> </v>
      </c>
      <c r="AJ153" s="78" t="str">
        <f ca="1">IF(ISBLANK(INDIRECT("J153"))," ",(INDIRECT("J153")))</f>
        <v xml:space="preserve"> </v>
      </c>
      <c r="AK153" s="78" t="str">
        <f ca="1">IF(ISBLANK(INDIRECT("K153"))," ",(INDIRECT("K153")))</f>
        <v xml:space="preserve"> </v>
      </c>
      <c r="AL153" s="78" t="str">
        <f ca="1">IF(ISBLANK(INDIRECT("L153"))," ",(INDIRECT("L153")))</f>
        <v xml:space="preserve"> </v>
      </c>
      <c r="AM153" s="78" t="str">
        <f ca="1">IF(ISBLANK(INDIRECT("M153"))," ",(INDIRECT("M153")))</f>
        <v xml:space="preserve"> </v>
      </c>
      <c r="AN153" s="78" t="str">
        <f ca="1">IF(ISBLANK(INDIRECT("N153"))," ",(INDIRECT("N153")))</f>
        <v xml:space="preserve"> </v>
      </c>
      <c r="AO153" s="78" t="str">
        <f ca="1">IF(ISBLANK(INDIRECT("O153"))," ",(INDIRECT("O153")))</f>
        <v xml:space="preserve"> </v>
      </c>
      <c r="AP153" s="78" t="str">
        <f ca="1">IF(ISBLANK(INDIRECT("P153"))," ",(INDIRECT("P153")))</f>
        <v xml:space="preserve"> </v>
      </c>
      <c r="AQ153" s="78" t="str">
        <f ca="1">IF(ISBLANK(INDIRECT("Q153"))," ",(INDIRECT("Q153")))</f>
        <v xml:space="preserve"> </v>
      </c>
      <c r="AR153" s="78" t="str">
        <f ca="1">IF(ISBLANK(INDIRECT("R153"))," ",(INDIRECT("R153")))</f>
        <v xml:space="preserve"> </v>
      </c>
      <c r="AS153" s="78" t="str">
        <f ca="1">IF(ISBLANK(INDIRECT("S153"))," ",(INDIRECT("S153")))</f>
        <v/>
      </c>
      <c r="AT153" s="78" t="str">
        <f ca="1">IF(ISBLANK(INDIRECT("T153"))," ",(INDIRECT("T153")))</f>
        <v xml:space="preserve"> </v>
      </c>
      <c r="AU153" s="78" t="str">
        <f ca="1">IF(ISBLANK(INDIRECT("U153"))," ",(INDIRECT("U153")))</f>
        <v xml:space="preserve"> </v>
      </c>
      <c r="AV153" s="78" t="str">
        <f ca="1">IF(ISBLANK(INDIRECT("V153"))," ",(INDIRECT("V153")))</f>
        <v xml:space="preserve"> </v>
      </c>
      <c r="AW153" s="78" t="str">
        <f ca="1">IF(ISBLANK(INDIRECT("W153"))," ",(INDIRECT("W153")))</f>
        <v xml:space="preserve"> </v>
      </c>
      <c r="BC153" s="290" t="s">
        <v>1026</v>
      </c>
      <c r="BD153" s="290"/>
      <c r="BE153" s="290"/>
      <c r="BF153" s="290"/>
      <c r="BG153" s="290"/>
    </row>
    <row r="154" spans="1:59" x14ac:dyDescent="0.35">
      <c r="A154" s="16">
        <v>149</v>
      </c>
      <c r="B154" s="20"/>
      <c r="C154" s="20"/>
      <c r="D154" s="29"/>
      <c r="E154" s="30"/>
      <c r="F154" s="29"/>
      <c r="G154" s="20"/>
      <c r="H154" s="20"/>
      <c r="I154" s="20"/>
      <c r="J154" s="20"/>
      <c r="K154" s="20"/>
      <c r="L154" s="20"/>
      <c r="M154" s="20"/>
      <c r="N154" s="29"/>
      <c r="O154" s="29"/>
      <c r="P154" s="20"/>
      <c r="Q154" s="125"/>
      <c r="R154" s="125"/>
      <c r="S154" s="126" t="str">
        <f t="shared" si="3"/>
        <v/>
      </c>
      <c r="T154" s="31"/>
      <c r="U154" s="20"/>
      <c r="V154" s="20"/>
      <c r="W154" s="20"/>
      <c r="AB154" s="78" t="str">
        <f ca="1">IF(ISBLANK(INDIRECT("B154"))," ",(INDIRECT("B154")))</f>
        <v xml:space="preserve"> </v>
      </c>
      <c r="AC154" s="78" t="str">
        <f ca="1">IF(ISBLANK(INDIRECT("C154"))," ",(INDIRECT("C154")))</f>
        <v xml:space="preserve"> </v>
      </c>
      <c r="AD154" s="78" t="str">
        <f ca="1">IF(ISBLANK(INDIRECT("D154"))," ",(INDIRECT("D154")))</f>
        <v xml:space="preserve"> </v>
      </c>
      <c r="AE154" s="78" t="str">
        <f ca="1">IF(ISBLANK(INDIRECT("E154"))," ",(INDIRECT("E154")))</f>
        <v xml:space="preserve"> </v>
      </c>
      <c r="AF154" s="78" t="str">
        <f ca="1">IF(ISBLANK(INDIRECT("F154"))," ",(INDIRECT("F154")))</f>
        <v xml:space="preserve"> </v>
      </c>
      <c r="AG154" s="78" t="str">
        <f ca="1">IF(ISBLANK(INDIRECT("G154"))," ",(INDIRECT("G154")))</f>
        <v xml:space="preserve"> </v>
      </c>
      <c r="AH154" s="78" t="str">
        <f ca="1">IF(ISBLANK(INDIRECT("H154"))," ",(INDIRECT("H154")))</f>
        <v xml:space="preserve"> </v>
      </c>
      <c r="AI154" s="78" t="str">
        <f ca="1">IF(ISBLANK(INDIRECT("I154"))," ",(INDIRECT("I154")))</f>
        <v xml:space="preserve"> </v>
      </c>
      <c r="AJ154" s="78" t="str">
        <f ca="1">IF(ISBLANK(INDIRECT("J154"))," ",(INDIRECT("J154")))</f>
        <v xml:space="preserve"> </v>
      </c>
      <c r="AK154" s="78" t="str">
        <f ca="1">IF(ISBLANK(INDIRECT("K154"))," ",(INDIRECT("K154")))</f>
        <v xml:space="preserve"> </v>
      </c>
      <c r="AL154" s="78" t="str">
        <f ca="1">IF(ISBLANK(INDIRECT("L154"))," ",(INDIRECT("L154")))</f>
        <v xml:space="preserve"> </v>
      </c>
      <c r="AM154" s="78" t="str">
        <f ca="1">IF(ISBLANK(INDIRECT("M154"))," ",(INDIRECT("M154")))</f>
        <v xml:space="preserve"> </v>
      </c>
      <c r="AN154" s="78" t="str">
        <f ca="1">IF(ISBLANK(INDIRECT("N154"))," ",(INDIRECT("N154")))</f>
        <v xml:space="preserve"> </v>
      </c>
      <c r="AO154" s="78" t="str">
        <f ca="1">IF(ISBLANK(INDIRECT("O154"))," ",(INDIRECT("O154")))</f>
        <v xml:space="preserve"> </v>
      </c>
      <c r="AP154" s="78" t="str">
        <f ca="1">IF(ISBLANK(INDIRECT("P154"))," ",(INDIRECT("P154")))</f>
        <v xml:space="preserve"> </v>
      </c>
      <c r="AQ154" s="78" t="str">
        <f ca="1">IF(ISBLANK(INDIRECT("Q154"))," ",(INDIRECT("Q154")))</f>
        <v xml:space="preserve"> </v>
      </c>
      <c r="AR154" s="78" t="str">
        <f ca="1">IF(ISBLANK(INDIRECT("R154"))," ",(INDIRECT("R154")))</f>
        <v xml:space="preserve"> </v>
      </c>
      <c r="AS154" s="78" t="str">
        <f ca="1">IF(ISBLANK(INDIRECT("S154"))," ",(INDIRECT("S154")))</f>
        <v/>
      </c>
      <c r="AT154" s="78" t="str">
        <f ca="1">IF(ISBLANK(INDIRECT("T154"))," ",(INDIRECT("T154")))</f>
        <v xml:space="preserve"> </v>
      </c>
      <c r="AU154" s="78" t="str">
        <f ca="1">IF(ISBLANK(INDIRECT("U154"))," ",(INDIRECT("U154")))</f>
        <v xml:space="preserve"> </v>
      </c>
      <c r="AV154" s="78" t="str">
        <f ca="1">IF(ISBLANK(INDIRECT("V154"))," ",(INDIRECT("V154")))</f>
        <v xml:space="preserve"> </v>
      </c>
      <c r="AW154" s="78" t="str">
        <f ca="1">IF(ISBLANK(INDIRECT("W154"))," ",(INDIRECT("W154")))</f>
        <v xml:space="preserve"> </v>
      </c>
      <c r="BC154" s="290" t="s">
        <v>1027</v>
      </c>
      <c r="BD154" s="290"/>
      <c r="BE154" s="290"/>
      <c r="BF154" s="290"/>
      <c r="BG154" s="290"/>
    </row>
    <row r="155" spans="1:59" x14ac:dyDescent="0.35">
      <c r="A155" s="16">
        <v>150</v>
      </c>
      <c r="B155" s="20"/>
      <c r="C155" s="20"/>
      <c r="D155" s="29"/>
      <c r="E155" s="30"/>
      <c r="F155" s="29"/>
      <c r="G155" s="20"/>
      <c r="H155" s="20"/>
      <c r="I155" s="20"/>
      <c r="J155" s="20"/>
      <c r="K155" s="20"/>
      <c r="L155" s="20"/>
      <c r="M155" s="20"/>
      <c r="N155" s="29"/>
      <c r="O155" s="29"/>
      <c r="P155" s="20"/>
      <c r="Q155" s="125"/>
      <c r="R155" s="125"/>
      <c r="S155" s="126" t="str">
        <f t="shared" si="3"/>
        <v/>
      </c>
      <c r="T155" s="31"/>
      <c r="U155" s="20"/>
      <c r="V155" s="20"/>
      <c r="W155" s="20"/>
      <c r="AB155" s="78" t="str">
        <f ca="1">IF(ISBLANK(INDIRECT("B155"))," ",(INDIRECT("B155")))</f>
        <v xml:space="preserve"> </v>
      </c>
      <c r="AC155" s="78" t="str">
        <f ca="1">IF(ISBLANK(INDIRECT("C155"))," ",(INDIRECT("C155")))</f>
        <v xml:space="preserve"> </v>
      </c>
      <c r="AD155" s="78" t="str">
        <f ca="1">IF(ISBLANK(INDIRECT("D155"))," ",(INDIRECT("D155")))</f>
        <v xml:space="preserve"> </v>
      </c>
      <c r="AE155" s="78" t="str">
        <f ca="1">IF(ISBLANK(INDIRECT("E155"))," ",(INDIRECT("E155")))</f>
        <v xml:space="preserve"> </v>
      </c>
      <c r="AF155" s="78" t="str">
        <f ca="1">IF(ISBLANK(INDIRECT("F155"))," ",(INDIRECT("F155")))</f>
        <v xml:space="preserve"> </v>
      </c>
      <c r="AG155" s="78" t="str">
        <f ca="1">IF(ISBLANK(INDIRECT("G155"))," ",(INDIRECT("G155")))</f>
        <v xml:space="preserve"> </v>
      </c>
      <c r="AH155" s="78" t="str">
        <f ca="1">IF(ISBLANK(INDIRECT("H155"))," ",(INDIRECT("H155")))</f>
        <v xml:space="preserve"> </v>
      </c>
      <c r="AI155" s="78" t="str">
        <f ca="1">IF(ISBLANK(INDIRECT("I155"))," ",(INDIRECT("I155")))</f>
        <v xml:space="preserve"> </v>
      </c>
      <c r="AJ155" s="78" t="str">
        <f ca="1">IF(ISBLANK(INDIRECT("J155"))," ",(INDIRECT("J155")))</f>
        <v xml:space="preserve"> </v>
      </c>
      <c r="AK155" s="78" t="str">
        <f ca="1">IF(ISBLANK(INDIRECT("K155"))," ",(INDIRECT("K155")))</f>
        <v xml:space="preserve"> </v>
      </c>
      <c r="AL155" s="78" t="str">
        <f ca="1">IF(ISBLANK(INDIRECT("L155"))," ",(INDIRECT("L155")))</f>
        <v xml:space="preserve"> </v>
      </c>
      <c r="AM155" s="78" t="str">
        <f ca="1">IF(ISBLANK(INDIRECT("M155"))," ",(INDIRECT("M155")))</f>
        <v xml:space="preserve"> </v>
      </c>
      <c r="AN155" s="78" t="str">
        <f ca="1">IF(ISBLANK(INDIRECT("N155"))," ",(INDIRECT("N155")))</f>
        <v xml:space="preserve"> </v>
      </c>
      <c r="AO155" s="78" t="str">
        <f ca="1">IF(ISBLANK(INDIRECT("O155"))," ",(INDIRECT("O155")))</f>
        <v xml:space="preserve"> </v>
      </c>
      <c r="AP155" s="78" t="str">
        <f ca="1">IF(ISBLANK(INDIRECT("P155"))," ",(INDIRECT("P155")))</f>
        <v xml:space="preserve"> </v>
      </c>
      <c r="AQ155" s="78" t="str">
        <f ca="1">IF(ISBLANK(INDIRECT("Q155"))," ",(INDIRECT("Q155")))</f>
        <v xml:space="preserve"> </v>
      </c>
      <c r="AR155" s="78" t="str">
        <f ca="1">IF(ISBLANK(INDIRECT("R155"))," ",(INDIRECT("R155")))</f>
        <v xml:space="preserve"> </v>
      </c>
      <c r="AS155" s="78" t="str">
        <f ca="1">IF(ISBLANK(INDIRECT("S155"))," ",(INDIRECT("S155")))</f>
        <v/>
      </c>
      <c r="AT155" s="78" t="str">
        <f ca="1">IF(ISBLANK(INDIRECT("T155"))," ",(INDIRECT("T155")))</f>
        <v xml:space="preserve"> </v>
      </c>
      <c r="AU155" s="78" t="str">
        <f ca="1">IF(ISBLANK(INDIRECT("U155"))," ",(INDIRECT("U155")))</f>
        <v xml:space="preserve"> </v>
      </c>
      <c r="AV155" s="78" t="str">
        <f ca="1">IF(ISBLANK(INDIRECT("V155"))," ",(INDIRECT("V155")))</f>
        <v xml:space="preserve"> </v>
      </c>
      <c r="AW155" s="78" t="str">
        <f ca="1">IF(ISBLANK(INDIRECT("W155"))," ",(INDIRECT("W155")))</f>
        <v xml:space="preserve"> </v>
      </c>
      <c r="BC155" s="290" t="s">
        <v>1532</v>
      </c>
      <c r="BD155" s="290"/>
      <c r="BE155" s="290"/>
      <c r="BF155" s="290"/>
      <c r="BG155" s="290"/>
    </row>
    <row r="156" spans="1:59" x14ac:dyDescent="0.35">
      <c r="A156" s="16">
        <v>151</v>
      </c>
      <c r="B156" s="20"/>
      <c r="C156" s="20"/>
      <c r="D156" s="29"/>
      <c r="E156" s="30"/>
      <c r="F156" s="29"/>
      <c r="G156" s="20"/>
      <c r="H156" s="20"/>
      <c r="I156" s="20"/>
      <c r="J156" s="20"/>
      <c r="K156" s="20"/>
      <c r="L156" s="20"/>
      <c r="M156" s="20"/>
      <c r="N156" s="29"/>
      <c r="O156" s="29"/>
      <c r="P156" s="20"/>
      <c r="Q156" s="125"/>
      <c r="R156" s="125"/>
      <c r="S156" s="126" t="str">
        <f t="shared" si="3"/>
        <v/>
      </c>
      <c r="T156" s="31"/>
      <c r="U156" s="20"/>
      <c r="V156" s="20"/>
      <c r="W156" s="20"/>
      <c r="AB156" s="78" t="str">
        <f ca="1">IF(ISBLANK(INDIRECT("B156"))," ",(INDIRECT("B156")))</f>
        <v xml:space="preserve"> </v>
      </c>
      <c r="AC156" s="78" t="str">
        <f ca="1">IF(ISBLANK(INDIRECT("C156"))," ",(INDIRECT("C156")))</f>
        <v xml:space="preserve"> </v>
      </c>
      <c r="AD156" s="78" t="str">
        <f ca="1">IF(ISBLANK(INDIRECT("D156"))," ",(INDIRECT("D156")))</f>
        <v xml:space="preserve"> </v>
      </c>
      <c r="AE156" s="78" t="str">
        <f ca="1">IF(ISBLANK(INDIRECT("E156"))," ",(INDIRECT("E156")))</f>
        <v xml:space="preserve"> </v>
      </c>
      <c r="AF156" s="78" t="str">
        <f ca="1">IF(ISBLANK(INDIRECT("F156"))," ",(INDIRECT("F156")))</f>
        <v xml:space="preserve"> </v>
      </c>
      <c r="AG156" s="78" t="str">
        <f ca="1">IF(ISBLANK(INDIRECT("G156"))," ",(INDIRECT("G156")))</f>
        <v xml:space="preserve"> </v>
      </c>
      <c r="AH156" s="78" t="str">
        <f ca="1">IF(ISBLANK(INDIRECT("H156"))," ",(INDIRECT("H156")))</f>
        <v xml:space="preserve"> </v>
      </c>
      <c r="AI156" s="78" t="str">
        <f ca="1">IF(ISBLANK(INDIRECT("I156"))," ",(INDIRECT("I156")))</f>
        <v xml:space="preserve"> </v>
      </c>
      <c r="AJ156" s="78" t="str">
        <f ca="1">IF(ISBLANK(INDIRECT("J156"))," ",(INDIRECT("J156")))</f>
        <v xml:space="preserve"> </v>
      </c>
      <c r="AK156" s="78" t="str">
        <f ca="1">IF(ISBLANK(INDIRECT("K156"))," ",(INDIRECT("K156")))</f>
        <v xml:space="preserve"> </v>
      </c>
      <c r="AL156" s="78" t="str">
        <f ca="1">IF(ISBLANK(INDIRECT("L156"))," ",(INDIRECT("L156")))</f>
        <v xml:space="preserve"> </v>
      </c>
      <c r="AM156" s="78" t="str">
        <f ca="1">IF(ISBLANK(INDIRECT("M156"))," ",(INDIRECT("M156")))</f>
        <v xml:space="preserve"> </v>
      </c>
      <c r="AN156" s="78" t="str">
        <f ca="1">IF(ISBLANK(INDIRECT("N156"))," ",(INDIRECT("N156")))</f>
        <v xml:space="preserve"> </v>
      </c>
      <c r="AO156" s="78" t="str">
        <f ca="1">IF(ISBLANK(INDIRECT("O156"))," ",(INDIRECT("O156")))</f>
        <v xml:space="preserve"> </v>
      </c>
      <c r="AP156" s="78" t="str">
        <f ca="1">IF(ISBLANK(INDIRECT("P156"))," ",(INDIRECT("P156")))</f>
        <v xml:space="preserve"> </v>
      </c>
      <c r="AQ156" s="78" t="str">
        <f ca="1">IF(ISBLANK(INDIRECT("Q156"))," ",(INDIRECT("Q156")))</f>
        <v xml:space="preserve"> </v>
      </c>
      <c r="AR156" s="78" t="str">
        <f ca="1">IF(ISBLANK(INDIRECT("R156"))," ",(INDIRECT("R156")))</f>
        <v xml:space="preserve"> </v>
      </c>
      <c r="AS156" s="78" t="str">
        <f ca="1">IF(ISBLANK(INDIRECT("S156"))," ",(INDIRECT("S156")))</f>
        <v/>
      </c>
      <c r="AT156" s="78" t="str">
        <f ca="1">IF(ISBLANK(INDIRECT("T156"))," ",(INDIRECT("T156")))</f>
        <v xml:space="preserve"> </v>
      </c>
      <c r="AU156" s="78" t="str">
        <f ca="1">IF(ISBLANK(INDIRECT("U156"))," ",(INDIRECT("U156")))</f>
        <v xml:space="preserve"> </v>
      </c>
      <c r="AV156" s="78" t="str">
        <f ca="1">IF(ISBLANK(INDIRECT("V156"))," ",(INDIRECT("V156")))</f>
        <v xml:space="preserve"> </v>
      </c>
      <c r="AW156" s="78" t="str">
        <f ca="1">IF(ISBLANK(INDIRECT("W156"))," ",(INDIRECT("W156")))</f>
        <v xml:space="preserve"> </v>
      </c>
      <c r="BC156" s="290" t="s">
        <v>1029</v>
      </c>
      <c r="BD156" s="290"/>
      <c r="BE156" s="290"/>
      <c r="BF156" s="290"/>
      <c r="BG156" s="290"/>
    </row>
    <row r="157" spans="1:59" x14ac:dyDescent="0.35">
      <c r="A157" s="16">
        <v>152</v>
      </c>
      <c r="B157" s="20"/>
      <c r="C157" s="20"/>
      <c r="D157" s="29"/>
      <c r="E157" s="30"/>
      <c r="F157" s="29"/>
      <c r="G157" s="20"/>
      <c r="H157" s="20"/>
      <c r="I157" s="20"/>
      <c r="J157" s="20"/>
      <c r="K157" s="20"/>
      <c r="L157" s="20"/>
      <c r="M157" s="20"/>
      <c r="N157" s="29"/>
      <c r="O157" s="29"/>
      <c r="P157" s="20"/>
      <c r="Q157" s="125"/>
      <c r="R157" s="125"/>
      <c r="S157" s="126" t="str">
        <f t="shared" si="3"/>
        <v/>
      </c>
      <c r="T157" s="31"/>
      <c r="U157" s="20"/>
      <c r="V157" s="20"/>
      <c r="W157" s="20"/>
      <c r="AB157" s="78" t="str">
        <f ca="1">IF(ISBLANK(INDIRECT("B157"))," ",(INDIRECT("B157")))</f>
        <v xml:space="preserve"> </v>
      </c>
      <c r="AC157" s="78" t="str">
        <f ca="1">IF(ISBLANK(INDIRECT("C157"))," ",(INDIRECT("C157")))</f>
        <v xml:space="preserve"> </v>
      </c>
      <c r="AD157" s="78" t="str">
        <f ca="1">IF(ISBLANK(INDIRECT("D157"))," ",(INDIRECT("D157")))</f>
        <v xml:space="preserve"> </v>
      </c>
      <c r="AE157" s="78" t="str">
        <f ca="1">IF(ISBLANK(INDIRECT("E157"))," ",(INDIRECT("E157")))</f>
        <v xml:space="preserve"> </v>
      </c>
      <c r="AF157" s="78" t="str">
        <f ca="1">IF(ISBLANK(INDIRECT("F157"))," ",(INDIRECT("F157")))</f>
        <v xml:space="preserve"> </v>
      </c>
      <c r="AG157" s="78" t="str">
        <f ca="1">IF(ISBLANK(INDIRECT("G157"))," ",(INDIRECT("G157")))</f>
        <v xml:space="preserve"> </v>
      </c>
      <c r="AH157" s="78" t="str">
        <f ca="1">IF(ISBLANK(INDIRECT("H157"))," ",(INDIRECT("H157")))</f>
        <v xml:space="preserve"> </v>
      </c>
      <c r="AI157" s="78" t="str">
        <f ca="1">IF(ISBLANK(INDIRECT("I157"))," ",(INDIRECT("I157")))</f>
        <v xml:space="preserve"> </v>
      </c>
      <c r="AJ157" s="78" t="str">
        <f ca="1">IF(ISBLANK(INDIRECT("J157"))," ",(INDIRECT("J157")))</f>
        <v xml:space="preserve"> </v>
      </c>
      <c r="AK157" s="78" t="str">
        <f ca="1">IF(ISBLANK(INDIRECT("K157"))," ",(INDIRECT("K157")))</f>
        <v xml:space="preserve"> </v>
      </c>
      <c r="AL157" s="78" t="str">
        <f ca="1">IF(ISBLANK(INDIRECT("L157"))," ",(INDIRECT("L157")))</f>
        <v xml:space="preserve"> </v>
      </c>
      <c r="AM157" s="78" t="str">
        <f ca="1">IF(ISBLANK(INDIRECT("M157"))," ",(INDIRECT("M157")))</f>
        <v xml:space="preserve"> </v>
      </c>
      <c r="AN157" s="78" t="str">
        <f ca="1">IF(ISBLANK(INDIRECT("N157"))," ",(INDIRECT("N157")))</f>
        <v xml:space="preserve"> </v>
      </c>
      <c r="AO157" s="78" t="str">
        <f ca="1">IF(ISBLANK(INDIRECT("O157"))," ",(INDIRECT("O157")))</f>
        <v xml:space="preserve"> </v>
      </c>
      <c r="AP157" s="78" t="str">
        <f ca="1">IF(ISBLANK(INDIRECT("P157"))," ",(INDIRECT("P157")))</f>
        <v xml:space="preserve"> </v>
      </c>
      <c r="AQ157" s="78" t="str">
        <f ca="1">IF(ISBLANK(INDIRECT("Q157"))," ",(INDIRECT("Q157")))</f>
        <v xml:space="preserve"> </v>
      </c>
      <c r="AR157" s="78" t="str">
        <f ca="1">IF(ISBLANK(INDIRECT("R157"))," ",(INDIRECT("R157")))</f>
        <v xml:space="preserve"> </v>
      </c>
      <c r="AS157" s="78" t="str">
        <f ca="1">IF(ISBLANK(INDIRECT("S157"))," ",(INDIRECT("S157")))</f>
        <v/>
      </c>
      <c r="AT157" s="78" t="str">
        <f ca="1">IF(ISBLANK(INDIRECT("T157"))," ",(INDIRECT("T157")))</f>
        <v xml:space="preserve"> </v>
      </c>
      <c r="AU157" s="78" t="str">
        <f ca="1">IF(ISBLANK(INDIRECT("U157"))," ",(INDIRECT("U157")))</f>
        <v xml:space="preserve"> </v>
      </c>
      <c r="AV157" s="78" t="str">
        <f ca="1">IF(ISBLANK(INDIRECT("V157"))," ",(INDIRECT("V157")))</f>
        <v xml:space="preserve"> </v>
      </c>
      <c r="AW157" s="78" t="str">
        <f ca="1">IF(ISBLANK(INDIRECT("W157"))," ",(INDIRECT("W157")))</f>
        <v xml:space="preserve"> </v>
      </c>
      <c r="BC157" s="290" t="s">
        <v>1030</v>
      </c>
      <c r="BD157" s="290"/>
      <c r="BE157" s="290"/>
      <c r="BF157" s="290"/>
      <c r="BG157" s="290"/>
    </row>
    <row r="158" spans="1:59" x14ac:dyDescent="0.35">
      <c r="A158" s="16">
        <v>153</v>
      </c>
      <c r="B158" s="20"/>
      <c r="C158" s="20"/>
      <c r="D158" s="29"/>
      <c r="E158" s="30"/>
      <c r="F158" s="29"/>
      <c r="G158" s="20"/>
      <c r="H158" s="20"/>
      <c r="I158" s="20"/>
      <c r="J158" s="20"/>
      <c r="K158" s="20"/>
      <c r="L158" s="20"/>
      <c r="M158" s="20"/>
      <c r="N158" s="29"/>
      <c r="O158" s="29"/>
      <c r="P158" s="20"/>
      <c r="Q158" s="125"/>
      <c r="R158" s="125"/>
      <c r="S158" s="126" t="str">
        <f t="shared" si="3"/>
        <v/>
      </c>
      <c r="T158" s="31"/>
      <c r="U158" s="20"/>
      <c r="V158" s="20"/>
      <c r="W158" s="20"/>
      <c r="AB158" s="78" t="str">
        <f ca="1">IF(ISBLANK(INDIRECT("B158"))," ",(INDIRECT("B158")))</f>
        <v xml:space="preserve"> </v>
      </c>
      <c r="AC158" s="78" t="str">
        <f ca="1">IF(ISBLANK(INDIRECT("C158"))," ",(INDIRECT("C158")))</f>
        <v xml:space="preserve"> </v>
      </c>
      <c r="AD158" s="78" t="str">
        <f ca="1">IF(ISBLANK(INDIRECT("D158"))," ",(INDIRECT("D158")))</f>
        <v xml:space="preserve"> </v>
      </c>
      <c r="AE158" s="78" t="str">
        <f ca="1">IF(ISBLANK(INDIRECT("E158"))," ",(INDIRECT("E158")))</f>
        <v xml:space="preserve"> </v>
      </c>
      <c r="AF158" s="78" t="str">
        <f ca="1">IF(ISBLANK(INDIRECT("F158"))," ",(INDIRECT("F158")))</f>
        <v xml:space="preserve"> </v>
      </c>
      <c r="AG158" s="78" t="str">
        <f ca="1">IF(ISBLANK(INDIRECT("G158"))," ",(INDIRECT("G158")))</f>
        <v xml:space="preserve"> </v>
      </c>
      <c r="AH158" s="78" t="str">
        <f ca="1">IF(ISBLANK(INDIRECT("H158"))," ",(INDIRECT("H158")))</f>
        <v xml:space="preserve"> </v>
      </c>
      <c r="AI158" s="78" t="str">
        <f ca="1">IF(ISBLANK(INDIRECT("I158"))," ",(INDIRECT("I158")))</f>
        <v xml:space="preserve"> </v>
      </c>
      <c r="AJ158" s="78" t="str">
        <f ca="1">IF(ISBLANK(INDIRECT("J158"))," ",(INDIRECT("J158")))</f>
        <v xml:space="preserve"> </v>
      </c>
      <c r="AK158" s="78" t="str">
        <f ca="1">IF(ISBLANK(INDIRECT("K158"))," ",(INDIRECT("K158")))</f>
        <v xml:space="preserve"> </v>
      </c>
      <c r="AL158" s="78" t="str">
        <f ca="1">IF(ISBLANK(INDIRECT("L158"))," ",(INDIRECT("L158")))</f>
        <v xml:space="preserve"> </v>
      </c>
      <c r="AM158" s="78" t="str">
        <f ca="1">IF(ISBLANK(INDIRECT("M158"))," ",(INDIRECT("M158")))</f>
        <v xml:space="preserve"> </v>
      </c>
      <c r="AN158" s="78" t="str">
        <f ca="1">IF(ISBLANK(INDIRECT("N158"))," ",(INDIRECT("N158")))</f>
        <v xml:space="preserve"> </v>
      </c>
      <c r="AO158" s="78" t="str">
        <f ca="1">IF(ISBLANK(INDIRECT("O158"))," ",(INDIRECT("O158")))</f>
        <v xml:space="preserve"> </v>
      </c>
      <c r="AP158" s="78" t="str">
        <f ca="1">IF(ISBLANK(INDIRECT("P158"))," ",(INDIRECT("P158")))</f>
        <v xml:space="preserve"> </v>
      </c>
      <c r="AQ158" s="78" t="str">
        <f ca="1">IF(ISBLANK(INDIRECT("Q158"))," ",(INDIRECT("Q158")))</f>
        <v xml:space="preserve"> </v>
      </c>
      <c r="AR158" s="78" t="str">
        <f ca="1">IF(ISBLANK(INDIRECT("R158"))," ",(INDIRECT("R158")))</f>
        <v xml:space="preserve"> </v>
      </c>
      <c r="AS158" s="78" t="str">
        <f ca="1">IF(ISBLANK(INDIRECT("S158"))," ",(INDIRECT("S158")))</f>
        <v/>
      </c>
      <c r="AT158" s="78" t="str">
        <f ca="1">IF(ISBLANK(INDIRECT("T158"))," ",(INDIRECT("T158")))</f>
        <v xml:space="preserve"> </v>
      </c>
      <c r="AU158" s="78" t="str">
        <f ca="1">IF(ISBLANK(INDIRECT("U158"))," ",(INDIRECT("U158")))</f>
        <v xml:space="preserve"> </v>
      </c>
      <c r="AV158" s="78" t="str">
        <f ca="1">IF(ISBLANK(INDIRECT("V158"))," ",(INDIRECT("V158")))</f>
        <v xml:space="preserve"> </v>
      </c>
      <c r="AW158" s="78" t="str">
        <f ca="1">IF(ISBLANK(INDIRECT("W158"))," ",(INDIRECT("W158")))</f>
        <v xml:space="preserve"> </v>
      </c>
      <c r="BC158" s="290" t="s">
        <v>1533</v>
      </c>
      <c r="BD158" s="290"/>
      <c r="BE158" s="290"/>
      <c r="BF158" s="290"/>
      <c r="BG158" s="290"/>
    </row>
    <row r="159" spans="1:59" x14ac:dyDescent="0.35">
      <c r="A159" s="16">
        <v>154</v>
      </c>
      <c r="B159" s="20"/>
      <c r="C159" s="20"/>
      <c r="D159" s="29"/>
      <c r="E159" s="30"/>
      <c r="F159" s="29"/>
      <c r="G159" s="20"/>
      <c r="H159" s="20"/>
      <c r="I159" s="20"/>
      <c r="J159" s="20"/>
      <c r="K159" s="20"/>
      <c r="L159" s="20"/>
      <c r="M159" s="20"/>
      <c r="N159" s="29"/>
      <c r="O159" s="29"/>
      <c r="P159" s="20"/>
      <c r="Q159" s="125"/>
      <c r="R159" s="125"/>
      <c r="S159" s="126" t="str">
        <f t="shared" si="3"/>
        <v/>
      </c>
      <c r="T159" s="31"/>
      <c r="U159" s="20"/>
      <c r="V159" s="20"/>
      <c r="W159" s="20"/>
      <c r="AB159" s="78" t="str">
        <f ca="1">IF(ISBLANK(INDIRECT("B159"))," ",(INDIRECT("B159")))</f>
        <v xml:space="preserve"> </v>
      </c>
      <c r="AC159" s="78" t="str">
        <f ca="1">IF(ISBLANK(INDIRECT("C159"))," ",(INDIRECT("C159")))</f>
        <v xml:space="preserve"> </v>
      </c>
      <c r="AD159" s="78" t="str">
        <f ca="1">IF(ISBLANK(INDIRECT("D159"))," ",(INDIRECT("D159")))</f>
        <v xml:space="preserve"> </v>
      </c>
      <c r="AE159" s="78" t="str">
        <f ca="1">IF(ISBLANK(INDIRECT("E159"))," ",(INDIRECT("E159")))</f>
        <v xml:space="preserve"> </v>
      </c>
      <c r="AF159" s="78" t="str">
        <f ca="1">IF(ISBLANK(INDIRECT("F159"))," ",(INDIRECT("F159")))</f>
        <v xml:space="preserve"> </v>
      </c>
      <c r="AG159" s="78" t="str">
        <f ca="1">IF(ISBLANK(INDIRECT("G159"))," ",(INDIRECT("G159")))</f>
        <v xml:space="preserve"> </v>
      </c>
      <c r="AH159" s="78" t="str">
        <f ca="1">IF(ISBLANK(INDIRECT("H159"))," ",(INDIRECT("H159")))</f>
        <v xml:space="preserve"> </v>
      </c>
      <c r="AI159" s="78" t="str">
        <f ca="1">IF(ISBLANK(INDIRECT("I159"))," ",(INDIRECT("I159")))</f>
        <v xml:space="preserve"> </v>
      </c>
      <c r="AJ159" s="78" t="str">
        <f ca="1">IF(ISBLANK(INDIRECT("J159"))," ",(INDIRECT("J159")))</f>
        <v xml:space="preserve"> </v>
      </c>
      <c r="AK159" s="78" t="str">
        <f ca="1">IF(ISBLANK(INDIRECT("K159"))," ",(INDIRECT("K159")))</f>
        <v xml:space="preserve"> </v>
      </c>
      <c r="AL159" s="78" t="str">
        <f ca="1">IF(ISBLANK(INDIRECT("L159"))," ",(INDIRECT("L159")))</f>
        <v xml:space="preserve"> </v>
      </c>
      <c r="AM159" s="78" t="str">
        <f ca="1">IF(ISBLANK(INDIRECT("M159"))," ",(INDIRECT("M159")))</f>
        <v xml:space="preserve"> </v>
      </c>
      <c r="AN159" s="78" t="str">
        <f ca="1">IF(ISBLANK(INDIRECT("N159"))," ",(INDIRECT("N159")))</f>
        <v xml:space="preserve"> </v>
      </c>
      <c r="AO159" s="78" t="str">
        <f ca="1">IF(ISBLANK(INDIRECT("O159"))," ",(INDIRECT("O159")))</f>
        <v xml:space="preserve"> </v>
      </c>
      <c r="AP159" s="78" t="str">
        <f ca="1">IF(ISBLANK(INDIRECT("P159"))," ",(INDIRECT("P159")))</f>
        <v xml:space="preserve"> </v>
      </c>
      <c r="AQ159" s="78" t="str">
        <f ca="1">IF(ISBLANK(INDIRECT("Q159"))," ",(INDIRECT("Q159")))</f>
        <v xml:space="preserve"> </v>
      </c>
      <c r="AR159" s="78" t="str">
        <f ca="1">IF(ISBLANK(INDIRECT("R159"))," ",(INDIRECT("R159")))</f>
        <v xml:space="preserve"> </v>
      </c>
      <c r="AS159" s="78" t="str">
        <f ca="1">IF(ISBLANK(INDIRECT("S159"))," ",(INDIRECT("S159")))</f>
        <v/>
      </c>
      <c r="AT159" s="78" t="str">
        <f ca="1">IF(ISBLANK(INDIRECT("T159"))," ",(INDIRECT("T159")))</f>
        <v xml:space="preserve"> </v>
      </c>
      <c r="AU159" s="78" t="str">
        <f ca="1">IF(ISBLANK(INDIRECT("U159"))," ",(INDIRECT("U159")))</f>
        <v xml:space="preserve"> </v>
      </c>
      <c r="AV159" s="78" t="str">
        <f ca="1">IF(ISBLANK(INDIRECT("V159"))," ",(INDIRECT("V159")))</f>
        <v xml:space="preserve"> </v>
      </c>
      <c r="AW159" s="78" t="str">
        <f ca="1">IF(ISBLANK(INDIRECT("W159"))," ",(INDIRECT("W159")))</f>
        <v xml:space="preserve"> </v>
      </c>
      <c r="BC159" s="290" t="s">
        <v>1033</v>
      </c>
      <c r="BD159" s="290"/>
      <c r="BE159" s="290"/>
      <c r="BF159" s="290"/>
      <c r="BG159" s="290"/>
    </row>
    <row r="160" spans="1:59" x14ac:dyDescent="0.35">
      <c r="A160" s="16">
        <v>155</v>
      </c>
      <c r="B160" s="20"/>
      <c r="C160" s="20"/>
      <c r="D160" s="29"/>
      <c r="E160" s="30"/>
      <c r="F160" s="29"/>
      <c r="G160" s="20"/>
      <c r="H160" s="20"/>
      <c r="I160" s="20"/>
      <c r="J160" s="20"/>
      <c r="K160" s="20"/>
      <c r="L160" s="20"/>
      <c r="M160" s="20"/>
      <c r="N160" s="29"/>
      <c r="O160" s="29"/>
      <c r="P160" s="20"/>
      <c r="Q160" s="125"/>
      <c r="R160" s="125"/>
      <c r="S160" s="126" t="str">
        <f t="shared" si="3"/>
        <v/>
      </c>
      <c r="T160" s="31"/>
      <c r="U160" s="20"/>
      <c r="V160" s="20"/>
      <c r="W160" s="20"/>
      <c r="AB160" s="78" t="str">
        <f ca="1">IF(ISBLANK(INDIRECT("B160"))," ",(INDIRECT("B160")))</f>
        <v xml:space="preserve"> </v>
      </c>
      <c r="AC160" s="78" t="str">
        <f ca="1">IF(ISBLANK(INDIRECT("C160"))," ",(INDIRECT("C160")))</f>
        <v xml:space="preserve"> </v>
      </c>
      <c r="AD160" s="78" t="str">
        <f ca="1">IF(ISBLANK(INDIRECT("D160"))," ",(INDIRECT("D160")))</f>
        <v xml:space="preserve"> </v>
      </c>
      <c r="AE160" s="78" t="str">
        <f ca="1">IF(ISBLANK(INDIRECT("E160"))," ",(INDIRECT("E160")))</f>
        <v xml:space="preserve"> </v>
      </c>
      <c r="AF160" s="78" t="str">
        <f ca="1">IF(ISBLANK(INDIRECT("F160"))," ",(INDIRECT("F160")))</f>
        <v xml:space="preserve"> </v>
      </c>
      <c r="AG160" s="78" t="str">
        <f ca="1">IF(ISBLANK(INDIRECT("G160"))," ",(INDIRECT("G160")))</f>
        <v xml:space="preserve"> </v>
      </c>
      <c r="AH160" s="78" t="str">
        <f ca="1">IF(ISBLANK(INDIRECT("H160"))," ",(INDIRECT("H160")))</f>
        <v xml:space="preserve"> </v>
      </c>
      <c r="AI160" s="78" t="str">
        <f ca="1">IF(ISBLANK(INDIRECT("I160"))," ",(INDIRECT("I160")))</f>
        <v xml:space="preserve"> </v>
      </c>
      <c r="AJ160" s="78" t="str">
        <f ca="1">IF(ISBLANK(INDIRECT("J160"))," ",(INDIRECT("J160")))</f>
        <v xml:space="preserve"> </v>
      </c>
      <c r="AK160" s="78" t="str">
        <f ca="1">IF(ISBLANK(INDIRECT("K160"))," ",(INDIRECT("K160")))</f>
        <v xml:space="preserve"> </v>
      </c>
      <c r="AL160" s="78" t="str">
        <f ca="1">IF(ISBLANK(INDIRECT("L160"))," ",(INDIRECT("L160")))</f>
        <v xml:space="preserve"> </v>
      </c>
      <c r="AM160" s="78" t="str">
        <f ca="1">IF(ISBLANK(INDIRECT("M160"))," ",(INDIRECT("M160")))</f>
        <v xml:space="preserve"> </v>
      </c>
      <c r="AN160" s="78" t="str">
        <f ca="1">IF(ISBLANK(INDIRECT("N160"))," ",(INDIRECT("N160")))</f>
        <v xml:space="preserve"> </v>
      </c>
      <c r="AO160" s="78" t="str">
        <f ca="1">IF(ISBLANK(INDIRECT("O160"))," ",(INDIRECT("O160")))</f>
        <v xml:space="preserve"> </v>
      </c>
      <c r="AP160" s="78" t="str">
        <f ca="1">IF(ISBLANK(INDIRECT("P160"))," ",(INDIRECT("P160")))</f>
        <v xml:space="preserve"> </v>
      </c>
      <c r="AQ160" s="78" t="str">
        <f ca="1">IF(ISBLANK(INDIRECT("Q160"))," ",(INDIRECT("Q160")))</f>
        <v xml:space="preserve"> </v>
      </c>
      <c r="AR160" s="78" t="str">
        <f ca="1">IF(ISBLANK(INDIRECT("R160"))," ",(INDIRECT("R160")))</f>
        <v xml:space="preserve"> </v>
      </c>
      <c r="AS160" s="78" t="str">
        <f ca="1">IF(ISBLANK(INDIRECT("S160"))," ",(INDIRECT("S160")))</f>
        <v/>
      </c>
      <c r="AT160" s="78" t="str">
        <f ca="1">IF(ISBLANK(INDIRECT("T160"))," ",(INDIRECT("T160")))</f>
        <v xml:space="preserve"> </v>
      </c>
      <c r="AU160" s="78" t="str">
        <f ca="1">IF(ISBLANK(INDIRECT("U160"))," ",(INDIRECT("U160")))</f>
        <v xml:space="preserve"> </v>
      </c>
      <c r="AV160" s="78" t="str">
        <f ca="1">IF(ISBLANK(INDIRECT("V160"))," ",(INDIRECT("V160")))</f>
        <v xml:space="preserve"> </v>
      </c>
      <c r="AW160" s="78" t="str">
        <f ca="1">IF(ISBLANK(INDIRECT("W160"))," ",(INDIRECT("W160")))</f>
        <v xml:space="preserve"> </v>
      </c>
      <c r="BC160" s="290" t="s">
        <v>1034</v>
      </c>
      <c r="BD160" s="290"/>
      <c r="BE160" s="290"/>
      <c r="BF160" s="290"/>
      <c r="BG160" s="290"/>
    </row>
    <row r="161" spans="1:59" x14ac:dyDescent="0.35">
      <c r="A161" s="16">
        <v>156</v>
      </c>
      <c r="B161" s="20"/>
      <c r="C161" s="20"/>
      <c r="D161" s="29"/>
      <c r="E161" s="30"/>
      <c r="F161" s="29"/>
      <c r="G161" s="20"/>
      <c r="H161" s="20"/>
      <c r="I161" s="20"/>
      <c r="J161" s="20"/>
      <c r="K161" s="20"/>
      <c r="L161" s="20"/>
      <c r="M161" s="20"/>
      <c r="N161" s="29"/>
      <c r="O161" s="29"/>
      <c r="P161" s="20"/>
      <c r="Q161" s="125"/>
      <c r="R161" s="125"/>
      <c r="S161" s="126" t="str">
        <f t="shared" si="3"/>
        <v/>
      </c>
      <c r="T161" s="31"/>
      <c r="U161" s="20"/>
      <c r="V161" s="20"/>
      <c r="W161" s="20"/>
      <c r="AB161" s="78" t="str">
        <f ca="1">IF(ISBLANK(INDIRECT("B161"))," ",(INDIRECT("B161")))</f>
        <v xml:space="preserve"> </v>
      </c>
      <c r="AC161" s="78" t="str">
        <f ca="1">IF(ISBLANK(INDIRECT("C161"))," ",(INDIRECT("C161")))</f>
        <v xml:space="preserve"> </v>
      </c>
      <c r="AD161" s="78" t="str">
        <f ca="1">IF(ISBLANK(INDIRECT("D161"))," ",(INDIRECT("D161")))</f>
        <v xml:space="preserve"> </v>
      </c>
      <c r="AE161" s="78" t="str">
        <f ca="1">IF(ISBLANK(INDIRECT("E161"))," ",(INDIRECT("E161")))</f>
        <v xml:space="preserve"> </v>
      </c>
      <c r="AF161" s="78" t="str">
        <f ca="1">IF(ISBLANK(INDIRECT("F161"))," ",(INDIRECT("F161")))</f>
        <v xml:space="preserve"> </v>
      </c>
      <c r="AG161" s="78" t="str">
        <f ca="1">IF(ISBLANK(INDIRECT("G161"))," ",(INDIRECT("G161")))</f>
        <v xml:space="preserve"> </v>
      </c>
      <c r="AH161" s="78" t="str">
        <f ca="1">IF(ISBLANK(INDIRECT("H161"))," ",(INDIRECT("H161")))</f>
        <v xml:space="preserve"> </v>
      </c>
      <c r="AI161" s="78" t="str">
        <f ca="1">IF(ISBLANK(INDIRECT("I161"))," ",(INDIRECT("I161")))</f>
        <v xml:space="preserve"> </v>
      </c>
      <c r="AJ161" s="78" t="str">
        <f ca="1">IF(ISBLANK(INDIRECT("J161"))," ",(INDIRECT("J161")))</f>
        <v xml:space="preserve"> </v>
      </c>
      <c r="AK161" s="78" t="str">
        <f ca="1">IF(ISBLANK(INDIRECT("K161"))," ",(INDIRECT("K161")))</f>
        <v xml:space="preserve"> </v>
      </c>
      <c r="AL161" s="78" t="str">
        <f ca="1">IF(ISBLANK(INDIRECT("L161"))," ",(INDIRECT("L161")))</f>
        <v xml:space="preserve"> </v>
      </c>
      <c r="AM161" s="78" t="str">
        <f ca="1">IF(ISBLANK(INDIRECT("M161"))," ",(INDIRECT("M161")))</f>
        <v xml:space="preserve"> </v>
      </c>
      <c r="AN161" s="78" t="str">
        <f ca="1">IF(ISBLANK(INDIRECT("N161"))," ",(INDIRECT("N161")))</f>
        <v xml:space="preserve"> </v>
      </c>
      <c r="AO161" s="78" t="str">
        <f ca="1">IF(ISBLANK(INDIRECT("O161"))," ",(INDIRECT("O161")))</f>
        <v xml:space="preserve"> </v>
      </c>
      <c r="AP161" s="78" t="str">
        <f ca="1">IF(ISBLANK(INDIRECT("P161"))," ",(INDIRECT("P161")))</f>
        <v xml:space="preserve"> </v>
      </c>
      <c r="AQ161" s="78" t="str">
        <f ca="1">IF(ISBLANK(INDIRECT("Q161"))," ",(INDIRECT("Q161")))</f>
        <v xml:space="preserve"> </v>
      </c>
      <c r="AR161" s="78" t="str">
        <f ca="1">IF(ISBLANK(INDIRECT("R161"))," ",(INDIRECT("R161")))</f>
        <v xml:space="preserve"> </v>
      </c>
      <c r="AS161" s="78" t="str">
        <f ca="1">IF(ISBLANK(INDIRECT("S161"))," ",(INDIRECT("S161")))</f>
        <v/>
      </c>
      <c r="AT161" s="78" t="str">
        <f ca="1">IF(ISBLANK(INDIRECT("T161"))," ",(INDIRECT("T161")))</f>
        <v xml:space="preserve"> </v>
      </c>
      <c r="AU161" s="78" t="str">
        <f ca="1">IF(ISBLANK(INDIRECT("U161"))," ",(INDIRECT("U161")))</f>
        <v xml:space="preserve"> </v>
      </c>
      <c r="AV161" s="78" t="str">
        <f ca="1">IF(ISBLANK(INDIRECT("V161"))," ",(INDIRECT("V161")))</f>
        <v xml:space="preserve"> </v>
      </c>
      <c r="AW161" s="78" t="str">
        <f ca="1">IF(ISBLANK(INDIRECT("W161"))," ",(INDIRECT("W161")))</f>
        <v xml:space="preserve"> </v>
      </c>
      <c r="BC161" s="290" t="s">
        <v>1035</v>
      </c>
      <c r="BD161" s="290"/>
      <c r="BE161" s="290"/>
      <c r="BF161" s="290"/>
      <c r="BG161" s="290"/>
    </row>
    <row r="162" spans="1:59" x14ac:dyDescent="0.35">
      <c r="A162" s="16">
        <v>157</v>
      </c>
      <c r="B162" s="20"/>
      <c r="C162" s="20"/>
      <c r="D162" s="29"/>
      <c r="E162" s="30"/>
      <c r="F162" s="29"/>
      <c r="G162" s="20"/>
      <c r="H162" s="20"/>
      <c r="I162" s="20"/>
      <c r="J162" s="20"/>
      <c r="K162" s="20"/>
      <c r="L162" s="20"/>
      <c r="M162" s="20"/>
      <c r="N162" s="29"/>
      <c r="O162" s="29"/>
      <c r="P162" s="20"/>
      <c r="Q162" s="125"/>
      <c r="R162" s="125"/>
      <c r="S162" s="126" t="str">
        <f t="shared" si="3"/>
        <v/>
      </c>
      <c r="T162" s="31"/>
      <c r="U162" s="20"/>
      <c r="V162" s="20"/>
      <c r="W162" s="20"/>
      <c r="AB162" s="78" t="str">
        <f ca="1">IF(ISBLANK(INDIRECT("B162"))," ",(INDIRECT("B162")))</f>
        <v xml:space="preserve"> </v>
      </c>
      <c r="AC162" s="78" t="str">
        <f ca="1">IF(ISBLANK(INDIRECT("C162"))," ",(INDIRECT("C162")))</f>
        <v xml:space="preserve"> </v>
      </c>
      <c r="AD162" s="78" t="str">
        <f ca="1">IF(ISBLANK(INDIRECT("D162"))," ",(INDIRECT("D162")))</f>
        <v xml:space="preserve"> </v>
      </c>
      <c r="AE162" s="78" t="str">
        <f ca="1">IF(ISBLANK(INDIRECT("E162"))," ",(INDIRECT("E162")))</f>
        <v xml:space="preserve"> </v>
      </c>
      <c r="AF162" s="78" t="str">
        <f ca="1">IF(ISBLANK(INDIRECT("F162"))," ",(INDIRECT("F162")))</f>
        <v xml:space="preserve"> </v>
      </c>
      <c r="AG162" s="78" t="str">
        <f ca="1">IF(ISBLANK(INDIRECT("G162"))," ",(INDIRECT("G162")))</f>
        <v xml:space="preserve"> </v>
      </c>
      <c r="AH162" s="78" t="str">
        <f ca="1">IF(ISBLANK(INDIRECT("H162"))," ",(INDIRECT("H162")))</f>
        <v xml:space="preserve"> </v>
      </c>
      <c r="AI162" s="78" t="str">
        <f ca="1">IF(ISBLANK(INDIRECT("I162"))," ",(INDIRECT("I162")))</f>
        <v xml:space="preserve"> </v>
      </c>
      <c r="AJ162" s="78" t="str">
        <f ca="1">IF(ISBLANK(INDIRECT("J162"))," ",(INDIRECT("J162")))</f>
        <v xml:space="preserve"> </v>
      </c>
      <c r="AK162" s="78" t="str">
        <f ca="1">IF(ISBLANK(INDIRECT("K162"))," ",(INDIRECT("K162")))</f>
        <v xml:space="preserve"> </v>
      </c>
      <c r="AL162" s="78" t="str">
        <f ca="1">IF(ISBLANK(INDIRECT("L162"))," ",(INDIRECT("L162")))</f>
        <v xml:space="preserve"> </v>
      </c>
      <c r="AM162" s="78" t="str">
        <f ca="1">IF(ISBLANK(INDIRECT("M162"))," ",(INDIRECT("M162")))</f>
        <v xml:space="preserve"> </v>
      </c>
      <c r="AN162" s="78" t="str">
        <f ca="1">IF(ISBLANK(INDIRECT("N162"))," ",(INDIRECT("N162")))</f>
        <v xml:space="preserve"> </v>
      </c>
      <c r="AO162" s="78" t="str">
        <f ca="1">IF(ISBLANK(INDIRECT("O162"))," ",(INDIRECT("O162")))</f>
        <v xml:space="preserve"> </v>
      </c>
      <c r="AP162" s="78" t="str">
        <f ca="1">IF(ISBLANK(INDIRECT("P162"))," ",(INDIRECT("P162")))</f>
        <v xml:space="preserve"> </v>
      </c>
      <c r="AQ162" s="78" t="str">
        <f ca="1">IF(ISBLANK(INDIRECT("Q162"))," ",(INDIRECT("Q162")))</f>
        <v xml:space="preserve"> </v>
      </c>
      <c r="AR162" s="78" t="str">
        <f ca="1">IF(ISBLANK(INDIRECT("R162"))," ",(INDIRECT("R162")))</f>
        <v xml:space="preserve"> </v>
      </c>
      <c r="AS162" s="78" t="str">
        <f ca="1">IF(ISBLANK(INDIRECT("S162"))," ",(INDIRECT("S162")))</f>
        <v/>
      </c>
      <c r="AT162" s="78" t="str">
        <f ca="1">IF(ISBLANK(INDIRECT("T162"))," ",(INDIRECT("T162")))</f>
        <v xml:space="preserve"> </v>
      </c>
      <c r="AU162" s="78" t="str">
        <f ca="1">IF(ISBLANK(INDIRECT("U162"))," ",(INDIRECT("U162")))</f>
        <v xml:space="preserve"> </v>
      </c>
      <c r="AV162" s="78" t="str">
        <f ca="1">IF(ISBLANK(INDIRECT("V162"))," ",(INDIRECT("V162")))</f>
        <v xml:space="preserve"> </v>
      </c>
      <c r="AW162" s="78" t="str">
        <f ca="1">IF(ISBLANK(INDIRECT("W162"))," ",(INDIRECT("W162")))</f>
        <v xml:space="preserve"> </v>
      </c>
      <c r="BC162" s="290" t="s">
        <v>1036</v>
      </c>
      <c r="BD162" s="290"/>
      <c r="BE162" s="290"/>
      <c r="BF162" s="290"/>
      <c r="BG162" s="290"/>
    </row>
    <row r="163" spans="1:59" x14ac:dyDescent="0.35">
      <c r="A163" s="16">
        <v>158</v>
      </c>
      <c r="B163" s="20"/>
      <c r="C163" s="20"/>
      <c r="D163" s="29"/>
      <c r="E163" s="30"/>
      <c r="F163" s="29"/>
      <c r="G163" s="20"/>
      <c r="H163" s="20"/>
      <c r="I163" s="20"/>
      <c r="J163" s="20"/>
      <c r="K163" s="20"/>
      <c r="L163" s="20"/>
      <c r="M163" s="20"/>
      <c r="N163" s="29"/>
      <c r="O163" s="29"/>
      <c r="P163" s="20"/>
      <c r="Q163" s="125"/>
      <c r="R163" s="125"/>
      <c r="S163" s="126" t="str">
        <f t="shared" si="3"/>
        <v/>
      </c>
      <c r="T163" s="31"/>
      <c r="U163" s="20"/>
      <c r="V163" s="20"/>
      <c r="W163" s="20"/>
      <c r="AB163" s="78" t="str">
        <f ca="1">IF(ISBLANK(INDIRECT("B163"))," ",(INDIRECT("B163")))</f>
        <v xml:space="preserve"> </v>
      </c>
      <c r="AC163" s="78" t="str">
        <f ca="1">IF(ISBLANK(INDIRECT("C163"))," ",(INDIRECT("C163")))</f>
        <v xml:space="preserve"> </v>
      </c>
      <c r="AD163" s="78" t="str">
        <f ca="1">IF(ISBLANK(INDIRECT("D163"))," ",(INDIRECT("D163")))</f>
        <v xml:space="preserve"> </v>
      </c>
      <c r="AE163" s="78" t="str">
        <f ca="1">IF(ISBLANK(INDIRECT("E163"))," ",(INDIRECT("E163")))</f>
        <v xml:space="preserve"> </v>
      </c>
      <c r="AF163" s="78" t="str">
        <f ca="1">IF(ISBLANK(INDIRECT("F163"))," ",(INDIRECT("F163")))</f>
        <v xml:space="preserve"> </v>
      </c>
      <c r="AG163" s="78" t="str">
        <f ca="1">IF(ISBLANK(INDIRECT("G163"))," ",(INDIRECT("G163")))</f>
        <v xml:space="preserve"> </v>
      </c>
      <c r="AH163" s="78" t="str">
        <f ca="1">IF(ISBLANK(INDIRECT("H163"))," ",(INDIRECT("H163")))</f>
        <v xml:space="preserve"> </v>
      </c>
      <c r="AI163" s="78" t="str">
        <f ca="1">IF(ISBLANK(INDIRECT("I163"))," ",(INDIRECT("I163")))</f>
        <v xml:space="preserve"> </v>
      </c>
      <c r="AJ163" s="78" t="str">
        <f ca="1">IF(ISBLANK(INDIRECT("J163"))," ",(INDIRECT("J163")))</f>
        <v xml:space="preserve"> </v>
      </c>
      <c r="AK163" s="78" t="str">
        <f ca="1">IF(ISBLANK(INDIRECT("K163"))," ",(INDIRECT("K163")))</f>
        <v xml:space="preserve"> </v>
      </c>
      <c r="AL163" s="78" t="str">
        <f ca="1">IF(ISBLANK(INDIRECT("L163"))," ",(INDIRECT("L163")))</f>
        <v xml:space="preserve"> </v>
      </c>
      <c r="AM163" s="78" t="str">
        <f ca="1">IF(ISBLANK(INDIRECT("M163"))," ",(INDIRECT("M163")))</f>
        <v xml:space="preserve"> </v>
      </c>
      <c r="AN163" s="78" t="str">
        <f ca="1">IF(ISBLANK(INDIRECT("N163"))," ",(INDIRECT("N163")))</f>
        <v xml:space="preserve"> </v>
      </c>
      <c r="AO163" s="78" t="str">
        <f ca="1">IF(ISBLANK(INDIRECT("O163"))," ",(INDIRECT("O163")))</f>
        <v xml:space="preserve"> </v>
      </c>
      <c r="AP163" s="78" t="str">
        <f ca="1">IF(ISBLANK(INDIRECT("P163"))," ",(INDIRECT("P163")))</f>
        <v xml:space="preserve"> </v>
      </c>
      <c r="AQ163" s="78" t="str">
        <f ca="1">IF(ISBLANK(INDIRECT("Q163"))," ",(INDIRECT("Q163")))</f>
        <v xml:space="preserve"> </v>
      </c>
      <c r="AR163" s="78" t="str">
        <f ca="1">IF(ISBLANK(INDIRECT("R163"))," ",(INDIRECT("R163")))</f>
        <v xml:space="preserve"> </v>
      </c>
      <c r="AS163" s="78" t="str">
        <f ca="1">IF(ISBLANK(INDIRECT("S163"))," ",(INDIRECT("S163")))</f>
        <v/>
      </c>
      <c r="AT163" s="78" t="str">
        <f ca="1">IF(ISBLANK(INDIRECT("T163"))," ",(INDIRECT("T163")))</f>
        <v xml:space="preserve"> </v>
      </c>
      <c r="AU163" s="78" t="str">
        <f ca="1">IF(ISBLANK(INDIRECT("U163"))," ",(INDIRECT("U163")))</f>
        <v xml:space="preserve"> </v>
      </c>
      <c r="AV163" s="78" t="str">
        <f ca="1">IF(ISBLANK(INDIRECT("V163"))," ",(INDIRECT("V163")))</f>
        <v xml:space="preserve"> </v>
      </c>
      <c r="AW163" s="78" t="str">
        <f ca="1">IF(ISBLANK(INDIRECT("W163"))," ",(INDIRECT("W163")))</f>
        <v xml:space="preserve"> </v>
      </c>
      <c r="BC163" s="290" t="s">
        <v>65</v>
      </c>
      <c r="BD163" s="290"/>
      <c r="BE163" s="290"/>
      <c r="BF163" s="290"/>
      <c r="BG163" s="290"/>
    </row>
    <row r="164" spans="1:59" x14ac:dyDescent="0.35">
      <c r="A164" s="16">
        <v>159</v>
      </c>
      <c r="B164" s="20"/>
      <c r="C164" s="20"/>
      <c r="D164" s="29"/>
      <c r="E164" s="30"/>
      <c r="F164" s="29"/>
      <c r="G164" s="20"/>
      <c r="H164" s="20"/>
      <c r="I164" s="20"/>
      <c r="J164" s="20"/>
      <c r="K164" s="20"/>
      <c r="L164" s="20"/>
      <c r="M164" s="20"/>
      <c r="N164" s="29"/>
      <c r="O164" s="29"/>
      <c r="P164" s="20"/>
      <c r="Q164" s="125"/>
      <c r="R164" s="125"/>
      <c r="S164" s="126" t="str">
        <f t="shared" si="3"/>
        <v/>
      </c>
      <c r="T164" s="31"/>
      <c r="U164" s="20"/>
      <c r="V164" s="20"/>
      <c r="W164" s="20"/>
      <c r="AB164" s="78" t="str">
        <f ca="1">IF(ISBLANK(INDIRECT("B164"))," ",(INDIRECT("B164")))</f>
        <v xml:space="preserve"> </v>
      </c>
      <c r="AC164" s="78" t="str">
        <f ca="1">IF(ISBLANK(INDIRECT("C164"))," ",(INDIRECT("C164")))</f>
        <v xml:space="preserve"> </v>
      </c>
      <c r="AD164" s="78" t="str">
        <f ca="1">IF(ISBLANK(INDIRECT("D164"))," ",(INDIRECT("D164")))</f>
        <v xml:space="preserve"> </v>
      </c>
      <c r="AE164" s="78" t="str">
        <f ca="1">IF(ISBLANK(INDIRECT("E164"))," ",(INDIRECT("E164")))</f>
        <v xml:space="preserve"> </v>
      </c>
      <c r="AF164" s="78" t="str">
        <f ca="1">IF(ISBLANK(INDIRECT("F164"))," ",(INDIRECT("F164")))</f>
        <v xml:space="preserve"> </v>
      </c>
      <c r="AG164" s="78" t="str">
        <f ca="1">IF(ISBLANK(INDIRECT("G164"))," ",(INDIRECT("G164")))</f>
        <v xml:space="preserve"> </v>
      </c>
      <c r="AH164" s="78" t="str">
        <f ca="1">IF(ISBLANK(INDIRECT("H164"))," ",(INDIRECT("H164")))</f>
        <v xml:space="preserve"> </v>
      </c>
      <c r="AI164" s="78" t="str">
        <f ca="1">IF(ISBLANK(INDIRECT("I164"))," ",(INDIRECT("I164")))</f>
        <v xml:space="preserve"> </v>
      </c>
      <c r="AJ164" s="78" t="str">
        <f ca="1">IF(ISBLANK(INDIRECT("J164"))," ",(INDIRECT("J164")))</f>
        <v xml:space="preserve"> </v>
      </c>
      <c r="AK164" s="78" t="str">
        <f ca="1">IF(ISBLANK(INDIRECT("K164"))," ",(INDIRECT("K164")))</f>
        <v xml:space="preserve"> </v>
      </c>
      <c r="AL164" s="78" t="str">
        <f ca="1">IF(ISBLANK(INDIRECT("L164"))," ",(INDIRECT("L164")))</f>
        <v xml:space="preserve"> </v>
      </c>
      <c r="AM164" s="78" t="str">
        <f ca="1">IF(ISBLANK(INDIRECT("M164"))," ",(INDIRECT("M164")))</f>
        <v xml:space="preserve"> </v>
      </c>
      <c r="AN164" s="78" t="str">
        <f ca="1">IF(ISBLANK(INDIRECT("N164"))," ",(INDIRECT("N164")))</f>
        <v xml:space="preserve"> </v>
      </c>
      <c r="AO164" s="78" t="str">
        <f ca="1">IF(ISBLANK(INDIRECT("O164"))," ",(INDIRECT("O164")))</f>
        <v xml:space="preserve"> </v>
      </c>
      <c r="AP164" s="78" t="str">
        <f ca="1">IF(ISBLANK(INDIRECT("P164"))," ",(INDIRECT("P164")))</f>
        <v xml:space="preserve"> </v>
      </c>
      <c r="AQ164" s="78" t="str">
        <f ca="1">IF(ISBLANK(INDIRECT("Q164"))," ",(INDIRECT("Q164")))</f>
        <v xml:space="preserve"> </v>
      </c>
      <c r="AR164" s="78" t="str">
        <f ca="1">IF(ISBLANK(INDIRECT("R164"))," ",(INDIRECT("R164")))</f>
        <v xml:space="preserve"> </v>
      </c>
      <c r="AS164" s="78" t="str">
        <f ca="1">IF(ISBLANK(INDIRECT("S164"))," ",(INDIRECT("S164")))</f>
        <v/>
      </c>
      <c r="AT164" s="78" t="str">
        <f ca="1">IF(ISBLANK(INDIRECT("T164"))," ",(INDIRECT("T164")))</f>
        <v xml:space="preserve"> </v>
      </c>
      <c r="AU164" s="78" t="str">
        <f ca="1">IF(ISBLANK(INDIRECT("U164"))," ",(INDIRECT("U164")))</f>
        <v xml:space="preserve"> </v>
      </c>
      <c r="AV164" s="78" t="str">
        <f ca="1">IF(ISBLANK(INDIRECT("V164"))," ",(INDIRECT("V164")))</f>
        <v xml:space="preserve"> </v>
      </c>
      <c r="AW164" s="78" t="str">
        <f ca="1">IF(ISBLANK(INDIRECT("W164"))," ",(INDIRECT("W164")))</f>
        <v xml:space="preserve"> </v>
      </c>
      <c r="BC164" s="290" t="s">
        <v>1038</v>
      </c>
      <c r="BD164" s="290"/>
      <c r="BE164" s="290"/>
      <c r="BF164" s="290"/>
      <c r="BG164" s="290"/>
    </row>
    <row r="165" spans="1:59" x14ac:dyDescent="0.35">
      <c r="A165" s="16">
        <v>160</v>
      </c>
      <c r="B165" s="20"/>
      <c r="C165" s="20"/>
      <c r="D165" s="29"/>
      <c r="E165" s="30"/>
      <c r="F165" s="29"/>
      <c r="G165" s="20"/>
      <c r="H165" s="20"/>
      <c r="I165" s="20"/>
      <c r="J165" s="20"/>
      <c r="K165" s="20"/>
      <c r="L165" s="20"/>
      <c r="M165" s="20"/>
      <c r="N165" s="29"/>
      <c r="O165" s="29"/>
      <c r="P165" s="20"/>
      <c r="Q165" s="125"/>
      <c r="R165" s="125"/>
      <c r="S165" s="126" t="str">
        <f t="shared" si="3"/>
        <v/>
      </c>
      <c r="T165" s="31"/>
      <c r="U165" s="20"/>
      <c r="V165" s="20"/>
      <c r="W165" s="20"/>
      <c r="AB165" s="78" t="str">
        <f ca="1">IF(ISBLANK(INDIRECT("B165"))," ",(INDIRECT("B165")))</f>
        <v xml:space="preserve"> </v>
      </c>
      <c r="AC165" s="78" t="str">
        <f ca="1">IF(ISBLANK(INDIRECT("C165"))," ",(INDIRECT("C165")))</f>
        <v xml:space="preserve"> </v>
      </c>
      <c r="AD165" s="78" t="str">
        <f ca="1">IF(ISBLANK(INDIRECT("D165"))," ",(INDIRECT("D165")))</f>
        <v xml:space="preserve"> </v>
      </c>
      <c r="AE165" s="78" t="str">
        <f ca="1">IF(ISBLANK(INDIRECT("E165"))," ",(INDIRECT("E165")))</f>
        <v xml:space="preserve"> </v>
      </c>
      <c r="AF165" s="78" t="str">
        <f ca="1">IF(ISBLANK(INDIRECT("F165"))," ",(INDIRECT("F165")))</f>
        <v xml:space="preserve"> </v>
      </c>
      <c r="AG165" s="78" t="str">
        <f ca="1">IF(ISBLANK(INDIRECT("G165"))," ",(INDIRECT("G165")))</f>
        <v xml:space="preserve"> </v>
      </c>
      <c r="AH165" s="78" t="str">
        <f ca="1">IF(ISBLANK(INDIRECT("H165"))," ",(INDIRECT("H165")))</f>
        <v xml:space="preserve"> </v>
      </c>
      <c r="AI165" s="78" t="str">
        <f ca="1">IF(ISBLANK(INDIRECT("I165"))," ",(INDIRECT("I165")))</f>
        <v xml:space="preserve"> </v>
      </c>
      <c r="AJ165" s="78" t="str">
        <f ca="1">IF(ISBLANK(INDIRECT("J165"))," ",(INDIRECT("J165")))</f>
        <v xml:space="preserve"> </v>
      </c>
      <c r="AK165" s="78" t="str">
        <f ca="1">IF(ISBLANK(INDIRECT("K165"))," ",(INDIRECT("K165")))</f>
        <v xml:space="preserve"> </v>
      </c>
      <c r="AL165" s="78" t="str">
        <f ca="1">IF(ISBLANK(INDIRECT("L165"))," ",(INDIRECT("L165")))</f>
        <v xml:space="preserve"> </v>
      </c>
      <c r="AM165" s="78" t="str">
        <f ca="1">IF(ISBLANK(INDIRECT("M165"))," ",(INDIRECT("M165")))</f>
        <v xml:space="preserve"> </v>
      </c>
      <c r="AN165" s="78" t="str">
        <f ca="1">IF(ISBLANK(INDIRECT("N165"))," ",(INDIRECT("N165")))</f>
        <v xml:space="preserve"> </v>
      </c>
      <c r="AO165" s="78" t="str">
        <f ca="1">IF(ISBLANK(INDIRECT("O165"))," ",(INDIRECT("O165")))</f>
        <v xml:space="preserve"> </v>
      </c>
      <c r="AP165" s="78" t="str">
        <f ca="1">IF(ISBLANK(INDIRECT("P165"))," ",(INDIRECT("P165")))</f>
        <v xml:space="preserve"> </v>
      </c>
      <c r="AQ165" s="78" t="str">
        <f ca="1">IF(ISBLANK(INDIRECT("Q165"))," ",(INDIRECT("Q165")))</f>
        <v xml:space="preserve"> </v>
      </c>
      <c r="AR165" s="78" t="str">
        <f ca="1">IF(ISBLANK(INDIRECT("R165"))," ",(INDIRECT("R165")))</f>
        <v xml:space="preserve"> </v>
      </c>
      <c r="AS165" s="78" t="str">
        <f ca="1">IF(ISBLANK(INDIRECT("S165"))," ",(INDIRECT("S165")))</f>
        <v/>
      </c>
      <c r="AT165" s="78" t="str">
        <f ca="1">IF(ISBLANK(INDIRECT("T165"))," ",(INDIRECT("T165")))</f>
        <v xml:space="preserve"> </v>
      </c>
      <c r="AU165" s="78" t="str">
        <f ca="1">IF(ISBLANK(INDIRECT("U165"))," ",(INDIRECT("U165")))</f>
        <v xml:space="preserve"> </v>
      </c>
      <c r="AV165" s="78" t="str">
        <f ca="1">IF(ISBLANK(INDIRECT("V165"))," ",(INDIRECT("V165")))</f>
        <v xml:space="preserve"> </v>
      </c>
      <c r="AW165" s="78" t="str">
        <f ca="1">IF(ISBLANK(INDIRECT("W165"))," ",(INDIRECT("W165")))</f>
        <v xml:space="preserve"> </v>
      </c>
      <c r="BC165" s="290" t="s">
        <v>1534</v>
      </c>
      <c r="BD165" s="290"/>
      <c r="BE165" s="290"/>
      <c r="BF165" s="290"/>
      <c r="BG165" s="290"/>
    </row>
    <row r="166" spans="1:59" x14ac:dyDescent="0.35">
      <c r="A166" s="16">
        <v>161</v>
      </c>
      <c r="B166" s="20"/>
      <c r="C166" s="20"/>
      <c r="D166" s="29"/>
      <c r="E166" s="30"/>
      <c r="F166" s="29"/>
      <c r="G166" s="20"/>
      <c r="H166" s="20"/>
      <c r="I166" s="20"/>
      <c r="J166" s="20"/>
      <c r="K166" s="20"/>
      <c r="L166" s="20"/>
      <c r="M166" s="20"/>
      <c r="N166" s="29"/>
      <c r="O166" s="29"/>
      <c r="P166" s="20"/>
      <c r="Q166" s="125"/>
      <c r="R166" s="125"/>
      <c r="S166" s="126" t="str">
        <f t="shared" si="3"/>
        <v/>
      </c>
      <c r="T166" s="31"/>
      <c r="U166" s="20"/>
      <c r="V166" s="20"/>
      <c r="W166" s="20"/>
      <c r="AB166" s="78" t="str">
        <f ca="1">IF(ISBLANK(INDIRECT("B166"))," ",(INDIRECT("B166")))</f>
        <v xml:space="preserve"> </v>
      </c>
      <c r="AC166" s="78" t="str">
        <f ca="1">IF(ISBLANK(INDIRECT("C166"))," ",(INDIRECT("C166")))</f>
        <v xml:space="preserve"> </v>
      </c>
      <c r="AD166" s="78" t="str">
        <f ca="1">IF(ISBLANK(INDIRECT("D166"))," ",(INDIRECT("D166")))</f>
        <v xml:space="preserve"> </v>
      </c>
      <c r="AE166" s="78" t="str">
        <f ca="1">IF(ISBLANK(INDIRECT("E166"))," ",(INDIRECT("E166")))</f>
        <v xml:space="preserve"> </v>
      </c>
      <c r="AF166" s="78" t="str">
        <f ca="1">IF(ISBLANK(INDIRECT("F166"))," ",(INDIRECT("F166")))</f>
        <v xml:space="preserve"> </v>
      </c>
      <c r="AG166" s="78" t="str">
        <f ca="1">IF(ISBLANK(INDIRECT("G166"))," ",(INDIRECT("G166")))</f>
        <v xml:space="preserve"> </v>
      </c>
      <c r="AH166" s="78" t="str">
        <f ca="1">IF(ISBLANK(INDIRECT("H166"))," ",(INDIRECT("H166")))</f>
        <v xml:space="preserve"> </v>
      </c>
      <c r="AI166" s="78" t="str">
        <f ca="1">IF(ISBLANK(INDIRECT("I166"))," ",(INDIRECT("I166")))</f>
        <v xml:space="preserve"> </v>
      </c>
      <c r="AJ166" s="78" t="str">
        <f ca="1">IF(ISBLANK(INDIRECT("J166"))," ",(INDIRECT("J166")))</f>
        <v xml:space="preserve"> </v>
      </c>
      <c r="AK166" s="78" t="str">
        <f ca="1">IF(ISBLANK(INDIRECT("K166"))," ",(INDIRECT("K166")))</f>
        <v xml:space="preserve"> </v>
      </c>
      <c r="AL166" s="78" t="str">
        <f ca="1">IF(ISBLANK(INDIRECT("L166"))," ",(INDIRECT("L166")))</f>
        <v xml:space="preserve"> </v>
      </c>
      <c r="AM166" s="78" t="str">
        <f ca="1">IF(ISBLANK(INDIRECT("M166"))," ",(INDIRECT("M166")))</f>
        <v xml:space="preserve"> </v>
      </c>
      <c r="AN166" s="78" t="str">
        <f ca="1">IF(ISBLANK(INDIRECT("N166"))," ",(INDIRECT("N166")))</f>
        <v xml:space="preserve"> </v>
      </c>
      <c r="AO166" s="78" t="str">
        <f ca="1">IF(ISBLANK(INDIRECT("O166"))," ",(INDIRECT("O166")))</f>
        <v xml:space="preserve"> </v>
      </c>
      <c r="AP166" s="78" t="str">
        <f ca="1">IF(ISBLANK(INDIRECT("P166"))," ",(INDIRECT("P166")))</f>
        <v xml:space="preserve"> </v>
      </c>
      <c r="AQ166" s="78" t="str">
        <f ca="1">IF(ISBLANK(INDIRECT("Q166"))," ",(INDIRECT("Q166")))</f>
        <v xml:space="preserve"> </v>
      </c>
      <c r="AR166" s="78" t="str">
        <f ca="1">IF(ISBLANK(INDIRECT("R166"))," ",(INDIRECT("R166")))</f>
        <v xml:space="preserve"> </v>
      </c>
      <c r="AS166" s="78" t="str">
        <f ca="1">IF(ISBLANK(INDIRECT("S166"))," ",(INDIRECT("S166")))</f>
        <v/>
      </c>
      <c r="AT166" s="78" t="str">
        <f ca="1">IF(ISBLANK(INDIRECT("T166"))," ",(INDIRECT("T166")))</f>
        <v xml:space="preserve"> </v>
      </c>
      <c r="AU166" s="78" t="str">
        <f ca="1">IF(ISBLANK(INDIRECT("U166"))," ",(INDIRECT("U166")))</f>
        <v xml:space="preserve"> </v>
      </c>
      <c r="AV166" s="78" t="str">
        <f ca="1">IF(ISBLANK(INDIRECT("V166"))," ",(INDIRECT("V166")))</f>
        <v xml:space="preserve"> </v>
      </c>
      <c r="AW166" s="78" t="str">
        <f ca="1">IF(ISBLANK(INDIRECT("W166"))," ",(INDIRECT("W166")))</f>
        <v xml:space="preserve"> </v>
      </c>
      <c r="BC166" s="290" t="s">
        <v>1039</v>
      </c>
      <c r="BD166" s="290"/>
      <c r="BE166" s="290"/>
      <c r="BF166" s="290"/>
      <c r="BG166" s="290"/>
    </row>
    <row r="167" spans="1:59" x14ac:dyDescent="0.35">
      <c r="A167" s="16">
        <v>162</v>
      </c>
      <c r="B167" s="20"/>
      <c r="C167" s="20"/>
      <c r="D167" s="29"/>
      <c r="E167" s="30"/>
      <c r="F167" s="29"/>
      <c r="G167" s="20"/>
      <c r="H167" s="20"/>
      <c r="I167" s="20"/>
      <c r="J167" s="20"/>
      <c r="K167" s="20"/>
      <c r="L167" s="20"/>
      <c r="M167" s="20"/>
      <c r="N167" s="29"/>
      <c r="O167" s="29"/>
      <c r="P167" s="20"/>
      <c r="Q167" s="125"/>
      <c r="R167" s="125"/>
      <c r="S167" s="126" t="str">
        <f t="shared" si="3"/>
        <v/>
      </c>
      <c r="T167" s="31"/>
      <c r="U167" s="20"/>
      <c r="V167" s="20"/>
      <c r="W167" s="20"/>
      <c r="AB167" s="78" t="str">
        <f ca="1">IF(ISBLANK(INDIRECT("B167"))," ",(INDIRECT("B167")))</f>
        <v xml:space="preserve"> </v>
      </c>
      <c r="AC167" s="78" t="str">
        <f ca="1">IF(ISBLANK(INDIRECT("C167"))," ",(INDIRECT("C167")))</f>
        <v xml:space="preserve"> </v>
      </c>
      <c r="AD167" s="78" t="str">
        <f ca="1">IF(ISBLANK(INDIRECT("D167"))," ",(INDIRECT("D167")))</f>
        <v xml:space="preserve"> </v>
      </c>
      <c r="AE167" s="78" t="str">
        <f ca="1">IF(ISBLANK(INDIRECT("E167"))," ",(INDIRECT("E167")))</f>
        <v xml:space="preserve"> </v>
      </c>
      <c r="AF167" s="78" t="str">
        <f ca="1">IF(ISBLANK(INDIRECT("F167"))," ",(INDIRECT("F167")))</f>
        <v xml:space="preserve"> </v>
      </c>
      <c r="AG167" s="78" t="str">
        <f ca="1">IF(ISBLANK(INDIRECT("G167"))," ",(INDIRECT("G167")))</f>
        <v xml:space="preserve"> </v>
      </c>
      <c r="AH167" s="78" t="str">
        <f ca="1">IF(ISBLANK(INDIRECT("H167"))," ",(INDIRECT("H167")))</f>
        <v xml:space="preserve"> </v>
      </c>
      <c r="AI167" s="78" t="str">
        <f ca="1">IF(ISBLANK(INDIRECT("I167"))," ",(INDIRECT("I167")))</f>
        <v xml:space="preserve"> </v>
      </c>
      <c r="AJ167" s="78" t="str">
        <f ca="1">IF(ISBLANK(INDIRECT("J167"))," ",(INDIRECT("J167")))</f>
        <v xml:space="preserve"> </v>
      </c>
      <c r="AK167" s="78" t="str">
        <f ca="1">IF(ISBLANK(INDIRECT("K167"))," ",(INDIRECT("K167")))</f>
        <v xml:space="preserve"> </v>
      </c>
      <c r="AL167" s="78" t="str">
        <f ca="1">IF(ISBLANK(INDIRECT("L167"))," ",(INDIRECT("L167")))</f>
        <v xml:space="preserve"> </v>
      </c>
      <c r="AM167" s="78" t="str">
        <f ca="1">IF(ISBLANK(INDIRECT("M167"))," ",(INDIRECT("M167")))</f>
        <v xml:space="preserve"> </v>
      </c>
      <c r="AN167" s="78" t="str">
        <f ca="1">IF(ISBLANK(INDIRECT("N167"))," ",(INDIRECT("N167")))</f>
        <v xml:space="preserve"> </v>
      </c>
      <c r="AO167" s="78" t="str">
        <f ca="1">IF(ISBLANK(INDIRECT("O167"))," ",(INDIRECT("O167")))</f>
        <v xml:space="preserve"> </v>
      </c>
      <c r="AP167" s="78" t="str">
        <f ca="1">IF(ISBLANK(INDIRECT("P167"))," ",(INDIRECT("P167")))</f>
        <v xml:space="preserve"> </v>
      </c>
      <c r="AQ167" s="78" t="str">
        <f ca="1">IF(ISBLANK(INDIRECT("Q167"))," ",(INDIRECT("Q167")))</f>
        <v xml:space="preserve"> </v>
      </c>
      <c r="AR167" s="78" t="str">
        <f ca="1">IF(ISBLANK(INDIRECT("R167"))," ",(INDIRECT("R167")))</f>
        <v xml:space="preserve"> </v>
      </c>
      <c r="AS167" s="78" t="str">
        <f ca="1">IF(ISBLANK(INDIRECT("S167"))," ",(INDIRECT("S167")))</f>
        <v/>
      </c>
      <c r="AT167" s="78" t="str">
        <f ca="1">IF(ISBLANK(INDIRECT("T167"))," ",(INDIRECT("T167")))</f>
        <v xml:space="preserve"> </v>
      </c>
      <c r="AU167" s="78" t="str">
        <f ca="1">IF(ISBLANK(INDIRECT("U167"))," ",(INDIRECT("U167")))</f>
        <v xml:space="preserve"> </v>
      </c>
      <c r="AV167" s="78" t="str">
        <f ca="1">IF(ISBLANK(INDIRECT("V167"))," ",(INDIRECT("V167")))</f>
        <v xml:space="preserve"> </v>
      </c>
      <c r="AW167" s="78" t="str">
        <f ca="1">IF(ISBLANK(INDIRECT("W167"))," ",(INDIRECT("W167")))</f>
        <v xml:space="preserve"> </v>
      </c>
      <c r="BC167" s="290" t="s">
        <v>1040</v>
      </c>
      <c r="BD167" s="290"/>
      <c r="BE167" s="290"/>
      <c r="BF167" s="290"/>
      <c r="BG167" s="290"/>
    </row>
    <row r="168" spans="1:59" x14ac:dyDescent="0.35">
      <c r="A168" s="16">
        <v>163</v>
      </c>
      <c r="B168" s="20"/>
      <c r="C168" s="20"/>
      <c r="D168" s="29"/>
      <c r="E168" s="30"/>
      <c r="F168" s="29"/>
      <c r="G168" s="20"/>
      <c r="H168" s="20"/>
      <c r="I168" s="20"/>
      <c r="J168" s="20"/>
      <c r="K168" s="20"/>
      <c r="L168" s="20"/>
      <c r="M168" s="20"/>
      <c r="N168" s="29"/>
      <c r="O168" s="29"/>
      <c r="P168" s="20"/>
      <c r="Q168" s="125"/>
      <c r="R168" s="125"/>
      <c r="S168" s="126" t="str">
        <f t="shared" si="3"/>
        <v/>
      </c>
      <c r="T168" s="31"/>
      <c r="U168" s="20"/>
      <c r="V168" s="20"/>
      <c r="W168" s="20"/>
      <c r="AB168" s="78" t="str">
        <f ca="1">IF(ISBLANK(INDIRECT("B168"))," ",(INDIRECT("B168")))</f>
        <v xml:space="preserve"> </v>
      </c>
      <c r="AC168" s="78" t="str">
        <f ca="1">IF(ISBLANK(INDIRECT("C168"))," ",(INDIRECT("C168")))</f>
        <v xml:space="preserve"> </v>
      </c>
      <c r="AD168" s="78" t="str">
        <f ca="1">IF(ISBLANK(INDIRECT("D168"))," ",(INDIRECT("D168")))</f>
        <v xml:space="preserve"> </v>
      </c>
      <c r="AE168" s="78" t="str">
        <f ca="1">IF(ISBLANK(INDIRECT("E168"))," ",(INDIRECT("E168")))</f>
        <v xml:space="preserve"> </v>
      </c>
      <c r="AF168" s="78" t="str">
        <f ca="1">IF(ISBLANK(INDIRECT("F168"))," ",(INDIRECT("F168")))</f>
        <v xml:space="preserve"> </v>
      </c>
      <c r="AG168" s="78" t="str">
        <f ca="1">IF(ISBLANK(INDIRECT("G168"))," ",(INDIRECT("G168")))</f>
        <v xml:space="preserve"> </v>
      </c>
      <c r="AH168" s="78" t="str">
        <f ca="1">IF(ISBLANK(INDIRECT("H168"))," ",(INDIRECT("H168")))</f>
        <v xml:space="preserve"> </v>
      </c>
      <c r="AI168" s="78" t="str">
        <f ca="1">IF(ISBLANK(INDIRECT("I168"))," ",(INDIRECT("I168")))</f>
        <v xml:space="preserve"> </v>
      </c>
      <c r="AJ168" s="78" t="str">
        <f ca="1">IF(ISBLANK(INDIRECT("J168"))," ",(INDIRECT("J168")))</f>
        <v xml:space="preserve"> </v>
      </c>
      <c r="AK168" s="78" t="str">
        <f ca="1">IF(ISBLANK(INDIRECT("K168"))," ",(INDIRECT("K168")))</f>
        <v xml:space="preserve"> </v>
      </c>
      <c r="AL168" s="78" t="str">
        <f ca="1">IF(ISBLANK(INDIRECT("L168"))," ",(INDIRECT("L168")))</f>
        <v xml:space="preserve"> </v>
      </c>
      <c r="AM168" s="78" t="str">
        <f ca="1">IF(ISBLANK(INDIRECT("M168"))," ",(INDIRECT("M168")))</f>
        <v xml:space="preserve"> </v>
      </c>
      <c r="AN168" s="78" t="str">
        <f ca="1">IF(ISBLANK(INDIRECT("N168"))," ",(INDIRECT("N168")))</f>
        <v xml:space="preserve"> </v>
      </c>
      <c r="AO168" s="78" t="str">
        <f ca="1">IF(ISBLANK(INDIRECT("O168"))," ",(INDIRECT("O168")))</f>
        <v xml:space="preserve"> </v>
      </c>
      <c r="AP168" s="78" t="str">
        <f ca="1">IF(ISBLANK(INDIRECT("P168"))," ",(INDIRECT("P168")))</f>
        <v xml:space="preserve"> </v>
      </c>
      <c r="AQ168" s="78" t="str">
        <f ca="1">IF(ISBLANK(INDIRECT("Q168"))," ",(INDIRECT("Q168")))</f>
        <v xml:space="preserve"> </v>
      </c>
      <c r="AR168" s="78" t="str">
        <f ca="1">IF(ISBLANK(INDIRECT("R168"))," ",(INDIRECT("R168")))</f>
        <v xml:space="preserve"> </v>
      </c>
      <c r="AS168" s="78" t="str">
        <f ca="1">IF(ISBLANK(INDIRECT("S168"))," ",(INDIRECT("S168")))</f>
        <v/>
      </c>
      <c r="AT168" s="78" t="str">
        <f ca="1">IF(ISBLANK(INDIRECT("T168"))," ",(INDIRECT("T168")))</f>
        <v xml:space="preserve"> </v>
      </c>
      <c r="AU168" s="78" t="str">
        <f ca="1">IF(ISBLANK(INDIRECT("U168"))," ",(INDIRECT("U168")))</f>
        <v xml:space="preserve"> </v>
      </c>
      <c r="AV168" s="78" t="str">
        <f ca="1">IF(ISBLANK(INDIRECT("V168"))," ",(INDIRECT("V168")))</f>
        <v xml:space="preserve"> </v>
      </c>
      <c r="AW168" s="78" t="str">
        <f ca="1">IF(ISBLANK(INDIRECT("W168"))," ",(INDIRECT("W168")))</f>
        <v xml:space="preserve"> </v>
      </c>
      <c r="BC168" s="290" t="s">
        <v>1041</v>
      </c>
      <c r="BD168" s="290"/>
      <c r="BE168" s="290"/>
      <c r="BF168" s="290"/>
      <c r="BG168" s="290"/>
    </row>
    <row r="169" spans="1:59" x14ac:dyDescent="0.35">
      <c r="A169" s="16">
        <v>164</v>
      </c>
      <c r="B169" s="20"/>
      <c r="C169" s="20"/>
      <c r="D169" s="29"/>
      <c r="E169" s="30"/>
      <c r="F169" s="29"/>
      <c r="G169" s="20"/>
      <c r="H169" s="20"/>
      <c r="I169" s="20"/>
      <c r="J169" s="20"/>
      <c r="K169" s="20"/>
      <c r="L169" s="20"/>
      <c r="M169" s="20"/>
      <c r="N169" s="29"/>
      <c r="O169" s="29"/>
      <c r="P169" s="20"/>
      <c r="Q169" s="125"/>
      <c r="R169" s="125"/>
      <c r="S169" s="126" t="str">
        <f t="shared" si="3"/>
        <v/>
      </c>
      <c r="T169" s="31"/>
      <c r="U169" s="20"/>
      <c r="V169" s="20"/>
      <c r="W169" s="20"/>
      <c r="AB169" s="78" t="str">
        <f ca="1">IF(ISBLANK(INDIRECT("B169"))," ",(INDIRECT("B169")))</f>
        <v xml:space="preserve"> </v>
      </c>
      <c r="AC169" s="78" t="str">
        <f ca="1">IF(ISBLANK(INDIRECT("C169"))," ",(INDIRECT("C169")))</f>
        <v xml:space="preserve"> </v>
      </c>
      <c r="AD169" s="78" t="str">
        <f ca="1">IF(ISBLANK(INDIRECT("D169"))," ",(INDIRECT("D169")))</f>
        <v xml:space="preserve"> </v>
      </c>
      <c r="AE169" s="78" t="str">
        <f ca="1">IF(ISBLANK(INDIRECT("E169"))," ",(INDIRECT("E169")))</f>
        <v xml:space="preserve"> </v>
      </c>
      <c r="AF169" s="78" t="str">
        <f ca="1">IF(ISBLANK(INDIRECT("F169"))," ",(INDIRECT("F169")))</f>
        <v xml:space="preserve"> </v>
      </c>
      <c r="AG169" s="78" t="str">
        <f ca="1">IF(ISBLANK(INDIRECT("G169"))," ",(INDIRECT("G169")))</f>
        <v xml:space="preserve"> </v>
      </c>
      <c r="AH169" s="78" t="str">
        <f ca="1">IF(ISBLANK(INDIRECT("H169"))," ",(INDIRECT("H169")))</f>
        <v xml:space="preserve"> </v>
      </c>
      <c r="AI169" s="78" t="str">
        <f ca="1">IF(ISBLANK(INDIRECT("I169"))," ",(INDIRECT("I169")))</f>
        <v xml:space="preserve"> </v>
      </c>
      <c r="AJ169" s="78" t="str">
        <f ca="1">IF(ISBLANK(INDIRECT("J169"))," ",(INDIRECT("J169")))</f>
        <v xml:space="preserve"> </v>
      </c>
      <c r="AK169" s="78" t="str">
        <f ca="1">IF(ISBLANK(INDIRECT("K169"))," ",(INDIRECT("K169")))</f>
        <v xml:space="preserve"> </v>
      </c>
      <c r="AL169" s="78" t="str">
        <f ca="1">IF(ISBLANK(INDIRECT("L169"))," ",(INDIRECT("L169")))</f>
        <v xml:space="preserve"> </v>
      </c>
      <c r="AM169" s="78" t="str">
        <f ca="1">IF(ISBLANK(INDIRECT("M169"))," ",(INDIRECT("M169")))</f>
        <v xml:space="preserve"> </v>
      </c>
      <c r="AN169" s="78" t="str">
        <f ca="1">IF(ISBLANK(INDIRECT("N169"))," ",(INDIRECT("N169")))</f>
        <v xml:space="preserve"> </v>
      </c>
      <c r="AO169" s="78" t="str">
        <f ca="1">IF(ISBLANK(INDIRECT("O169"))," ",(INDIRECT("O169")))</f>
        <v xml:space="preserve"> </v>
      </c>
      <c r="AP169" s="78" t="str">
        <f ca="1">IF(ISBLANK(INDIRECT("P169"))," ",(INDIRECT("P169")))</f>
        <v xml:space="preserve"> </v>
      </c>
      <c r="AQ169" s="78" t="str">
        <f ca="1">IF(ISBLANK(INDIRECT("Q169"))," ",(INDIRECT("Q169")))</f>
        <v xml:space="preserve"> </v>
      </c>
      <c r="AR169" s="78" t="str">
        <f ca="1">IF(ISBLANK(INDIRECT("R169"))," ",(INDIRECT("R169")))</f>
        <v xml:space="preserve"> </v>
      </c>
      <c r="AS169" s="78" t="str">
        <f ca="1">IF(ISBLANK(INDIRECT("S169"))," ",(INDIRECT("S169")))</f>
        <v/>
      </c>
      <c r="AT169" s="78" t="str">
        <f ca="1">IF(ISBLANK(INDIRECT("T169"))," ",(INDIRECT("T169")))</f>
        <v xml:space="preserve"> </v>
      </c>
      <c r="AU169" s="78" t="str">
        <f ca="1">IF(ISBLANK(INDIRECT("U169"))," ",(INDIRECT("U169")))</f>
        <v xml:space="preserve"> </v>
      </c>
      <c r="AV169" s="78" t="str">
        <f ca="1">IF(ISBLANK(INDIRECT("V169"))," ",(INDIRECT("V169")))</f>
        <v xml:space="preserve"> </v>
      </c>
      <c r="AW169" s="78" t="str">
        <f ca="1">IF(ISBLANK(INDIRECT("W169"))," ",(INDIRECT("W169")))</f>
        <v xml:space="preserve"> </v>
      </c>
      <c r="BC169" s="290" t="s">
        <v>348</v>
      </c>
      <c r="BD169" s="290"/>
      <c r="BE169" s="290"/>
      <c r="BF169" s="290"/>
      <c r="BG169" s="290"/>
    </row>
    <row r="170" spans="1:59" x14ac:dyDescent="0.35">
      <c r="A170" s="16">
        <v>165</v>
      </c>
      <c r="B170" s="20"/>
      <c r="C170" s="20"/>
      <c r="D170" s="29"/>
      <c r="E170" s="30"/>
      <c r="F170" s="29"/>
      <c r="G170" s="20"/>
      <c r="H170" s="20"/>
      <c r="I170" s="20"/>
      <c r="J170" s="20"/>
      <c r="K170" s="20"/>
      <c r="L170" s="20"/>
      <c r="M170" s="20"/>
      <c r="N170" s="29"/>
      <c r="O170" s="29"/>
      <c r="P170" s="20"/>
      <c r="Q170" s="125"/>
      <c r="R170" s="125"/>
      <c r="S170" s="126" t="str">
        <f t="shared" si="3"/>
        <v/>
      </c>
      <c r="T170" s="31"/>
      <c r="U170" s="20"/>
      <c r="V170" s="20"/>
      <c r="W170" s="20"/>
      <c r="AB170" s="78" t="str">
        <f ca="1">IF(ISBLANK(INDIRECT("B170"))," ",(INDIRECT("B170")))</f>
        <v xml:space="preserve"> </v>
      </c>
      <c r="AC170" s="78" t="str">
        <f ca="1">IF(ISBLANK(INDIRECT("C170"))," ",(INDIRECT("C170")))</f>
        <v xml:space="preserve"> </v>
      </c>
      <c r="AD170" s="78" t="str">
        <f ca="1">IF(ISBLANK(INDIRECT("D170"))," ",(INDIRECT("D170")))</f>
        <v xml:space="preserve"> </v>
      </c>
      <c r="AE170" s="78" t="str">
        <f ca="1">IF(ISBLANK(INDIRECT("E170"))," ",(INDIRECT("E170")))</f>
        <v xml:space="preserve"> </v>
      </c>
      <c r="AF170" s="78" t="str">
        <f ca="1">IF(ISBLANK(INDIRECT("F170"))," ",(INDIRECT("F170")))</f>
        <v xml:space="preserve"> </v>
      </c>
      <c r="AG170" s="78" t="str">
        <f ca="1">IF(ISBLANK(INDIRECT("G170"))," ",(INDIRECT("G170")))</f>
        <v xml:space="preserve"> </v>
      </c>
      <c r="AH170" s="78" t="str">
        <f ca="1">IF(ISBLANK(INDIRECT("H170"))," ",(INDIRECT("H170")))</f>
        <v xml:space="preserve"> </v>
      </c>
      <c r="AI170" s="78" t="str">
        <f ca="1">IF(ISBLANK(INDIRECT("I170"))," ",(INDIRECT("I170")))</f>
        <v xml:space="preserve"> </v>
      </c>
      <c r="AJ170" s="78" t="str">
        <f ca="1">IF(ISBLANK(INDIRECT("J170"))," ",(INDIRECT("J170")))</f>
        <v xml:space="preserve"> </v>
      </c>
      <c r="AK170" s="78" t="str">
        <f ca="1">IF(ISBLANK(INDIRECT("K170"))," ",(INDIRECT("K170")))</f>
        <v xml:space="preserve"> </v>
      </c>
      <c r="AL170" s="78" t="str">
        <f ca="1">IF(ISBLANK(INDIRECT("L170"))," ",(INDIRECT("L170")))</f>
        <v xml:space="preserve"> </v>
      </c>
      <c r="AM170" s="78" t="str">
        <f ca="1">IF(ISBLANK(INDIRECT("M170"))," ",(INDIRECT("M170")))</f>
        <v xml:space="preserve"> </v>
      </c>
      <c r="AN170" s="78" t="str">
        <f ca="1">IF(ISBLANK(INDIRECT("N170"))," ",(INDIRECT("N170")))</f>
        <v xml:space="preserve"> </v>
      </c>
      <c r="AO170" s="78" t="str">
        <f ca="1">IF(ISBLANK(INDIRECT("O170"))," ",(INDIRECT("O170")))</f>
        <v xml:space="preserve"> </v>
      </c>
      <c r="AP170" s="78" t="str">
        <f ca="1">IF(ISBLANK(INDIRECT("P170"))," ",(INDIRECT("P170")))</f>
        <v xml:space="preserve"> </v>
      </c>
      <c r="AQ170" s="78" t="str">
        <f ca="1">IF(ISBLANK(INDIRECT("Q170"))," ",(INDIRECT("Q170")))</f>
        <v xml:space="preserve"> </v>
      </c>
      <c r="AR170" s="78" t="str">
        <f ca="1">IF(ISBLANK(INDIRECT("R170"))," ",(INDIRECT("R170")))</f>
        <v xml:space="preserve"> </v>
      </c>
      <c r="AS170" s="78" t="str">
        <f ca="1">IF(ISBLANK(INDIRECT("S170"))," ",(INDIRECT("S170")))</f>
        <v/>
      </c>
      <c r="AT170" s="78" t="str">
        <f ca="1">IF(ISBLANK(INDIRECT("T170"))," ",(INDIRECT("T170")))</f>
        <v xml:space="preserve"> </v>
      </c>
      <c r="AU170" s="78" t="str">
        <f ca="1">IF(ISBLANK(INDIRECT("U170"))," ",(INDIRECT("U170")))</f>
        <v xml:space="preserve"> </v>
      </c>
      <c r="AV170" s="78" t="str">
        <f ca="1">IF(ISBLANK(INDIRECT("V170"))," ",(INDIRECT("V170")))</f>
        <v xml:space="preserve"> </v>
      </c>
      <c r="AW170" s="78" t="str">
        <f ca="1">IF(ISBLANK(INDIRECT("W170"))," ",(INDIRECT("W170")))</f>
        <v xml:space="preserve"> </v>
      </c>
      <c r="BC170" s="290" t="s">
        <v>1535</v>
      </c>
      <c r="BD170" s="290"/>
      <c r="BE170" s="290"/>
      <c r="BF170" s="290"/>
      <c r="BG170" s="290"/>
    </row>
    <row r="171" spans="1:59" x14ac:dyDescent="0.35">
      <c r="A171" s="16">
        <v>166</v>
      </c>
      <c r="B171" s="20"/>
      <c r="C171" s="20"/>
      <c r="D171" s="29"/>
      <c r="E171" s="30"/>
      <c r="F171" s="29"/>
      <c r="G171" s="20"/>
      <c r="H171" s="20"/>
      <c r="I171" s="20"/>
      <c r="J171" s="20"/>
      <c r="K171" s="20"/>
      <c r="L171" s="20"/>
      <c r="M171" s="20"/>
      <c r="N171" s="29"/>
      <c r="O171" s="29"/>
      <c r="P171" s="20"/>
      <c r="Q171" s="125"/>
      <c r="R171" s="125"/>
      <c r="S171" s="126" t="str">
        <f t="shared" si="3"/>
        <v/>
      </c>
      <c r="T171" s="31"/>
      <c r="U171" s="20"/>
      <c r="V171" s="20"/>
      <c r="W171" s="20"/>
      <c r="AB171" s="78" t="str">
        <f ca="1">IF(ISBLANK(INDIRECT("B171"))," ",(INDIRECT("B171")))</f>
        <v xml:space="preserve"> </v>
      </c>
      <c r="AC171" s="78" t="str">
        <f ca="1">IF(ISBLANK(INDIRECT("C171"))," ",(INDIRECT("C171")))</f>
        <v xml:space="preserve"> </v>
      </c>
      <c r="AD171" s="78" t="str">
        <f ca="1">IF(ISBLANK(INDIRECT("D171"))," ",(INDIRECT("D171")))</f>
        <v xml:space="preserve"> </v>
      </c>
      <c r="AE171" s="78" t="str">
        <f ca="1">IF(ISBLANK(INDIRECT("E171"))," ",(INDIRECT("E171")))</f>
        <v xml:space="preserve"> </v>
      </c>
      <c r="AF171" s="78" t="str">
        <f ca="1">IF(ISBLANK(INDIRECT("F171"))," ",(INDIRECT("F171")))</f>
        <v xml:space="preserve"> </v>
      </c>
      <c r="AG171" s="78" t="str">
        <f ca="1">IF(ISBLANK(INDIRECT("G171"))," ",(INDIRECT("G171")))</f>
        <v xml:space="preserve"> </v>
      </c>
      <c r="AH171" s="78" t="str">
        <f ca="1">IF(ISBLANK(INDIRECT("H171"))," ",(INDIRECT("H171")))</f>
        <v xml:space="preserve"> </v>
      </c>
      <c r="AI171" s="78" t="str">
        <f ca="1">IF(ISBLANK(INDIRECT("I171"))," ",(INDIRECT("I171")))</f>
        <v xml:space="preserve"> </v>
      </c>
      <c r="AJ171" s="78" t="str">
        <f ca="1">IF(ISBLANK(INDIRECT("J171"))," ",(INDIRECT("J171")))</f>
        <v xml:space="preserve"> </v>
      </c>
      <c r="AK171" s="78" t="str">
        <f ca="1">IF(ISBLANK(INDIRECT("K171"))," ",(INDIRECT("K171")))</f>
        <v xml:space="preserve"> </v>
      </c>
      <c r="AL171" s="78" t="str">
        <f ca="1">IF(ISBLANK(INDIRECT("L171"))," ",(INDIRECT("L171")))</f>
        <v xml:space="preserve"> </v>
      </c>
      <c r="AM171" s="78" t="str">
        <f ca="1">IF(ISBLANK(INDIRECT("M171"))," ",(INDIRECT("M171")))</f>
        <v xml:space="preserve"> </v>
      </c>
      <c r="AN171" s="78" t="str">
        <f ca="1">IF(ISBLANK(INDIRECT("N171"))," ",(INDIRECT("N171")))</f>
        <v xml:space="preserve"> </v>
      </c>
      <c r="AO171" s="78" t="str">
        <f ca="1">IF(ISBLANK(INDIRECT("O171"))," ",(INDIRECT("O171")))</f>
        <v xml:space="preserve"> </v>
      </c>
      <c r="AP171" s="78" t="str">
        <f ca="1">IF(ISBLANK(INDIRECT("P171"))," ",(INDIRECT("P171")))</f>
        <v xml:space="preserve"> </v>
      </c>
      <c r="AQ171" s="78" t="str">
        <f ca="1">IF(ISBLANK(INDIRECT("Q171"))," ",(INDIRECT("Q171")))</f>
        <v xml:space="preserve"> </v>
      </c>
      <c r="AR171" s="78" t="str">
        <f ca="1">IF(ISBLANK(INDIRECT("R171"))," ",(INDIRECT("R171")))</f>
        <v xml:space="preserve"> </v>
      </c>
      <c r="AS171" s="78" t="str">
        <f ca="1">IF(ISBLANK(INDIRECT("S171"))," ",(INDIRECT("S171")))</f>
        <v/>
      </c>
      <c r="AT171" s="78" t="str">
        <f ca="1">IF(ISBLANK(INDIRECT("T171"))," ",(INDIRECT("T171")))</f>
        <v xml:space="preserve"> </v>
      </c>
      <c r="AU171" s="78" t="str">
        <f ca="1">IF(ISBLANK(INDIRECT("U171"))," ",(INDIRECT("U171")))</f>
        <v xml:space="preserve"> </v>
      </c>
      <c r="AV171" s="78" t="str">
        <f ca="1">IF(ISBLANK(INDIRECT("V171"))," ",(INDIRECT("V171")))</f>
        <v xml:space="preserve"> </v>
      </c>
      <c r="AW171" s="78" t="str">
        <f ca="1">IF(ISBLANK(INDIRECT("W171"))," ",(INDIRECT("W171")))</f>
        <v xml:space="preserve"> </v>
      </c>
      <c r="BC171" s="290" t="s">
        <v>1536</v>
      </c>
      <c r="BD171" s="290"/>
      <c r="BE171" s="290"/>
      <c r="BF171" s="290"/>
      <c r="BG171" s="290"/>
    </row>
    <row r="172" spans="1:59" x14ac:dyDescent="0.35">
      <c r="A172" s="16">
        <v>167</v>
      </c>
      <c r="B172" s="20"/>
      <c r="C172" s="20"/>
      <c r="D172" s="29"/>
      <c r="E172" s="30"/>
      <c r="F172" s="29"/>
      <c r="G172" s="20"/>
      <c r="H172" s="20"/>
      <c r="I172" s="20"/>
      <c r="J172" s="20"/>
      <c r="K172" s="20"/>
      <c r="L172" s="20"/>
      <c r="M172" s="20"/>
      <c r="N172" s="29"/>
      <c r="O172" s="29"/>
      <c r="P172" s="20"/>
      <c r="Q172" s="125"/>
      <c r="R172" s="125"/>
      <c r="S172" s="126" t="str">
        <f t="shared" si="3"/>
        <v/>
      </c>
      <c r="T172" s="31"/>
      <c r="U172" s="20"/>
      <c r="V172" s="20"/>
      <c r="W172" s="20"/>
      <c r="AB172" s="78" t="str">
        <f ca="1">IF(ISBLANK(INDIRECT("B172"))," ",(INDIRECT("B172")))</f>
        <v xml:space="preserve"> </v>
      </c>
      <c r="AC172" s="78" t="str">
        <f ca="1">IF(ISBLANK(INDIRECT("C172"))," ",(INDIRECT("C172")))</f>
        <v xml:space="preserve"> </v>
      </c>
      <c r="AD172" s="78" t="str">
        <f ca="1">IF(ISBLANK(INDIRECT("D172"))," ",(INDIRECT("D172")))</f>
        <v xml:space="preserve"> </v>
      </c>
      <c r="AE172" s="78" t="str">
        <f ca="1">IF(ISBLANK(INDIRECT("E172"))," ",(INDIRECT("E172")))</f>
        <v xml:space="preserve"> </v>
      </c>
      <c r="AF172" s="78" t="str">
        <f ca="1">IF(ISBLANK(INDIRECT("F172"))," ",(INDIRECT("F172")))</f>
        <v xml:space="preserve"> </v>
      </c>
      <c r="AG172" s="78" t="str">
        <f ca="1">IF(ISBLANK(INDIRECT("G172"))," ",(INDIRECT("G172")))</f>
        <v xml:space="preserve"> </v>
      </c>
      <c r="AH172" s="78" t="str">
        <f ca="1">IF(ISBLANK(INDIRECT("H172"))," ",(INDIRECT("H172")))</f>
        <v xml:space="preserve"> </v>
      </c>
      <c r="AI172" s="78" t="str">
        <f ca="1">IF(ISBLANK(INDIRECT("I172"))," ",(INDIRECT("I172")))</f>
        <v xml:space="preserve"> </v>
      </c>
      <c r="AJ172" s="78" t="str">
        <f ca="1">IF(ISBLANK(INDIRECT("J172"))," ",(INDIRECT("J172")))</f>
        <v xml:space="preserve"> </v>
      </c>
      <c r="AK172" s="78" t="str">
        <f ca="1">IF(ISBLANK(INDIRECT("K172"))," ",(INDIRECT("K172")))</f>
        <v xml:space="preserve"> </v>
      </c>
      <c r="AL172" s="78" t="str">
        <f ca="1">IF(ISBLANK(INDIRECT("L172"))," ",(INDIRECT("L172")))</f>
        <v xml:space="preserve"> </v>
      </c>
      <c r="AM172" s="78" t="str">
        <f ca="1">IF(ISBLANK(INDIRECT("M172"))," ",(INDIRECT("M172")))</f>
        <v xml:space="preserve"> </v>
      </c>
      <c r="AN172" s="78" t="str">
        <f ca="1">IF(ISBLANK(INDIRECT("N172"))," ",(INDIRECT("N172")))</f>
        <v xml:space="preserve"> </v>
      </c>
      <c r="AO172" s="78" t="str">
        <f ca="1">IF(ISBLANK(INDIRECT("O172"))," ",(INDIRECT("O172")))</f>
        <v xml:space="preserve"> </v>
      </c>
      <c r="AP172" s="78" t="str">
        <f ca="1">IF(ISBLANK(INDIRECT("P172"))," ",(INDIRECT("P172")))</f>
        <v xml:space="preserve"> </v>
      </c>
      <c r="AQ172" s="78" t="str">
        <f ca="1">IF(ISBLANK(INDIRECT("Q172"))," ",(INDIRECT("Q172")))</f>
        <v xml:space="preserve"> </v>
      </c>
      <c r="AR172" s="78" t="str">
        <f ca="1">IF(ISBLANK(INDIRECT("R172"))," ",(INDIRECT("R172")))</f>
        <v xml:space="preserve"> </v>
      </c>
      <c r="AS172" s="78" t="str">
        <f ca="1">IF(ISBLANK(INDIRECT("S172"))," ",(INDIRECT("S172")))</f>
        <v/>
      </c>
      <c r="AT172" s="78" t="str">
        <f ca="1">IF(ISBLANK(INDIRECT("T172"))," ",(INDIRECT("T172")))</f>
        <v xml:space="preserve"> </v>
      </c>
      <c r="AU172" s="78" t="str">
        <f ca="1">IF(ISBLANK(INDIRECT("U172"))," ",(INDIRECT("U172")))</f>
        <v xml:space="preserve"> </v>
      </c>
      <c r="AV172" s="78" t="str">
        <f ca="1">IF(ISBLANK(INDIRECT("V172"))," ",(INDIRECT("V172")))</f>
        <v xml:space="preserve"> </v>
      </c>
      <c r="AW172" s="78" t="str">
        <f ca="1">IF(ISBLANK(INDIRECT("W172"))," ",(INDIRECT("W172")))</f>
        <v xml:space="preserve"> </v>
      </c>
      <c r="BC172" s="290" t="s">
        <v>1537</v>
      </c>
      <c r="BD172" s="290"/>
      <c r="BE172" s="290"/>
      <c r="BF172" s="290"/>
      <c r="BG172" s="290"/>
    </row>
    <row r="173" spans="1:59" x14ac:dyDescent="0.35">
      <c r="A173" s="16">
        <v>168</v>
      </c>
      <c r="B173" s="20"/>
      <c r="C173" s="20"/>
      <c r="D173" s="29"/>
      <c r="E173" s="30"/>
      <c r="F173" s="29"/>
      <c r="G173" s="20"/>
      <c r="H173" s="20"/>
      <c r="I173" s="20"/>
      <c r="J173" s="20"/>
      <c r="K173" s="20"/>
      <c r="L173" s="20"/>
      <c r="M173" s="20"/>
      <c r="N173" s="29"/>
      <c r="O173" s="29"/>
      <c r="P173" s="20"/>
      <c r="Q173" s="125"/>
      <c r="R173" s="125"/>
      <c r="S173" s="126" t="str">
        <f t="shared" si="3"/>
        <v/>
      </c>
      <c r="T173" s="31"/>
      <c r="U173" s="20"/>
      <c r="V173" s="20"/>
      <c r="W173" s="20"/>
      <c r="AB173" s="78" t="str">
        <f ca="1">IF(ISBLANK(INDIRECT("B173"))," ",(INDIRECT("B173")))</f>
        <v xml:space="preserve"> </v>
      </c>
      <c r="AC173" s="78" t="str">
        <f ca="1">IF(ISBLANK(INDIRECT("C173"))," ",(INDIRECT("C173")))</f>
        <v xml:space="preserve"> </v>
      </c>
      <c r="AD173" s="78" t="str">
        <f ca="1">IF(ISBLANK(INDIRECT("D173"))," ",(INDIRECT("D173")))</f>
        <v xml:space="preserve"> </v>
      </c>
      <c r="AE173" s="78" t="str">
        <f ca="1">IF(ISBLANK(INDIRECT("E173"))," ",(INDIRECT("E173")))</f>
        <v xml:space="preserve"> </v>
      </c>
      <c r="AF173" s="78" t="str">
        <f ca="1">IF(ISBLANK(INDIRECT("F173"))," ",(INDIRECT("F173")))</f>
        <v xml:space="preserve"> </v>
      </c>
      <c r="AG173" s="78" t="str">
        <f ca="1">IF(ISBLANK(INDIRECT("G173"))," ",(INDIRECT("G173")))</f>
        <v xml:space="preserve"> </v>
      </c>
      <c r="AH173" s="78" t="str">
        <f ca="1">IF(ISBLANK(INDIRECT("H173"))," ",(INDIRECT("H173")))</f>
        <v xml:space="preserve"> </v>
      </c>
      <c r="AI173" s="78" t="str">
        <f ca="1">IF(ISBLANK(INDIRECT("I173"))," ",(INDIRECT("I173")))</f>
        <v xml:space="preserve"> </v>
      </c>
      <c r="AJ173" s="78" t="str">
        <f ca="1">IF(ISBLANK(INDIRECT("J173"))," ",(INDIRECT("J173")))</f>
        <v xml:space="preserve"> </v>
      </c>
      <c r="AK173" s="78" t="str">
        <f ca="1">IF(ISBLANK(INDIRECT("K173"))," ",(INDIRECT("K173")))</f>
        <v xml:space="preserve"> </v>
      </c>
      <c r="AL173" s="78" t="str">
        <f ca="1">IF(ISBLANK(INDIRECT("L173"))," ",(INDIRECT("L173")))</f>
        <v xml:space="preserve"> </v>
      </c>
      <c r="AM173" s="78" t="str">
        <f ca="1">IF(ISBLANK(INDIRECT("M173"))," ",(INDIRECT("M173")))</f>
        <v xml:space="preserve"> </v>
      </c>
      <c r="AN173" s="78" t="str">
        <f ca="1">IF(ISBLANK(INDIRECT("N173"))," ",(INDIRECT("N173")))</f>
        <v xml:space="preserve"> </v>
      </c>
      <c r="AO173" s="78" t="str">
        <f ca="1">IF(ISBLANK(INDIRECT("O173"))," ",(INDIRECT("O173")))</f>
        <v xml:space="preserve"> </v>
      </c>
      <c r="AP173" s="78" t="str">
        <f ca="1">IF(ISBLANK(INDIRECT("P173"))," ",(INDIRECT("P173")))</f>
        <v xml:space="preserve"> </v>
      </c>
      <c r="AQ173" s="78" t="str">
        <f ca="1">IF(ISBLANK(INDIRECT("Q173"))," ",(INDIRECT("Q173")))</f>
        <v xml:space="preserve"> </v>
      </c>
      <c r="AR173" s="78" t="str">
        <f ca="1">IF(ISBLANK(INDIRECT("R173"))," ",(INDIRECT("R173")))</f>
        <v xml:space="preserve"> </v>
      </c>
      <c r="AS173" s="78" t="str">
        <f ca="1">IF(ISBLANK(INDIRECT("S173"))," ",(INDIRECT("S173")))</f>
        <v/>
      </c>
      <c r="AT173" s="78" t="str">
        <f ca="1">IF(ISBLANK(INDIRECT("T173"))," ",(INDIRECT("T173")))</f>
        <v xml:space="preserve"> </v>
      </c>
      <c r="AU173" s="78" t="str">
        <f ca="1">IF(ISBLANK(INDIRECT("U173"))," ",(INDIRECT("U173")))</f>
        <v xml:space="preserve"> </v>
      </c>
      <c r="AV173" s="78" t="str">
        <f ca="1">IF(ISBLANK(INDIRECT("V173"))," ",(INDIRECT("V173")))</f>
        <v xml:space="preserve"> </v>
      </c>
      <c r="AW173" s="78" t="str">
        <f ca="1">IF(ISBLANK(INDIRECT("W173"))," ",(INDIRECT("W173")))</f>
        <v xml:space="preserve"> </v>
      </c>
      <c r="BC173" s="290" t="s">
        <v>66</v>
      </c>
      <c r="BD173" s="290"/>
      <c r="BE173" s="290"/>
      <c r="BF173" s="290"/>
      <c r="BG173" s="290"/>
    </row>
    <row r="174" spans="1:59" x14ac:dyDescent="0.35">
      <c r="A174" s="16">
        <v>169</v>
      </c>
      <c r="B174" s="20"/>
      <c r="C174" s="20"/>
      <c r="D174" s="29"/>
      <c r="E174" s="30"/>
      <c r="F174" s="29"/>
      <c r="G174" s="20"/>
      <c r="H174" s="20"/>
      <c r="I174" s="20"/>
      <c r="J174" s="20"/>
      <c r="K174" s="20"/>
      <c r="L174" s="20"/>
      <c r="M174" s="20"/>
      <c r="N174" s="29"/>
      <c r="O174" s="29"/>
      <c r="P174" s="20"/>
      <c r="Q174" s="125"/>
      <c r="R174" s="125"/>
      <c r="S174" s="126" t="str">
        <f t="shared" si="3"/>
        <v/>
      </c>
      <c r="T174" s="31"/>
      <c r="U174" s="20"/>
      <c r="V174" s="20"/>
      <c r="W174" s="20"/>
      <c r="AB174" s="78" t="str">
        <f ca="1">IF(ISBLANK(INDIRECT("B174"))," ",(INDIRECT("B174")))</f>
        <v xml:space="preserve"> </v>
      </c>
      <c r="AC174" s="78" t="str">
        <f ca="1">IF(ISBLANK(INDIRECT("C174"))," ",(INDIRECT("C174")))</f>
        <v xml:space="preserve"> </v>
      </c>
      <c r="AD174" s="78" t="str">
        <f ca="1">IF(ISBLANK(INDIRECT("D174"))," ",(INDIRECT("D174")))</f>
        <v xml:space="preserve"> </v>
      </c>
      <c r="AE174" s="78" t="str">
        <f ca="1">IF(ISBLANK(INDIRECT("E174"))," ",(INDIRECT("E174")))</f>
        <v xml:space="preserve"> </v>
      </c>
      <c r="AF174" s="78" t="str">
        <f ca="1">IF(ISBLANK(INDIRECT("F174"))," ",(INDIRECT("F174")))</f>
        <v xml:space="preserve"> </v>
      </c>
      <c r="AG174" s="78" t="str">
        <f ca="1">IF(ISBLANK(INDIRECT("G174"))," ",(INDIRECT("G174")))</f>
        <v xml:space="preserve"> </v>
      </c>
      <c r="AH174" s="78" t="str">
        <f ca="1">IF(ISBLANK(INDIRECT("H174"))," ",(INDIRECT("H174")))</f>
        <v xml:space="preserve"> </v>
      </c>
      <c r="AI174" s="78" t="str">
        <f ca="1">IF(ISBLANK(INDIRECT("I174"))," ",(INDIRECT("I174")))</f>
        <v xml:space="preserve"> </v>
      </c>
      <c r="AJ174" s="78" t="str">
        <f ca="1">IF(ISBLANK(INDIRECT("J174"))," ",(INDIRECT("J174")))</f>
        <v xml:space="preserve"> </v>
      </c>
      <c r="AK174" s="78" t="str">
        <f ca="1">IF(ISBLANK(INDIRECT("K174"))," ",(INDIRECT("K174")))</f>
        <v xml:space="preserve"> </v>
      </c>
      <c r="AL174" s="78" t="str">
        <f ca="1">IF(ISBLANK(INDIRECT("L174"))," ",(INDIRECT("L174")))</f>
        <v xml:space="preserve"> </v>
      </c>
      <c r="AM174" s="78" t="str">
        <f ca="1">IF(ISBLANK(INDIRECT("M174"))," ",(INDIRECT("M174")))</f>
        <v xml:space="preserve"> </v>
      </c>
      <c r="AN174" s="78" t="str">
        <f ca="1">IF(ISBLANK(INDIRECT("N174"))," ",(INDIRECT("N174")))</f>
        <v xml:space="preserve"> </v>
      </c>
      <c r="AO174" s="78" t="str">
        <f ca="1">IF(ISBLANK(INDIRECT("O174"))," ",(INDIRECT("O174")))</f>
        <v xml:space="preserve"> </v>
      </c>
      <c r="AP174" s="78" t="str">
        <f ca="1">IF(ISBLANK(INDIRECT("P174"))," ",(INDIRECT("P174")))</f>
        <v xml:space="preserve"> </v>
      </c>
      <c r="AQ174" s="78" t="str">
        <f ca="1">IF(ISBLANK(INDIRECT("Q174"))," ",(INDIRECT("Q174")))</f>
        <v xml:space="preserve"> </v>
      </c>
      <c r="AR174" s="78" t="str">
        <f ca="1">IF(ISBLANK(INDIRECT("R174"))," ",(INDIRECT("R174")))</f>
        <v xml:space="preserve"> </v>
      </c>
      <c r="AS174" s="78" t="str">
        <f ca="1">IF(ISBLANK(INDIRECT("S174"))," ",(INDIRECT("S174")))</f>
        <v/>
      </c>
      <c r="AT174" s="78" t="str">
        <f ca="1">IF(ISBLANK(INDIRECT("T174"))," ",(INDIRECT("T174")))</f>
        <v xml:space="preserve"> </v>
      </c>
      <c r="AU174" s="78" t="str">
        <f ca="1">IF(ISBLANK(INDIRECT("U174"))," ",(INDIRECT("U174")))</f>
        <v xml:space="preserve"> </v>
      </c>
      <c r="AV174" s="78" t="str">
        <f ca="1">IF(ISBLANK(INDIRECT("V174"))," ",(INDIRECT("V174")))</f>
        <v xml:space="preserve"> </v>
      </c>
      <c r="AW174" s="78" t="str">
        <f ca="1">IF(ISBLANK(INDIRECT("W174"))," ",(INDIRECT("W174")))</f>
        <v xml:space="preserve"> </v>
      </c>
      <c r="BC174" s="290" t="s">
        <v>67</v>
      </c>
      <c r="BD174" s="290"/>
      <c r="BE174" s="290"/>
      <c r="BF174" s="290"/>
      <c r="BG174" s="290"/>
    </row>
    <row r="175" spans="1:59" x14ac:dyDescent="0.35">
      <c r="A175" s="16">
        <v>170</v>
      </c>
      <c r="B175" s="20"/>
      <c r="C175" s="20"/>
      <c r="D175" s="29"/>
      <c r="E175" s="30"/>
      <c r="F175" s="29"/>
      <c r="G175" s="20"/>
      <c r="H175" s="20"/>
      <c r="I175" s="20"/>
      <c r="J175" s="20"/>
      <c r="K175" s="20"/>
      <c r="L175" s="20"/>
      <c r="M175" s="20"/>
      <c r="N175" s="29"/>
      <c r="O175" s="29"/>
      <c r="P175" s="20"/>
      <c r="Q175" s="125"/>
      <c r="R175" s="125"/>
      <c r="S175" s="126" t="str">
        <f t="shared" si="3"/>
        <v/>
      </c>
      <c r="T175" s="31"/>
      <c r="U175" s="20"/>
      <c r="V175" s="20"/>
      <c r="W175" s="20"/>
      <c r="AB175" s="78" t="str">
        <f ca="1">IF(ISBLANK(INDIRECT("B175"))," ",(INDIRECT("B175")))</f>
        <v xml:space="preserve"> </v>
      </c>
      <c r="AC175" s="78" t="str">
        <f ca="1">IF(ISBLANK(INDIRECT("C175"))," ",(INDIRECT("C175")))</f>
        <v xml:space="preserve"> </v>
      </c>
      <c r="AD175" s="78" t="str">
        <f ca="1">IF(ISBLANK(INDIRECT("D175"))," ",(INDIRECT("D175")))</f>
        <v xml:space="preserve"> </v>
      </c>
      <c r="AE175" s="78" t="str">
        <f ca="1">IF(ISBLANK(INDIRECT("E175"))," ",(INDIRECT("E175")))</f>
        <v xml:space="preserve"> </v>
      </c>
      <c r="AF175" s="78" t="str">
        <f ca="1">IF(ISBLANK(INDIRECT("F175"))," ",(INDIRECT("F175")))</f>
        <v xml:space="preserve"> </v>
      </c>
      <c r="AG175" s="78" t="str">
        <f ca="1">IF(ISBLANK(INDIRECT("G175"))," ",(INDIRECT("G175")))</f>
        <v xml:space="preserve"> </v>
      </c>
      <c r="AH175" s="78" t="str">
        <f ca="1">IF(ISBLANK(INDIRECT("H175"))," ",(INDIRECT("H175")))</f>
        <v xml:space="preserve"> </v>
      </c>
      <c r="AI175" s="78" t="str">
        <f ca="1">IF(ISBLANK(INDIRECT("I175"))," ",(INDIRECT("I175")))</f>
        <v xml:space="preserve"> </v>
      </c>
      <c r="AJ175" s="78" t="str">
        <f ca="1">IF(ISBLANK(INDIRECT("J175"))," ",(INDIRECT("J175")))</f>
        <v xml:space="preserve"> </v>
      </c>
      <c r="AK175" s="78" t="str">
        <f ca="1">IF(ISBLANK(INDIRECT("K175"))," ",(INDIRECT("K175")))</f>
        <v xml:space="preserve"> </v>
      </c>
      <c r="AL175" s="78" t="str">
        <f ca="1">IF(ISBLANK(INDIRECT("L175"))," ",(INDIRECT("L175")))</f>
        <v xml:space="preserve"> </v>
      </c>
      <c r="AM175" s="78" t="str">
        <f ca="1">IF(ISBLANK(INDIRECT("M175"))," ",(INDIRECT("M175")))</f>
        <v xml:space="preserve"> </v>
      </c>
      <c r="AN175" s="78" t="str">
        <f ca="1">IF(ISBLANK(INDIRECT("N175"))," ",(INDIRECT("N175")))</f>
        <v xml:space="preserve"> </v>
      </c>
      <c r="AO175" s="78" t="str">
        <f ca="1">IF(ISBLANK(INDIRECT("O175"))," ",(INDIRECT("O175")))</f>
        <v xml:space="preserve"> </v>
      </c>
      <c r="AP175" s="78" t="str">
        <f ca="1">IF(ISBLANK(INDIRECT("P175"))," ",(INDIRECT("P175")))</f>
        <v xml:space="preserve"> </v>
      </c>
      <c r="AQ175" s="78" t="str">
        <f ca="1">IF(ISBLANK(INDIRECT("Q175"))," ",(INDIRECT("Q175")))</f>
        <v xml:space="preserve"> </v>
      </c>
      <c r="AR175" s="78" t="str">
        <f ca="1">IF(ISBLANK(INDIRECT("R175"))," ",(INDIRECT("R175")))</f>
        <v xml:space="preserve"> </v>
      </c>
      <c r="AS175" s="78" t="str">
        <f ca="1">IF(ISBLANK(INDIRECT("S175"))," ",(INDIRECT("S175")))</f>
        <v/>
      </c>
      <c r="AT175" s="78" t="str">
        <f ca="1">IF(ISBLANK(INDIRECT("T175"))," ",(INDIRECT("T175")))</f>
        <v xml:space="preserve"> </v>
      </c>
      <c r="AU175" s="78" t="str">
        <f ca="1">IF(ISBLANK(INDIRECT("U175"))," ",(INDIRECT("U175")))</f>
        <v xml:space="preserve"> </v>
      </c>
      <c r="AV175" s="78" t="str">
        <f ca="1">IF(ISBLANK(INDIRECT("V175"))," ",(INDIRECT("V175")))</f>
        <v xml:space="preserve"> </v>
      </c>
      <c r="AW175" s="78" t="str">
        <f ca="1">IF(ISBLANK(INDIRECT("W175"))," ",(INDIRECT("W175")))</f>
        <v xml:space="preserve"> </v>
      </c>
      <c r="BC175" s="290" t="s">
        <v>1538</v>
      </c>
      <c r="BD175" s="290"/>
      <c r="BE175" s="290"/>
      <c r="BF175" s="290"/>
      <c r="BG175" s="290"/>
    </row>
    <row r="176" spans="1:59" x14ac:dyDescent="0.35">
      <c r="A176" s="16">
        <v>171</v>
      </c>
      <c r="B176" s="20"/>
      <c r="C176" s="20"/>
      <c r="D176" s="29"/>
      <c r="E176" s="30"/>
      <c r="F176" s="29"/>
      <c r="G176" s="20"/>
      <c r="H176" s="20"/>
      <c r="I176" s="20"/>
      <c r="J176" s="20"/>
      <c r="K176" s="20"/>
      <c r="L176" s="20"/>
      <c r="M176" s="20"/>
      <c r="N176" s="29"/>
      <c r="O176" s="29"/>
      <c r="P176" s="20"/>
      <c r="Q176" s="125"/>
      <c r="R176" s="125"/>
      <c r="S176" s="126" t="str">
        <f t="shared" si="3"/>
        <v/>
      </c>
      <c r="T176" s="31"/>
      <c r="U176" s="20"/>
      <c r="V176" s="20"/>
      <c r="W176" s="20"/>
      <c r="AB176" s="78" t="str">
        <f ca="1">IF(ISBLANK(INDIRECT("B176"))," ",(INDIRECT("B176")))</f>
        <v xml:space="preserve"> </v>
      </c>
      <c r="AC176" s="78" t="str">
        <f ca="1">IF(ISBLANK(INDIRECT("C176"))," ",(INDIRECT("C176")))</f>
        <v xml:space="preserve"> </v>
      </c>
      <c r="AD176" s="78" t="str">
        <f ca="1">IF(ISBLANK(INDIRECT("D176"))," ",(INDIRECT("D176")))</f>
        <v xml:space="preserve"> </v>
      </c>
      <c r="AE176" s="78" t="str">
        <f ca="1">IF(ISBLANK(INDIRECT("E176"))," ",(INDIRECT("E176")))</f>
        <v xml:space="preserve"> </v>
      </c>
      <c r="AF176" s="78" t="str">
        <f ca="1">IF(ISBLANK(INDIRECT("F176"))," ",(INDIRECT("F176")))</f>
        <v xml:space="preserve"> </v>
      </c>
      <c r="AG176" s="78" t="str">
        <f ca="1">IF(ISBLANK(INDIRECT("G176"))," ",(INDIRECT("G176")))</f>
        <v xml:space="preserve"> </v>
      </c>
      <c r="AH176" s="78" t="str">
        <f ca="1">IF(ISBLANK(INDIRECT("H176"))," ",(INDIRECT("H176")))</f>
        <v xml:space="preserve"> </v>
      </c>
      <c r="AI176" s="78" t="str">
        <f ca="1">IF(ISBLANK(INDIRECT("I176"))," ",(INDIRECT("I176")))</f>
        <v xml:space="preserve"> </v>
      </c>
      <c r="AJ176" s="78" t="str">
        <f ca="1">IF(ISBLANK(INDIRECT("J176"))," ",(INDIRECT("J176")))</f>
        <v xml:space="preserve"> </v>
      </c>
      <c r="AK176" s="78" t="str">
        <f ca="1">IF(ISBLANK(INDIRECT("K176"))," ",(INDIRECT("K176")))</f>
        <v xml:space="preserve"> </v>
      </c>
      <c r="AL176" s="78" t="str">
        <f ca="1">IF(ISBLANK(INDIRECT("L176"))," ",(INDIRECT("L176")))</f>
        <v xml:space="preserve"> </v>
      </c>
      <c r="AM176" s="78" t="str">
        <f ca="1">IF(ISBLANK(INDIRECT("M176"))," ",(INDIRECT("M176")))</f>
        <v xml:space="preserve"> </v>
      </c>
      <c r="AN176" s="78" t="str">
        <f ca="1">IF(ISBLANK(INDIRECT("N176"))," ",(INDIRECT("N176")))</f>
        <v xml:space="preserve"> </v>
      </c>
      <c r="AO176" s="78" t="str">
        <f ca="1">IF(ISBLANK(INDIRECT("O176"))," ",(INDIRECT("O176")))</f>
        <v xml:space="preserve"> </v>
      </c>
      <c r="AP176" s="78" t="str">
        <f ca="1">IF(ISBLANK(INDIRECT("P176"))," ",(INDIRECT("P176")))</f>
        <v xml:space="preserve"> </v>
      </c>
      <c r="AQ176" s="78" t="str">
        <f ca="1">IF(ISBLANK(INDIRECT("Q176"))," ",(INDIRECT("Q176")))</f>
        <v xml:space="preserve"> </v>
      </c>
      <c r="AR176" s="78" t="str">
        <f ca="1">IF(ISBLANK(INDIRECT("R176"))," ",(INDIRECT("R176")))</f>
        <v xml:space="preserve"> </v>
      </c>
      <c r="AS176" s="78" t="str">
        <f ca="1">IF(ISBLANK(INDIRECT("S176"))," ",(INDIRECT("S176")))</f>
        <v/>
      </c>
      <c r="AT176" s="78" t="str">
        <f ca="1">IF(ISBLANK(INDIRECT("T176"))," ",(INDIRECT("T176")))</f>
        <v xml:space="preserve"> </v>
      </c>
      <c r="AU176" s="78" t="str">
        <f ca="1">IF(ISBLANK(INDIRECT("U176"))," ",(INDIRECT("U176")))</f>
        <v xml:space="preserve"> </v>
      </c>
      <c r="AV176" s="78" t="str">
        <f ca="1">IF(ISBLANK(INDIRECT("V176"))," ",(INDIRECT("V176")))</f>
        <v xml:space="preserve"> </v>
      </c>
      <c r="AW176" s="78" t="str">
        <f ca="1">IF(ISBLANK(INDIRECT("W176"))," ",(INDIRECT("W176")))</f>
        <v xml:space="preserve"> </v>
      </c>
      <c r="BC176" s="290" t="s">
        <v>68</v>
      </c>
      <c r="BD176" s="290"/>
      <c r="BE176" s="290"/>
      <c r="BF176" s="290"/>
      <c r="BG176" s="290"/>
    </row>
    <row r="177" spans="1:59" x14ac:dyDescent="0.35">
      <c r="A177" s="16">
        <v>172</v>
      </c>
      <c r="B177" s="20"/>
      <c r="C177" s="20"/>
      <c r="D177" s="29"/>
      <c r="E177" s="30"/>
      <c r="F177" s="29"/>
      <c r="G177" s="20"/>
      <c r="H177" s="20"/>
      <c r="I177" s="20"/>
      <c r="J177" s="20"/>
      <c r="K177" s="20"/>
      <c r="L177" s="20"/>
      <c r="M177" s="20"/>
      <c r="N177" s="29"/>
      <c r="O177" s="29"/>
      <c r="P177" s="20"/>
      <c r="Q177" s="125"/>
      <c r="R177" s="125"/>
      <c r="S177" s="126" t="str">
        <f t="shared" si="3"/>
        <v/>
      </c>
      <c r="T177" s="31"/>
      <c r="U177" s="20"/>
      <c r="V177" s="20"/>
      <c r="W177" s="20"/>
      <c r="AB177" s="78" t="str">
        <f ca="1">IF(ISBLANK(INDIRECT("B177"))," ",(INDIRECT("B177")))</f>
        <v xml:space="preserve"> </v>
      </c>
      <c r="AC177" s="78" t="str">
        <f ca="1">IF(ISBLANK(INDIRECT("C177"))," ",(INDIRECT("C177")))</f>
        <v xml:space="preserve"> </v>
      </c>
      <c r="AD177" s="78" t="str">
        <f ca="1">IF(ISBLANK(INDIRECT("D177"))," ",(INDIRECT("D177")))</f>
        <v xml:space="preserve"> </v>
      </c>
      <c r="AE177" s="78" t="str">
        <f ca="1">IF(ISBLANK(INDIRECT("E177"))," ",(INDIRECT("E177")))</f>
        <v xml:space="preserve"> </v>
      </c>
      <c r="AF177" s="78" t="str">
        <f ca="1">IF(ISBLANK(INDIRECT("F177"))," ",(INDIRECT("F177")))</f>
        <v xml:space="preserve"> </v>
      </c>
      <c r="AG177" s="78" t="str">
        <f ca="1">IF(ISBLANK(INDIRECT("G177"))," ",(INDIRECT("G177")))</f>
        <v xml:space="preserve"> </v>
      </c>
      <c r="AH177" s="78" t="str">
        <f ca="1">IF(ISBLANK(INDIRECT("H177"))," ",(INDIRECT("H177")))</f>
        <v xml:space="preserve"> </v>
      </c>
      <c r="AI177" s="78" t="str">
        <f ca="1">IF(ISBLANK(INDIRECT("I177"))," ",(INDIRECT("I177")))</f>
        <v xml:space="preserve"> </v>
      </c>
      <c r="AJ177" s="78" t="str">
        <f ca="1">IF(ISBLANK(INDIRECT("J177"))," ",(INDIRECT("J177")))</f>
        <v xml:space="preserve"> </v>
      </c>
      <c r="AK177" s="78" t="str">
        <f ca="1">IF(ISBLANK(INDIRECT("K177"))," ",(INDIRECT("K177")))</f>
        <v xml:space="preserve"> </v>
      </c>
      <c r="AL177" s="78" t="str">
        <f ca="1">IF(ISBLANK(INDIRECT("L177"))," ",(INDIRECT("L177")))</f>
        <v xml:space="preserve"> </v>
      </c>
      <c r="AM177" s="78" t="str">
        <f ca="1">IF(ISBLANK(INDIRECT("M177"))," ",(INDIRECT("M177")))</f>
        <v xml:space="preserve"> </v>
      </c>
      <c r="AN177" s="78" t="str">
        <f ca="1">IF(ISBLANK(INDIRECT("N177"))," ",(INDIRECT("N177")))</f>
        <v xml:space="preserve"> </v>
      </c>
      <c r="AO177" s="78" t="str">
        <f ca="1">IF(ISBLANK(INDIRECT("O177"))," ",(INDIRECT("O177")))</f>
        <v xml:space="preserve"> </v>
      </c>
      <c r="AP177" s="78" t="str">
        <f ca="1">IF(ISBLANK(INDIRECT("P177"))," ",(INDIRECT("P177")))</f>
        <v xml:space="preserve"> </v>
      </c>
      <c r="AQ177" s="78" t="str">
        <f ca="1">IF(ISBLANK(INDIRECT("Q177"))," ",(INDIRECT("Q177")))</f>
        <v xml:space="preserve"> </v>
      </c>
      <c r="AR177" s="78" t="str">
        <f ca="1">IF(ISBLANK(INDIRECT("R177"))," ",(INDIRECT("R177")))</f>
        <v xml:space="preserve"> </v>
      </c>
      <c r="AS177" s="78" t="str">
        <f ca="1">IF(ISBLANK(INDIRECT("S177"))," ",(INDIRECT("S177")))</f>
        <v/>
      </c>
      <c r="AT177" s="78" t="str">
        <f ca="1">IF(ISBLANK(INDIRECT("T177"))," ",(INDIRECT("T177")))</f>
        <v xml:space="preserve"> </v>
      </c>
      <c r="AU177" s="78" t="str">
        <f ca="1">IF(ISBLANK(INDIRECT("U177"))," ",(INDIRECT("U177")))</f>
        <v xml:space="preserve"> </v>
      </c>
      <c r="AV177" s="78" t="str">
        <f ca="1">IF(ISBLANK(INDIRECT("V177"))," ",(INDIRECT("V177")))</f>
        <v xml:space="preserve"> </v>
      </c>
      <c r="AW177" s="78" t="str">
        <f ca="1">IF(ISBLANK(INDIRECT("W177"))," ",(INDIRECT("W177")))</f>
        <v xml:space="preserve"> </v>
      </c>
      <c r="BC177" s="290" t="s">
        <v>1539</v>
      </c>
      <c r="BD177" s="290"/>
      <c r="BE177" s="290"/>
      <c r="BF177" s="290"/>
      <c r="BG177" s="290"/>
    </row>
    <row r="178" spans="1:59" x14ac:dyDescent="0.35">
      <c r="A178" s="16">
        <v>173</v>
      </c>
      <c r="B178" s="20"/>
      <c r="C178" s="20"/>
      <c r="D178" s="29"/>
      <c r="E178" s="30"/>
      <c r="F178" s="29"/>
      <c r="G178" s="20"/>
      <c r="H178" s="20"/>
      <c r="I178" s="20"/>
      <c r="J178" s="20"/>
      <c r="K178" s="20"/>
      <c r="L178" s="20"/>
      <c r="M178" s="20"/>
      <c r="N178" s="29"/>
      <c r="O178" s="29"/>
      <c r="P178" s="20"/>
      <c r="Q178" s="125"/>
      <c r="R178" s="125"/>
      <c r="S178" s="126" t="str">
        <f t="shared" si="3"/>
        <v/>
      </c>
      <c r="T178" s="31"/>
      <c r="U178" s="20"/>
      <c r="V178" s="20"/>
      <c r="W178" s="20"/>
      <c r="AB178" s="78" t="str">
        <f ca="1">IF(ISBLANK(INDIRECT("B178"))," ",(INDIRECT("B178")))</f>
        <v xml:space="preserve"> </v>
      </c>
      <c r="AC178" s="78" t="str">
        <f ca="1">IF(ISBLANK(INDIRECT("C178"))," ",(INDIRECT("C178")))</f>
        <v xml:space="preserve"> </v>
      </c>
      <c r="AD178" s="78" t="str">
        <f ca="1">IF(ISBLANK(INDIRECT("D178"))," ",(INDIRECT("D178")))</f>
        <v xml:space="preserve"> </v>
      </c>
      <c r="AE178" s="78" t="str">
        <f ca="1">IF(ISBLANK(INDIRECT("E178"))," ",(INDIRECT("E178")))</f>
        <v xml:space="preserve"> </v>
      </c>
      <c r="AF178" s="78" t="str">
        <f ca="1">IF(ISBLANK(INDIRECT("F178"))," ",(INDIRECT("F178")))</f>
        <v xml:space="preserve"> </v>
      </c>
      <c r="AG178" s="78" t="str">
        <f ca="1">IF(ISBLANK(INDIRECT("G178"))," ",(INDIRECT("G178")))</f>
        <v xml:space="preserve"> </v>
      </c>
      <c r="AH178" s="78" t="str">
        <f ca="1">IF(ISBLANK(INDIRECT("H178"))," ",(INDIRECT("H178")))</f>
        <v xml:space="preserve"> </v>
      </c>
      <c r="AI178" s="78" t="str">
        <f ca="1">IF(ISBLANK(INDIRECT("I178"))," ",(INDIRECT("I178")))</f>
        <v xml:space="preserve"> </v>
      </c>
      <c r="AJ178" s="78" t="str">
        <f ca="1">IF(ISBLANK(INDIRECT("J178"))," ",(INDIRECT("J178")))</f>
        <v xml:space="preserve"> </v>
      </c>
      <c r="AK178" s="78" t="str">
        <f ca="1">IF(ISBLANK(INDIRECT("K178"))," ",(INDIRECT("K178")))</f>
        <v xml:space="preserve"> </v>
      </c>
      <c r="AL178" s="78" t="str">
        <f ca="1">IF(ISBLANK(INDIRECT("L178"))," ",(INDIRECT("L178")))</f>
        <v xml:space="preserve"> </v>
      </c>
      <c r="AM178" s="78" t="str">
        <f ca="1">IF(ISBLANK(INDIRECT("M178"))," ",(INDIRECT("M178")))</f>
        <v xml:space="preserve"> </v>
      </c>
      <c r="AN178" s="78" t="str">
        <f ca="1">IF(ISBLANK(INDIRECT("N178"))," ",(INDIRECT("N178")))</f>
        <v xml:space="preserve"> </v>
      </c>
      <c r="AO178" s="78" t="str">
        <f ca="1">IF(ISBLANK(INDIRECT("O178"))," ",(INDIRECT("O178")))</f>
        <v xml:space="preserve"> </v>
      </c>
      <c r="AP178" s="78" t="str">
        <f ca="1">IF(ISBLANK(INDIRECT("P178"))," ",(INDIRECT("P178")))</f>
        <v xml:space="preserve"> </v>
      </c>
      <c r="AQ178" s="78" t="str">
        <f ca="1">IF(ISBLANK(INDIRECT("Q178"))," ",(INDIRECT("Q178")))</f>
        <v xml:space="preserve"> </v>
      </c>
      <c r="AR178" s="78" t="str">
        <f ca="1">IF(ISBLANK(INDIRECT("R178"))," ",(INDIRECT("R178")))</f>
        <v xml:space="preserve"> </v>
      </c>
      <c r="AS178" s="78" t="str">
        <f ca="1">IF(ISBLANK(INDIRECT("S178"))," ",(INDIRECT("S178")))</f>
        <v/>
      </c>
      <c r="AT178" s="78" t="str">
        <f ca="1">IF(ISBLANK(INDIRECT("T178"))," ",(INDIRECT("T178")))</f>
        <v xml:space="preserve"> </v>
      </c>
      <c r="AU178" s="78" t="str">
        <f ca="1">IF(ISBLANK(INDIRECT("U178"))," ",(INDIRECT("U178")))</f>
        <v xml:space="preserve"> </v>
      </c>
      <c r="AV178" s="78" t="str">
        <f ca="1">IF(ISBLANK(INDIRECT("V178"))," ",(INDIRECT("V178")))</f>
        <v xml:space="preserve"> </v>
      </c>
      <c r="AW178" s="78" t="str">
        <f ca="1">IF(ISBLANK(INDIRECT("W178"))," ",(INDIRECT("W178")))</f>
        <v xml:space="preserve"> </v>
      </c>
      <c r="BC178" s="290" t="s">
        <v>69</v>
      </c>
      <c r="BD178" s="290"/>
      <c r="BE178" s="290"/>
      <c r="BF178" s="290"/>
      <c r="BG178" s="290"/>
    </row>
    <row r="179" spans="1:59" x14ac:dyDescent="0.35">
      <c r="A179" s="16">
        <v>174</v>
      </c>
      <c r="B179" s="20"/>
      <c r="C179" s="20"/>
      <c r="D179" s="29"/>
      <c r="E179" s="30"/>
      <c r="F179" s="29"/>
      <c r="G179" s="20"/>
      <c r="H179" s="20"/>
      <c r="I179" s="20"/>
      <c r="J179" s="20"/>
      <c r="K179" s="20"/>
      <c r="L179" s="20"/>
      <c r="M179" s="20"/>
      <c r="N179" s="29"/>
      <c r="O179" s="29"/>
      <c r="P179" s="20"/>
      <c r="Q179" s="125"/>
      <c r="R179" s="125"/>
      <c r="S179" s="126" t="str">
        <f t="shared" si="3"/>
        <v/>
      </c>
      <c r="T179" s="31"/>
      <c r="U179" s="20"/>
      <c r="V179" s="20"/>
      <c r="W179" s="20"/>
      <c r="AB179" s="78" t="str">
        <f ca="1">IF(ISBLANK(INDIRECT("B179"))," ",(INDIRECT("B179")))</f>
        <v xml:space="preserve"> </v>
      </c>
      <c r="AC179" s="78" t="str">
        <f ca="1">IF(ISBLANK(INDIRECT("C179"))," ",(INDIRECT("C179")))</f>
        <v xml:space="preserve"> </v>
      </c>
      <c r="AD179" s="78" t="str">
        <f ca="1">IF(ISBLANK(INDIRECT("D179"))," ",(INDIRECT("D179")))</f>
        <v xml:space="preserve"> </v>
      </c>
      <c r="AE179" s="78" t="str">
        <f ca="1">IF(ISBLANK(INDIRECT("E179"))," ",(INDIRECT("E179")))</f>
        <v xml:space="preserve"> </v>
      </c>
      <c r="AF179" s="78" t="str">
        <f ca="1">IF(ISBLANK(INDIRECT("F179"))," ",(INDIRECT("F179")))</f>
        <v xml:space="preserve"> </v>
      </c>
      <c r="AG179" s="78" t="str">
        <f ca="1">IF(ISBLANK(INDIRECT("G179"))," ",(INDIRECT("G179")))</f>
        <v xml:space="preserve"> </v>
      </c>
      <c r="AH179" s="78" t="str">
        <f ca="1">IF(ISBLANK(INDIRECT("H179"))," ",(INDIRECT("H179")))</f>
        <v xml:space="preserve"> </v>
      </c>
      <c r="AI179" s="78" t="str">
        <f ca="1">IF(ISBLANK(INDIRECT("I179"))," ",(INDIRECT("I179")))</f>
        <v xml:space="preserve"> </v>
      </c>
      <c r="AJ179" s="78" t="str">
        <f ca="1">IF(ISBLANK(INDIRECT("J179"))," ",(INDIRECT("J179")))</f>
        <v xml:space="preserve"> </v>
      </c>
      <c r="AK179" s="78" t="str">
        <f ca="1">IF(ISBLANK(INDIRECT("K179"))," ",(INDIRECT("K179")))</f>
        <v xml:space="preserve"> </v>
      </c>
      <c r="AL179" s="78" t="str">
        <f ca="1">IF(ISBLANK(INDIRECT("L179"))," ",(INDIRECT("L179")))</f>
        <v xml:space="preserve"> </v>
      </c>
      <c r="AM179" s="78" t="str">
        <f ca="1">IF(ISBLANK(INDIRECT("M179"))," ",(INDIRECT("M179")))</f>
        <v xml:space="preserve"> </v>
      </c>
      <c r="AN179" s="78" t="str">
        <f ca="1">IF(ISBLANK(INDIRECT("N179"))," ",(INDIRECT("N179")))</f>
        <v xml:space="preserve"> </v>
      </c>
      <c r="AO179" s="78" t="str">
        <f ca="1">IF(ISBLANK(INDIRECT("O179"))," ",(INDIRECT("O179")))</f>
        <v xml:space="preserve"> </v>
      </c>
      <c r="AP179" s="78" t="str">
        <f ca="1">IF(ISBLANK(INDIRECT("P179"))," ",(INDIRECT("P179")))</f>
        <v xml:space="preserve"> </v>
      </c>
      <c r="AQ179" s="78" t="str">
        <f ca="1">IF(ISBLANK(INDIRECT("Q179"))," ",(INDIRECT("Q179")))</f>
        <v xml:space="preserve"> </v>
      </c>
      <c r="AR179" s="78" t="str">
        <f ca="1">IF(ISBLANK(INDIRECT("R179"))," ",(INDIRECT("R179")))</f>
        <v xml:space="preserve"> </v>
      </c>
      <c r="AS179" s="78" t="str">
        <f ca="1">IF(ISBLANK(INDIRECT("S179"))," ",(INDIRECT("S179")))</f>
        <v/>
      </c>
      <c r="AT179" s="78" t="str">
        <f ca="1">IF(ISBLANK(INDIRECT("T179"))," ",(INDIRECT("T179")))</f>
        <v xml:space="preserve"> </v>
      </c>
      <c r="AU179" s="78" t="str">
        <f ca="1">IF(ISBLANK(INDIRECT("U179"))," ",(INDIRECT("U179")))</f>
        <v xml:space="preserve"> </v>
      </c>
      <c r="AV179" s="78" t="str">
        <f ca="1">IF(ISBLANK(INDIRECT("V179"))," ",(INDIRECT("V179")))</f>
        <v xml:space="preserve"> </v>
      </c>
      <c r="AW179" s="78" t="str">
        <f ca="1">IF(ISBLANK(INDIRECT("W179"))," ",(INDIRECT("W179")))</f>
        <v xml:space="preserve"> </v>
      </c>
      <c r="BC179" s="290" t="s">
        <v>70</v>
      </c>
      <c r="BD179" s="290"/>
      <c r="BE179" s="290"/>
      <c r="BF179" s="290"/>
      <c r="BG179" s="290"/>
    </row>
    <row r="180" spans="1:59" x14ac:dyDescent="0.35">
      <c r="A180" s="16">
        <v>175</v>
      </c>
      <c r="B180" s="20"/>
      <c r="C180" s="20"/>
      <c r="D180" s="29"/>
      <c r="E180" s="30"/>
      <c r="F180" s="29"/>
      <c r="G180" s="20"/>
      <c r="H180" s="20"/>
      <c r="I180" s="20"/>
      <c r="J180" s="20"/>
      <c r="K180" s="20"/>
      <c r="L180" s="20"/>
      <c r="M180" s="20"/>
      <c r="N180" s="29"/>
      <c r="O180" s="29"/>
      <c r="P180" s="20"/>
      <c r="Q180" s="125"/>
      <c r="R180" s="125"/>
      <c r="S180" s="126" t="str">
        <f t="shared" si="3"/>
        <v/>
      </c>
      <c r="T180" s="31"/>
      <c r="U180" s="20"/>
      <c r="V180" s="20"/>
      <c r="W180" s="20"/>
      <c r="AB180" s="78" t="str">
        <f ca="1">IF(ISBLANK(INDIRECT("B180"))," ",(INDIRECT("B180")))</f>
        <v xml:space="preserve"> </v>
      </c>
      <c r="AC180" s="78" t="str">
        <f ca="1">IF(ISBLANK(INDIRECT("C180"))," ",(INDIRECT("C180")))</f>
        <v xml:space="preserve"> </v>
      </c>
      <c r="AD180" s="78" t="str">
        <f ca="1">IF(ISBLANK(INDIRECT("D180"))," ",(INDIRECT("D180")))</f>
        <v xml:space="preserve"> </v>
      </c>
      <c r="AE180" s="78" t="str">
        <f ca="1">IF(ISBLANK(INDIRECT("E180"))," ",(INDIRECT("E180")))</f>
        <v xml:space="preserve"> </v>
      </c>
      <c r="AF180" s="78" t="str">
        <f ca="1">IF(ISBLANK(INDIRECT("F180"))," ",(INDIRECT("F180")))</f>
        <v xml:space="preserve"> </v>
      </c>
      <c r="AG180" s="78" t="str">
        <f ca="1">IF(ISBLANK(INDIRECT("G180"))," ",(INDIRECT("G180")))</f>
        <v xml:space="preserve"> </v>
      </c>
      <c r="AH180" s="78" t="str">
        <f ca="1">IF(ISBLANK(INDIRECT("H180"))," ",(INDIRECT("H180")))</f>
        <v xml:space="preserve"> </v>
      </c>
      <c r="AI180" s="78" t="str">
        <f ca="1">IF(ISBLANK(INDIRECT("I180"))," ",(INDIRECT("I180")))</f>
        <v xml:space="preserve"> </v>
      </c>
      <c r="AJ180" s="78" t="str">
        <f ca="1">IF(ISBLANK(INDIRECT("J180"))," ",(INDIRECT("J180")))</f>
        <v xml:space="preserve"> </v>
      </c>
      <c r="AK180" s="78" t="str">
        <f ca="1">IF(ISBLANK(INDIRECT("K180"))," ",(INDIRECT("K180")))</f>
        <v xml:space="preserve"> </v>
      </c>
      <c r="AL180" s="78" t="str">
        <f ca="1">IF(ISBLANK(INDIRECT("L180"))," ",(INDIRECT("L180")))</f>
        <v xml:space="preserve"> </v>
      </c>
      <c r="AM180" s="78" t="str">
        <f ca="1">IF(ISBLANK(INDIRECT("M180"))," ",(INDIRECT("M180")))</f>
        <v xml:space="preserve"> </v>
      </c>
      <c r="AN180" s="78" t="str">
        <f ca="1">IF(ISBLANK(INDIRECT("N180"))," ",(INDIRECT("N180")))</f>
        <v xml:space="preserve"> </v>
      </c>
      <c r="AO180" s="78" t="str">
        <f ca="1">IF(ISBLANK(INDIRECT("O180"))," ",(INDIRECT("O180")))</f>
        <v xml:space="preserve"> </v>
      </c>
      <c r="AP180" s="78" t="str">
        <f ca="1">IF(ISBLANK(INDIRECT("P180"))," ",(INDIRECT("P180")))</f>
        <v xml:space="preserve"> </v>
      </c>
      <c r="AQ180" s="78" t="str">
        <f ca="1">IF(ISBLANK(INDIRECT("Q180"))," ",(INDIRECT("Q180")))</f>
        <v xml:space="preserve"> </v>
      </c>
      <c r="AR180" s="78" t="str">
        <f ca="1">IF(ISBLANK(INDIRECT("R180"))," ",(INDIRECT("R180")))</f>
        <v xml:space="preserve"> </v>
      </c>
      <c r="AS180" s="78" t="str">
        <f ca="1">IF(ISBLANK(INDIRECT("S180"))," ",(INDIRECT("S180")))</f>
        <v/>
      </c>
      <c r="AT180" s="78" t="str">
        <f ca="1">IF(ISBLANK(INDIRECT("T180"))," ",(INDIRECT("T180")))</f>
        <v xml:space="preserve"> </v>
      </c>
      <c r="AU180" s="78" t="str">
        <f ca="1">IF(ISBLANK(INDIRECT("U180"))," ",(INDIRECT("U180")))</f>
        <v xml:space="preserve"> </v>
      </c>
      <c r="AV180" s="78" t="str">
        <f ca="1">IF(ISBLANK(INDIRECT("V180"))," ",(INDIRECT("V180")))</f>
        <v xml:space="preserve"> </v>
      </c>
      <c r="AW180" s="78" t="str">
        <f ca="1">IF(ISBLANK(INDIRECT("W180"))," ",(INDIRECT("W180")))</f>
        <v xml:space="preserve"> </v>
      </c>
      <c r="BC180" s="290" t="s">
        <v>1044</v>
      </c>
      <c r="BD180" s="290"/>
      <c r="BE180" s="290"/>
      <c r="BF180" s="290"/>
      <c r="BG180" s="290"/>
    </row>
    <row r="181" spans="1:59" x14ac:dyDescent="0.35">
      <c r="A181" s="16">
        <v>176</v>
      </c>
      <c r="B181" s="20"/>
      <c r="C181" s="20"/>
      <c r="D181" s="29"/>
      <c r="E181" s="30"/>
      <c r="F181" s="29"/>
      <c r="G181" s="20"/>
      <c r="H181" s="20"/>
      <c r="I181" s="20"/>
      <c r="J181" s="20"/>
      <c r="K181" s="20"/>
      <c r="L181" s="20"/>
      <c r="M181" s="20"/>
      <c r="N181" s="29"/>
      <c r="O181" s="29"/>
      <c r="P181" s="20"/>
      <c r="Q181" s="125"/>
      <c r="R181" s="125"/>
      <c r="S181" s="126" t="str">
        <f t="shared" si="3"/>
        <v/>
      </c>
      <c r="T181" s="31"/>
      <c r="U181" s="20"/>
      <c r="V181" s="20"/>
      <c r="W181" s="20"/>
      <c r="AB181" s="78" t="str">
        <f ca="1">IF(ISBLANK(INDIRECT("B181"))," ",(INDIRECT("B181")))</f>
        <v xml:space="preserve"> </v>
      </c>
      <c r="AC181" s="78" t="str">
        <f ca="1">IF(ISBLANK(INDIRECT("C181"))," ",(INDIRECT("C181")))</f>
        <v xml:space="preserve"> </v>
      </c>
      <c r="AD181" s="78" t="str">
        <f ca="1">IF(ISBLANK(INDIRECT("D181"))," ",(INDIRECT("D181")))</f>
        <v xml:space="preserve"> </v>
      </c>
      <c r="AE181" s="78" t="str">
        <f ca="1">IF(ISBLANK(INDIRECT("E181"))," ",(INDIRECT("E181")))</f>
        <v xml:space="preserve"> </v>
      </c>
      <c r="AF181" s="78" t="str">
        <f ca="1">IF(ISBLANK(INDIRECT("F181"))," ",(INDIRECT("F181")))</f>
        <v xml:space="preserve"> </v>
      </c>
      <c r="AG181" s="78" t="str">
        <f ca="1">IF(ISBLANK(INDIRECT("G181"))," ",(INDIRECT("G181")))</f>
        <v xml:space="preserve"> </v>
      </c>
      <c r="AH181" s="78" t="str">
        <f ca="1">IF(ISBLANK(INDIRECT("H181"))," ",(INDIRECT("H181")))</f>
        <v xml:space="preserve"> </v>
      </c>
      <c r="AI181" s="78" t="str">
        <f ca="1">IF(ISBLANK(INDIRECT("I181"))," ",(INDIRECT("I181")))</f>
        <v xml:space="preserve"> </v>
      </c>
      <c r="AJ181" s="78" t="str">
        <f ca="1">IF(ISBLANK(INDIRECT("J181"))," ",(INDIRECT("J181")))</f>
        <v xml:space="preserve"> </v>
      </c>
      <c r="AK181" s="78" t="str">
        <f ca="1">IF(ISBLANK(INDIRECT("K181"))," ",(INDIRECT("K181")))</f>
        <v xml:space="preserve"> </v>
      </c>
      <c r="AL181" s="78" t="str">
        <f ca="1">IF(ISBLANK(INDIRECT("L181"))," ",(INDIRECT("L181")))</f>
        <v xml:space="preserve"> </v>
      </c>
      <c r="AM181" s="78" t="str">
        <f ca="1">IF(ISBLANK(INDIRECT("M181"))," ",(INDIRECT("M181")))</f>
        <v xml:space="preserve"> </v>
      </c>
      <c r="AN181" s="78" t="str">
        <f ca="1">IF(ISBLANK(INDIRECT("N181"))," ",(INDIRECT("N181")))</f>
        <v xml:space="preserve"> </v>
      </c>
      <c r="AO181" s="78" t="str">
        <f ca="1">IF(ISBLANK(INDIRECT("O181"))," ",(INDIRECT("O181")))</f>
        <v xml:space="preserve"> </v>
      </c>
      <c r="AP181" s="78" t="str">
        <f ca="1">IF(ISBLANK(INDIRECT("P181"))," ",(INDIRECT("P181")))</f>
        <v xml:space="preserve"> </v>
      </c>
      <c r="AQ181" s="78" t="str">
        <f ca="1">IF(ISBLANK(INDIRECT("Q181"))," ",(INDIRECT("Q181")))</f>
        <v xml:space="preserve"> </v>
      </c>
      <c r="AR181" s="78" t="str">
        <f ca="1">IF(ISBLANK(INDIRECT("R181"))," ",(INDIRECT("R181")))</f>
        <v xml:space="preserve"> </v>
      </c>
      <c r="AS181" s="78" t="str">
        <f ca="1">IF(ISBLANK(INDIRECT("S181"))," ",(INDIRECT("S181")))</f>
        <v/>
      </c>
      <c r="AT181" s="78" t="str">
        <f ca="1">IF(ISBLANK(INDIRECT("T181"))," ",(INDIRECT("T181")))</f>
        <v xml:space="preserve"> </v>
      </c>
      <c r="AU181" s="78" t="str">
        <f ca="1">IF(ISBLANK(INDIRECT("U181"))," ",(INDIRECT("U181")))</f>
        <v xml:space="preserve"> </v>
      </c>
      <c r="AV181" s="78" t="str">
        <f ca="1">IF(ISBLANK(INDIRECT("V181"))," ",(INDIRECT("V181")))</f>
        <v xml:space="preserve"> </v>
      </c>
      <c r="AW181" s="78" t="str">
        <f ca="1">IF(ISBLANK(INDIRECT("W181"))," ",(INDIRECT("W181")))</f>
        <v xml:space="preserve"> </v>
      </c>
      <c r="BC181" s="290" t="s">
        <v>1540</v>
      </c>
      <c r="BD181" s="290"/>
      <c r="BE181" s="290"/>
      <c r="BF181" s="290"/>
      <c r="BG181" s="290"/>
    </row>
    <row r="182" spans="1:59" x14ac:dyDescent="0.35">
      <c r="A182" s="16">
        <v>177</v>
      </c>
      <c r="B182" s="20"/>
      <c r="C182" s="20"/>
      <c r="D182" s="29"/>
      <c r="E182" s="30"/>
      <c r="F182" s="29"/>
      <c r="G182" s="20"/>
      <c r="H182" s="20"/>
      <c r="I182" s="20"/>
      <c r="J182" s="20"/>
      <c r="K182" s="20"/>
      <c r="L182" s="20"/>
      <c r="M182" s="20"/>
      <c r="N182" s="29"/>
      <c r="O182" s="29"/>
      <c r="P182" s="20"/>
      <c r="Q182" s="125"/>
      <c r="R182" s="125"/>
      <c r="S182" s="126" t="str">
        <f t="shared" si="3"/>
        <v/>
      </c>
      <c r="T182" s="31"/>
      <c r="U182" s="20"/>
      <c r="V182" s="20"/>
      <c r="W182" s="20"/>
      <c r="AB182" s="78" t="str">
        <f ca="1">IF(ISBLANK(INDIRECT("B182"))," ",(INDIRECT("B182")))</f>
        <v xml:space="preserve"> </v>
      </c>
      <c r="AC182" s="78" t="str">
        <f ca="1">IF(ISBLANK(INDIRECT("C182"))," ",(INDIRECT("C182")))</f>
        <v xml:space="preserve"> </v>
      </c>
      <c r="AD182" s="78" t="str">
        <f ca="1">IF(ISBLANK(INDIRECT("D182"))," ",(INDIRECT("D182")))</f>
        <v xml:space="preserve"> </v>
      </c>
      <c r="AE182" s="78" t="str">
        <f ca="1">IF(ISBLANK(INDIRECT("E182"))," ",(INDIRECT("E182")))</f>
        <v xml:space="preserve"> </v>
      </c>
      <c r="AF182" s="78" t="str">
        <f ca="1">IF(ISBLANK(INDIRECT("F182"))," ",(INDIRECT("F182")))</f>
        <v xml:space="preserve"> </v>
      </c>
      <c r="AG182" s="78" t="str">
        <f ca="1">IF(ISBLANK(INDIRECT("G182"))," ",(INDIRECT("G182")))</f>
        <v xml:space="preserve"> </v>
      </c>
      <c r="AH182" s="78" t="str">
        <f ca="1">IF(ISBLANK(INDIRECT("H182"))," ",(INDIRECT("H182")))</f>
        <v xml:space="preserve"> </v>
      </c>
      <c r="AI182" s="78" t="str">
        <f ca="1">IF(ISBLANK(INDIRECT("I182"))," ",(INDIRECT("I182")))</f>
        <v xml:space="preserve"> </v>
      </c>
      <c r="AJ182" s="78" t="str">
        <f ca="1">IF(ISBLANK(INDIRECT("J182"))," ",(INDIRECT("J182")))</f>
        <v xml:space="preserve"> </v>
      </c>
      <c r="AK182" s="78" t="str">
        <f ca="1">IF(ISBLANK(INDIRECT("K182"))," ",(INDIRECT("K182")))</f>
        <v xml:space="preserve"> </v>
      </c>
      <c r="AL182" s="78" t="str">
        <f ca="1">IF(ISBLANK(INDIRECT("L182"))," ",(INDIRECT("L182")))</f>
        <v xml:space="preserve"> </v>
      </c>
      <c r="AM182" s="78" t="str">
        <f ca="1">IF(ISBLANK(INDIRECT("M182"))," ",(INDIRECT("M182")))</f>
        <v xml:space="preserve"> </v>
      </c>
      <c r="AN182" s="78" t="str">
        <f ca="1">IF(ISBLANK(INDIRECT("N182"))," ",(INDIRECT("N182")))</f>
        <v xml:space="preserve"> </v>
      </c>
      <c r="AO182" s="78" t="str">
        <f ca="1">IF(ISBLANK(INDIRECT("O182"))," ",(INDIRECT("O182")))</f>
        <v xml:space="preserve"> </v>
      </c>
      <c r="AP182" s="78" t="str">
        <f ca="1">IF(ISBLANK(INDIRECT("P182"))," ",(INDIRECT("P182")))</f>
        <v xml:space="preserve"> </v>
      </c>
      <c r="AQ182" s="78" t="str">
        <f ca="1">IF(ISBLANK(INDIRECT("Q182"))," ",(INDIRECT("Q182")))</f>
        <v xml:space="preserve"> </v>
      </c>
      <c r="AR182" s="78" t="str">
        <f ca="1">IF(ISBLANK(INDIRECT("R182"))," ",(INDIRECT("R182")))</f>
        <v xml:space="preserve"> </v>
      </c>
      <c r="AS182" s="78" t="str">
        <f ca="1">IF(ISBLANK(INDIRECT("S182"))," ",(INDIRECT("S182")))</f>
        <v/>
      </c>
      <c r="AT182" s="78" t="str">
        <f ca="1">IF(ISBLANK(INDIRECT("T182"))," ",(INDIRECT("T182")))</f>
        <v xml:space="preserve"> </v>
      </c>
      <c r="AU182" s="78" t="str">
        <f ca="1">IF(ISBLANK(INDIRECT("U182"))," ",(INDIRECT("U182")))</f>
        <v xml:space="preserve"> </v>
      </c>
      <c r="AV182" s="78" t="str">
        <f ca="1">IF(ISBLANK(INDIRECT("V182"))," ",(INDIRECT("V182")))</f>
        <v xml:space="preserve"> </v>
      </c>
      <c r="AW182" s="78" t="str">
        <f ca="1">IF(ISBLANK(INDIRECT("W182"))," ",(INDIRECT("W182")))</f>
        <v xml:space="preserve"> </v>
      </c>
      <c r="BC182" s="290" t="s">
        <v>1541</v>
      </c>
      <c r="BD182" s="290"/>
      <c r="BE182" s="290"/>
      <c r="BF182" s="290"/>
      <c r="BG182" s="290"/>
    </row>
    <row r="183" spans="1:59" x14ac:dyDescent="0.35">
      <c r="A183" s="16">
        <v>178</v>
      </c>
      <c r="B183" s="20"/>
      <c r="C183" s="20"/>
      <c r="D183" s="29"/>
      <c r="E183" s="30"/>
      <c r="F183" s="29"/>
      <c r="G183" s="20"/>
      <c r="H183" s="20"/>
      <c r="I183" s="20"/>
      <c r="J183" s="20"/>
      <c r="K183" s="20"/>
      <c r="L183" s="20"/>
      <c r="M183" s="20"/>
      <c r="N183" s="29"/>
      <c r="O183" s="29"/>
      <c r="P183" s="20"/>
      <c r="Q183" s="125"/>
      <c r="R183" s="125"/>
      <c r="S183" s="126" t="str">
        <f t="shared" si="3"/>
        <v/>
      </c>
      <c r="T183" s="31"/>
      <c r="U183" s="20"/>
      <c r="V183" s="20"/>
      <c r="W183" s="20"/>
      <c r="AB183" s="78" t="str">
        <f ca="1">IF(ISBLANK(INDIRECT("B183"))," ",(INDIRECT("B183")))</f>
        <v xml:space="preserve"> </v>
      </c>
      <c r="AC183" s="78" t="str">
        <f ca="1">IF(ISBLANK(INDIRECT("C183"))," ",(INDIRECT("C183")))</f>
        <v xml:space="preserve"> </v>
      </c>
      <c r="AD183" s="78" t="str">
        <f ca="1">IF(ISBLANK(INDIRECT("D183"))," ",(INDIRECT("D183")))</f>
        <v xml:space="preserve"> </v>
      </c>
      <c r="AE183" s="78" t="str">
        <f ca="1">IF(ISBLANK(INDIRECT("E183"))," ",(INDIRECT("E183")))</f>
        <v xml:space="preserve"> </v>
      </c>
      <c r="AF183" s="78" t="str">
        <f ca="1">IF(ISBLANK(INDIRECT("F183"))," ",(INDIRECT("F183")))</f>
        <v xml:space="preserve"> </v>
      </c>
      <c r="AG183" s="78" t="str">
        <f ca="1">IF(ISBLANK(INDIRECT("G183"))," ",(INDIRECT("G183")))</f>
        <v xml:space="preserve"> </v>
      </c>
      <c r="AH183" s="78" t="str">
        <f ca="1">IF(ISBLANK(INDIRECT("H183"))," ",(INDIRECT("H183")))</f>
        <v xml:space="preserve"> </v>
      </c>
      <c r="AI183" s="78" t="str">
        <f ca="1">IF(ISBLANK(INDIRECT("I183"))," ",(INDIRECT("I183")))</f>
        <v xml:space="preserve"> </v>
      </c>
      <c r="AJ183" s="78" t="str">
        <f ca="1">IF(ISBLANK(INDIRECT("J183"))," ",(INDIRECT("J183")))</f>
        <v xml:space="preserve"> </v>
      </c>
      <c r="AK183" s="78" t="str">
        <f ca="1">IF(ISBLANK(INDIRECT("K183"))," ",(INDIRECT("K183")))</f>
        <v xml:space="preserve"> </v>
      </c>
      <c r="AL183" s="78" t="str">
        <f ca="1">IF(ISBLANK(INDIRECT("L183"))," ",(INDIRECT("L183")))</f>
        <v xml:space="preserve"> </v>
      </c>
      <c r="AM183" s="78" t="str">
        <f ca="1">IF(ISBLANK(INDIRECT("M183"))," ",(INDIRECT("M183")))</f>
        <v xml:space="preserve"> </v>
      </c>
      <c r="AN183" s="78" t="str">
        <f ca="1">IF(ISBLANK(INDIRECT("N183"))," ",(INDIRECT("N183")))</f>
        <v xml:space="preserve"> </v>
      </c>
      <c r="AO183" s="78" t="str">
        <f ca="1">IF(ISBLANK(INDIRECT("O183"))," ",(INDIRECT("O183")))</f>
        <v xml:space="preserve"> </v>
      </c>
      <c r="AP183" s="78" t="str">
        <f ca="1">IF(ISBLANK(INDIRECT("P183"))," ",(INDIRECT("P183")))</f>
        <v xml:space="preserve"> </v>
      </c>
      <c r="AQ183" s="78" t="str">
        <f ca="1">IF(ISBLANK(INDIRECT("Q183"))," ",(INDIRECT("Q183")))</f>
        <v xml:space="preserve"> </v>
      </c>
      <c r="AR183" s="78" t="str">
        <f ca="1">IF(ISBLANK(INDIRECT("R183"))," ",(INDIRECT("R183")))</f>
        <v xml:space="preserve"> </v>
      </c>
      <c r="AS183" s="78" t="str">
        <f ca="1">IF(ISBLANK(INDIRECT("S183"))," ",(INDIRECT("S183")))</f>
        <v/>
      </c>
      <c r="AT183" s="78" t="str">
        <f ca="1">IF(ISBLANK(INDIRECT("T183"))," ",(INDIRECT("T183")))</f>
        <v xml:space="preserve"> </v>
      </c>
      <c r="AU183" s="78" t="str">
        <f ca="1">IF(ISBLANK(INDIRECT("U183"))," ",(INDIRECT("U183")))</f>
        <v xml:space="preserve"> </v>
      </c>
      <c r="AV183" s="78" t="str">
        <f ca="1">IF(ISBLANK(INDIRECT("V183"))," ",(INDIRECT("V183")))</f>
        <v xml:space="preserve"> </v>
      </c>
      <c r="AW183" s="78" t="str">
        <f ca="1">IF(ISBLANK(INDIRECT("W183"))," ",(INDIRECT("W183")))</f>
        <v xml:space="preserve"> </v>
      </c>
      <c r="BC183" s="290" t="s">
        <v>1542</v>
      </c>
      <c r="BD183" s="290"/>
      <c r="BE183" s="290"/>
      <c r="BF183" s="290"/>
      <c r="BG183" s="290"/>
    </row>
    <row r="184" spans="1:59" x14ac:dyDescent="0.35">
      <c r="A184" s="16">
        <v>179</v>
      </c>
      <c r="B184" s="20"/>
      <c r="C184" s="20"/>
      <c r="D184" s="29"/>
      <c r="E184" s="30"/>
      <c r="F184" s="29"/>
      <c r="G184" s="20"/>
      <c r="H184" s="20"/>
      <c r="I184" s="20"/>
      <c r="J184" s="20"/>
      <c r="K184" s="20"/>
      <c r="L184" s="20"/>
      <c r="M184" s="20"/>
      <c r="N184" s="29"/>
      <c r="O184" s="29"/>
      <c r="P184" s="20"/>
      <c r="Q184" s="125"/>
      <c r="R184" s="125"/>
      <c r="S184" s="126" t="str">
        <f t="shared" si="3"/>
        <v/>
      </c>
      <c r="T184" s="31"/>
      <c r="U184" s="20"/>
      <c r="V184" s="20"/>
      <c r="W184" s="20"/>
      <c r="AB184" s="78" t="str">
        <f ca="1">IF(ISBLANK(INDIRECT("B184"))," ",(INDIRECT("B184")))</f>
        <v xml:space="preserve"> </v>
      </c>
      <c r="AC184" s="78" t="str">
        <f ca="1">IF(ISBLANK(INDIRECT("C184"))," ",(INDIRECT("C184")))</f>
        <v xml:space="preserve"> </v>
      </c>
      <c r="AD184" s="78" t="str">
        <f ca="1">IF(ISBLANK(INDIRECT("D184"))," ",(INDIRECT("D184")))</f>
        <v xml:space="preserve"> </v>
      </c>
      <c r="AE184" s="78" t="str">
        <f ca="1">IF(ISBLANK(INDIRECT("E184"))," ",(INDIRECT("E184")))</f>
        <v xml:space="preserve"> </v>
      </c>
      <c r="AF184" s="78" t="str">
        <f ca="1">IF(ISBLANK(INDIRECT("F184"))," ",(INDIRECT("F184")))</f>
        <v xml:space="preserve"> </v>
      </c>
      <c r="AG184" s="78" t="str">
        <f ca="1">IF(ISBLANK(INDIRECT("G184"))," ",(INDIRECT("G184")))</f>
        <v xml:space="preserve"> </v>
      </c>
      <c r="AH184" s="78" t="str">
        <f ca="1">IF(ISBLANK(INDIRECT("H184"))," ",(INDIRECT("H184")))</f>
        <v xml:space="preserve"> </v>
      </c>
      <c r="AI184" s="78" t="str">
        <f ca="1">IF(ISBLANK(INDIRECT("I184"))," ",(INDIRECT("I184")))</f>
        <v xml:space="preserve"> </v>
      </c>
      <c r="AJ184" s="78" t="str">
        <f ca="1">IF(ISBLANK(INDIRECT("J184"))," ",(INDIRECT("J184")))</f>
        <v xml:space="preserve"> </v>
      </c>
      <c r="AK184" s="78" t="str">
        <f ca="1">IF(ISBLANK(INDIRECT("K184"))," ",(INDIRECT("K184")))</f>
        <v xml:space="preserve"> </v>
      </c>
      <c r="AL184" s="78" t="str">
        <f ca="1">IF(ISBLANK(INDIRECT("L184"))," ",(INDIRECT("L184")))</f>
        <v xml:space="preserve"> </v>
      </c>
      <c r="AM184" s="78" t="str">
        <f ca="1">IF(ISBLANK(INDIRECT("M184"))," ",(INDIRECT("M184")))</f>
        <v xml:space="preserve"> </v>
      </c>
      <c r="AN184" s="78" t="str">
        <f ca="1">IF(ISBLANK(INDIRECT("N184"))," ",(INDIRECT("N184")))</f>
        <v xml:space="preserve"> </v>
      </c>
      <c r="AO184" s="78" t="str">
        <f ca="1">IF(ISBLANK(INDIRECT("O184"))," ",(INDIRECT("O184")))</f>
        <v xml:space="preserve"> </v>
      </c>
      <c r="AP184" s="78" t="str">
        <f ca="1">IF(ISBLANK(INDIRECT("P184"))," ",(INDIRECT("P184")))</f>
        <v xml:space="preserve"> </v>
      </c>
      <c r="AQ184" s="78" t="str">
        <f ca="1">IF(ISBLANK(INDIRECT("Q184"))," ",(INDIRECT("Q184")))</f>
        <v xml:space="preserve"> </v>
      </c>
      <c r="AR184" s="78" t="str">
        <f ca="1">IF(ISBLANK(INDIRECT("R184"))," ",(INDIRECT("R184")))</f>
        <v xml:space="preserve"> </v>
      </c>
      <c r="AS184" s="78" t="str">
        <f ca="1">IF(ISBLANK(INDIRECT("S184"))," ",(INDIRECT("S184")))</f>
        <v/>
      </c>
      <c r="AT184" s="78" t="str">
        <f ca="1">IF(ISBLANK(INDIRECT("T184"))," ",(INDIRECT("T184")))</f>
        <v xml:space="preserve"> </v>
      </c>
      <c r="AU184" s="78" t="str">
        <f ca="1">IF(ISBLANK(INDIRECT("U184"))," ",(INDIRECT("U184")))</f>
        <v xml:space="preserve"> </v>
      </c>
      <c r="AV184" s="78" t="str">
        <f ca="1">IF(ISBLANK(INDIRECT("V184"))," ",(INDIRECT("V184")))</f>
        <v xml:space="preserve"> </v>
      </c>
      <c r="AW184" s="78" t="str">
        <f ca="1">IF(ISBLANK(INDIRECT("W184"))," ",(INDIRECT("W184")))</f>
        <v xml:space="preserve"> </v>
      </c>
      <c r="BC184" s="290" t="s">
        <v>1046</v>
      </c>
      <c r="BD184" s="290"/>
      <c r="BE184" s="290"/>
      <c r="BF184" s="290"/>
      <c r="BG184" s="290"/>
    </row>
    <row r="185" spans="1:59" x14ac:dyDescent="0.35">
      <c r="A185" s="16">
        <v>180</v>
      </c>
      <c r="B185" s="20"/>
      <c r="C185" s="20"/>
      <c r="D185" s="29"/>
      <c r="E185" s="30"/>
      <c r="F185" s="29"/>
      <c r="G185" s="20"/>
      <c r="H185" s="20"/>
      <c r="I185" s="20"/>
      <c r="J185" s="20"/>
      <c r="K185" s="20"/>
      <c r="L185" s="20"/>
      <c r="M185" s="20"/>
      <c r="N185" s="29"/>
      <c r="O185" s="29"/>
      <c r="P185" s="20"/>
      <c r="Q185" s="125"/>
      <c r="R185" s="125"/>
      <c r="S185" s="126" t="str">
        <f t="shared" si="3"/>
        <v/>
      </c>
      <c r="T185" s="31"/>
      <c r="U185" s="20"/>
      <c r="V185" s="20"/>
      <c r="W185" s="20"/>
      <c r="AB185" s="78" t="str">
        <f ca="1">IF(ISBLANK(INDIRECT("B185"))," ",(INDIRECT("B185")))</f>
        <v xml:space="preserve"> </v>
      </c>
      <c r="AC185" s="78" t="str">
        <f ca="1">IF(ISBLANK(INDIRECT("C185"))," ",(INDIRECT("C185")))</f>
        <v xml:space="preserve"> </v>
      </c>
      <c r="AD185" s="78" t="str">
        <f ca="1">IF(ISBLANK(INDIRECT("D185"))," ",(INDIRECT("D185")))</f>
        <v xml:space="preserve"> </v>
      </c>
      <c r="AE185" s="78" t="str">
        <f ca="1">IF(ISBLANK(INDIRECT("E185"))," ",(INDIRECT("E185")))</f>
        <v xml:space="preserve"> </v>
      </c>
      <c r="AF185" s="78" t="str">
        <f ca="1">IF(ISBLANK(INDIRECT("F185"))," ",(INDIRECT("F185")))</f>
        <v xml:space="preserve"> </v>
      </c>
      <c r="AG185" s="78" t="str">
        <f ca="1">IF(ISBLANK(INDIRECT("G185"))," ",(INDIRECT("G185")))</f>
        <v xml:space="preserve"> </v>
      </c>
      <c r="AH185" s="78" t="str">
        <f ca="1">IF(ISBLANK(INDIRECT("H185"))," ",(INDIRECT("H185")))</f>
        <v xml:space="preserve"> </v>
      </c>
      <c r="AI185" s="78" t="str">
        <f ca="1">IF(ISBLANK(INDIRECT("I185"))," ",(INDIRECT("I185")))</f>
        <v xml:space="preserve"> </v>
      </c>
      <c r="AJ185" s="78" t="str">
        <f ca="1">IF(ISBLANK(INDIRECT("J185"))," ",(INDIRECT("J185")))</f>
        <v xml:space="preserve"> </v>
      </c>
      <c r="AK185" s="78" t="str">
        <f ca="1">IF(ISBLANK(INDIRECT("K185"))," ",(INDIRECT("K185")))</f>
        <v xml:space="preserve"> </v>
      </c>
      <c r="AL185" s="78" t="str">
        <f ca="1">IF(ISBLANK(INDIRECT("L185"))," ",(INDIRECT("L185")))</f>
        <v xml:space="preserve"> </v>
      </c>
      <c r="AM185" s="78" t="str">
        <f ca="1">IF(ISBLANK(INDIRECT("M185"))," ",(INDIRECT("M185")))</f>
        <v xml:space="preserve"> </v>
      </c>
      <c r="AN185" s="78" t="str">
        <f ca="1">IF(ISBLANK(INDIRECT("N185"))," ",(INDIRECT("N185")))</f>
        <v xml:space="preserve"> </v>
      </c>
      <c r="AO185" s="78" t="str">
        <f ca="1">IF(ISBLANK(INDIRECT("O185"))," ",(INDIRECT("O185")))</f>
        <v xml:space="preserve"> </v>
      </c>
      <c r="AP185" s="78" t="str">
        <f ca="1">IF(ISBLANK(INDIRECT("P185"))," ",(INDIRECT("P185")))</f>
        <v xml:space="preserve"> </v>
      </c>
      <c r="AQ185" s="78" t="str">
        <f ca="1">IF(ISBLANK(INDIRECT("Q185"))," ",(INDIRECT("Q185")))</f>
        <v xml:space="preserve"> </v>
      </c>
      <c r="AR185" s="78" t="str">
        <f ca="1">IF(ISBLANK(INDIRECT("R185"))," ",(INDIRECT("R185")))</f>
        <v xml:space="preserve"> </v>
      </c>
      <c r="AS185" s="78" t="str">
        <f ca="1">IF(ISBLANK(INDIRECT("S185"))," ",(INDIRECT("S185")))</f>
        <v/>
      </c>
      <c r="AT185" s="78" t="str">
        <f ca="1">IF(ISBLANK(INDIRECT("T185"))," ",(INDIRECT("T185")))</f>
        <v xml:space="preserve"> </v>
      </c>
      <c r="AU185" s="78" t="str">
        <f ca="1">IF(ISBLANK(INDIRECT("U185"))," ",(INDIRECT("U185")))</f>
        <v xml:space="preserve"> </v>
      </c>
      <c r="AV185" s="78" t="str">
        <f ca="1">IF(ISBLANK(INDIRECT("V185"))," ",(INDIRECT("V185")))</f>
        <v xml:space="preserve"> </v>
      </c>
      <c r="AW185" s="78" t="str">
        <f ca="1">IF(ISBLANK(INDIRECT("W185"))," ",(INDIRECT("W185")))</f>
        <v xml:space="preserve"> </v>
      </c>
      <c r="BC185" s="290" t="s">
        <v>1047</v>
      </c>
      <c r="BD185" s="290"/>
      <c r="BE185" s="290"/>
      <c r="BF185" s="290"/>
      <c r="BG185" s="290"/>
    </row>
    <row r="186" spans="1:59" x14ac:dyDescent="0.35">
      <c r="A186" s="16">
        <v>181</v>
      </c>
      <c r="B186" s="20"/>
      <c r="C186" s="20"/>
      <c r="D186" s="29"/>
      <c r="E186" s="30"/>
      <c r="F186" s="29"/>
      <c r="G186" s="20"/>
      <c r="H186" s="20"/>
      <c r="I186" s="20"/>
      <c r="J186" s="20"/>
      <c r="K186" s="20"/>
      <c r="L186" s="20"/>
      <c r="M186" s="20"/>
      <c r="N186" s="29"/>
      <c r="O186" s="29"/>
      <c r="P186" s="20"/>
      <c r="Q186" s="125"/>
      <c r="R186" s="125"/>
      <c r="S186" s="126" t="str">
        <f t="shared" si="3"/>
        <v/>
      </c>
      <c r="T186" s="31"/>
      <c r="U186" s="20"/>
      <c r="V186" s="20"/>
      <c r="W186" s="20"/>
      <c r="AB186" s="78" t="str">
        <f ca="1">IF(ISBLANK(INDIRECT("B186"))," ",(INDIRECT("B186")))</f>
        <v xml:space="preserve"> </v>
      </c>
      <c r="AC186" s="78" t="str">
        <f ca="1">IF(ISBLANK(INDIRECT("C186"))," ",(INDIRECT("C186")))</f>
        <v xml:space="preserve"> </v>
      </c>
      <c r="AD186" s="78" t="str">
        <f ca="1">IF(ISBLANK(INDIRECT("D186"))," ",(INDIRECT("D186")))</f>
        <v xml:space="preserve"> </v>
      </c>
      <c r="AE186" s="78" t="str">
        <f ca="1">IF(ISBLANK(INDIRECT("E186"))," ",(INDIRECT("E186")))</f>
        <v xml:space="preserve"> </v>
      </c>
      <c r="AF186" s="78" t="str">
        <f ca="1">IF(ISBLANK(INDIRECT("F186"))," ",(INDIRECT("F186")))</f>
        <v xml:space="preserve"> </v>
      </c>
      <c r="AG186" s="78" t="str">
        <f ca="1">IF(ISBLANK(INDIRECT("G186"))," ",(INDIRECT("G186")))</f>
        <v xml:space="preserve"> </v>
      </c>
      <c r="AH186" s="78" t="str">
        <f ca="1">IF(ISBLANK(INDIRECT("H186"))," ",(INDIRECT("H186")))</f>
        <v xml:space="preserve"> </v>
      </c>
      <c r="AI186" s="78" t="str">
        <f ca="1">IF(ISBLANK(INDIRECT("I186"))," ",(INDIRECT("I186")))</f>
        <v xml:space="preserve"> </v>
      </c>
      <c r="AJ186" s="78" t="str">
        <f ca="1">IF(ISBLANK(INDIRECT("J186"))," ",(INDIRECT("J186")))</f>
        <v xml:space="preserve"> </v>
      </c>
      <c r="AK186" s="78" t="str">
        <f ca="1">IF(ISBLANK(INDIRECT("K186"))," ",(INDIRECT("K186")))</f>
        <v xml:space="preserve"> </v>
      </c>
      <c r="AL186" s="78" t="str">
        <f ca="1">IF(ISBLANK(INDIRECT("L186"))," ",(INDIRECT("L186")))</f>
        <v xml:space="preserve"> </v>
      </c>
      <c r="AM186" s="78" t="str">
        <f ca="1">IF(ISBLANK(INDIRECT("M186"))," ",(INDIRECT("M186")))</f>
        <v xml:space="preserve"> </v>
      </c>
      <c r="AN186" s="78" t="str">
        <f ca="1">IF(ISBLANK(INDIRECT("N186"))," ",(INDIRECT("N186")))</f>
        <v xml:space="preserve"> </v>
      </c>
      <c r="AO186" s="78" t="str">
        <f ca="1">IF(ISBLANK(INDIRECT("O186"))," ",(INDIRECT("O186")))</f>
        <v xml:space="preserve"> </v>
      </c>
      <c r="AP186" s="78" t="str">
        <f ca="1">IF(ISBLANK(INDIRECT("P186"))," ",(INDIRECT("P186")))</f>
        <v xml:space="preserve"> </v>
      </c>
      <c r="AQ186" s="78" t="str">
        <f ca="1">IF(ISBLANK(INDIRECT("Q186"))," ",(INDIRECT("Q186")))</f>
        <v xml:space="preserve"> </v>
      </c>
      <c r="AR186" s="78" t="str">
        <f ca="1">IF(ISBLANK(INDIRECT("R186"))," ",(INDIRECT("R186")))</f>
        <v xml:space="preserve"> </v>
      </c>
      <c r="AS186" s="78" t="str">
        <f ca="1">IF(ISBLANK(INDIRECT("S186"))," ",(INDIRECT("S186")))</f>
        <v/>
      </c>
      <c r="AT186" s="78" t="str">
        <f ca="1">IF(ISBLANK(INDIRECT("T186"))," ",(INDIRECT("T186")))</f>
        <v xml:space="preserve"> </v>
      </c>
      <c r="AU186" s="78" t="str">
        <f ca="1">IF(ISBLANK(INDIRECT("U186"))," ",(INDIRECT("U186")))</f>
        <v xml:space="preserve"> </v>
      </c>
      <c r="AV186" s="78" t="str">
        <f ca="1">IF(ISBLANK(INDIRECT("V186"))," ",(INDIRECT("V186")))</f>
        <v xml:space="preserve"> </v>
      </c>
      <c r="AW186" s="78" t="str">
        <f ca="1">IF(ISBLANK(INDIRECT("W186"))," ",(INDIRECT("W186")))</f>
        <v xml:space="preserve"> </v>
      </c>
      <c r="BC186" s="290" t="s">
        <v>351</v>
      </c>
      <c r="BD186" s="290"/>
      <c r="BE186" s="290"/>
      <c r="BF186" s="290"/>
      <c r="BG186" s="290"/>
    </row>
    <row r="187" spans="1:59" x14ac:dyDescent="0.35">
      <c r="A187" s="16">
        <v>182</v>
      </c>
      <c r="B187" s="20"/>
      <c r="C187" s="20"/>
      <c r="D187" s="29"/>
      <c r="E187" s="30"/>
      <c r="F187" s="29"/>
      <c r="G187" s="20"/>
      <c r="H187" s="20"/>
      <c r="I187" s="20"/>
      <c r="J187" s="20"/>
      <c r="K187" s="20"/>
      <c r="L187" s="20"/>
      <c r="M187" s="20"/>
      <c r="N187" s="29"/>
      <c r="O187" s="29"/>
      <c r="P187" s="20"/>
      <c r="Q187" s="125"/>
      <c r="R187" s="125"/>
      <c r="S187" s="126" t="str">
        <f t="shared" si="3"/>
        <v/>
      </c>
      <c r="T187" s="31"/>
      <c r="U187" s="20"/>
      <c r="V187" s="20"/>
      <c r="W187" s="20"/>
      <c r="AB187" s="78" t="str">
        <f ca="1">IF(ISBLANK(INDIRECT("B187"))," ",(INDIRECT("B187")))</f>
        <v xml:space="preserve"> </v>
      </c>
      <c r="AC187" s="78" t="str">
        <f ca="1">IF(ISBLANK(INDIRECT("C187"))," ",(INDIRECT("C187")))</f>
        <v xml:space="preserve"> </v>
      </c>
      <c r="AD187" s="78" t="str">
        <f ca="1">IF(ISBLANK(INDIRECT("D187"))," ",(INDIRECT("D187")))</f>
        <v xml:space="preserve"> </v>
      </c>
      <c r="AE187" s="78" t="str">
        <f ca="1">IF(ISBLANK(INDIRECT("E187"))," ",(INDIRECT("E187")))</f>
        <v xml:space="preserve"> </v>
      </c>
      <c r="AF187" s="78" t="str">
        <f ca="1">IF(ISBLANK(INDIRECT("F187"))," ",(INDIRECT("F187")))</f>
        <v xml:space="preserve"> </v>
      </c>
      <c r="AG187" s="78" t="str">
        <f ca="1">IF(ISBLANK(INDIRECT("G187"))," ",(INDIRECT("G187")))</f>
        <v xml:space="preserve"> </v>
      </c>
      <c r="AH187" s="78" t="str">
        <f ca="1">IF(ISBLANK(INDIRECT("H187"))," ",(INDIRECT("H187")))</f>
        <v xml:space="preserve"> </v>
      </c>
      <c r="AI187" s="78" t="str">
        <f ca="1">IF(ISBLANK(INDIRECT("I187"))," ",(INDIRECT("I187")))</f>
        <v xml:space="preserve"> </v>
      </c>
      <c r="AJ187" s="78" t="str">
        <f ca="1">IF(ISBLANK(INDIRECT("J187"))," ",(INDIRECT("J187")))</f>
        <v xml:space="preserve"> </v>
      </c>
      <c r="AK187" s="78" t="str">
        <f ca="1">IF(ISBLANK(INDIRECT("K187"))," ",(INDIRECT("K187")))</f>
        <v xml:space="preserve"> </v>
      </c>
      <c r="AL187" s="78" t="str">
        <f ca="1">IF(ISBLANK(INDIRECT("L187"))," ",(INDIRECT("L187")))</f>
        <v xml:space="preserve"> </v>
      </c>
      <c r="AM187" s="78" t="str">
        <f ca="1">IF(ISBLANK(INDIRECT("M187"))," ",(INDIRECT("M187")))</f>
        <v xml:space="preserve"> </v>
      </c>
      <c r="AN187" s="78" t="str">
        <f ca="1">IF(ISBLANK(INDIRECT("N187"))," ",(INDIRECT("N187")))</f>
        <v xml:space="preserve"> </v>
      </c>
      <c r="AO187" s="78" t="str">
        <f ca="1">IF(ISBLANK(INDIRECT("O187"))," ",(INDIRECT("O187")))</f>
        <v xml:space="preserve"> </v>
      </c>
      <c r="AP187" s="78" t="str">
        <f ca="1">IF(ISBLANK(INDIRECT("P187"))," ",(INDIRECT("P187")))</f>
        <v xml:space="preserve"> </v>
      </c>
      <c r="AQ187" s="78" t="str">
        <f ca="1">IF(ISBLANK(INDIRECT("Q187"))," ",(INDIRECT("Q187")))</f>
        <v xml:space="preserve"> </v>
      </c>
      <c r="AR187" s="78" t="str">
        <f ca="1">IF(ISBLANK(INDIRECT("R187"))," ",(INDIRECT("R187")))</f>
        <v xml:space="preserve"> </v>
      </c>
      <c r="AS187" s="78" t="str">
        <f ca="1">IF(ISBLANK(INDIRECT("S187"))," ",(INDIRECT("S187")))</f>
        <v/>
      </c>
      <c r="AT187" s="78" t="str">
        <f ca="1">IF(ISBLANK(INDIRECT("T187"))," ",(INDIRECT("T187")))</f>
        <v xml:space="preserve"> </v>
      </c>
      <c r="AU187" s="78" t="str">
        <f ca="1">IF(ISBLANK(INDIRECT("U187"))," ",(INDIRECT("U187")))</f>
        <v xml:space="preserve"> </v>
      </c>
      <c r="AV187" s="78" t="str">
        <f ca="1">IF(ISBLANK(INDIRECT("V187"))," ",(INDIRECT("V187")))</f>
        <v xml:space="preserve"> </v>
      </c>
      <c r="AW187" s="78" t="str">
        <f ca="1">IF(ISBLANK(INDIRECT("W187"))," ",(INDIRECT("W187")))</f>
        <v xml:space="preserve"> </v>
      </c>
      <c r="BC187" s="290" t="s">
        <v>1051</v>
      </c>
      <c r="BD187" s="290"/>
      <c r="BE187" s="290"/>
      <c r="BF187" s="290"/>
      <c r="BG187" s="290"/>
    </row>
    <row r="188" spans="1:59" x14ac:dyDescent="0.35">
      <c r="A188" s="16">
        <v>183</v>
      </c>
      <c r="B188" s="20"/>
      <c r="C188" s="20"/>
      <c r="D188" s="29"/>
      <c r="E188" s="30"/>
      <c r="F188" s="29"/>
      <c r="G188" s="20"/>
      <c r="H188" s="20"/>
      <c r="I188" s="20"/>
      <c r="J188" s="20"/>
      <c r="K188" s="20"/>
      <c r="L188" s="20"/>
      <c r="M188" s="20"/>
      <c r="N188" s="29"/>
      <c r="O188" s="29"/>
      <c r="P188" s="20"/>
      <c r="Q188" s="125"/>
      <c r="R188" s="125"/>
      <c r="S188" s="126" t="str">
        <f t="shared" si="3"/>
        <v/>
      </c>
      <c r="T188" s="31"/>
      <c r="U188" s="20"/>
      <c r="V188" s="20"/>
      <c r="W188" s="20"/>
      <c r="AB188" s="78" t="str">
        <f ca="1">IF(ISBLANK(INDIRECT("B188"))," ",(INDIRECT("B188")))</f>
        <v xml:space="preserve"> </v>
      </c>
      <c r="AC188" s="78" t="str">
        <f ca="1">IF(ISBLANK(INDIRECT("C188"))," ",(INDIRECT("C188")))</f>
        <v xml:space="preserve"> </v>
      </c>
      <c r="AD188" s="78" t="str">
        <f ca="1">IF(ISBLANK(INDIRECT("D188"))," ",(INDIRECT("D188")))</f>
        <v xml:space="preserve"> </v>
      </c>
      <c r="AE188" s="78" t="str">
        <f ca="1">IF(ISBLANK(INDIRECT("E188"))," ",(INDIRECT("E188")))</f>
        <v xml:space="preserve"> </v>
      </c>
      <c r="AF188" s="78" t="str">
        <f ca="1">IF(ISBLANK(INDIRECT("F188"))," ",(INDIRECT("F188")))</f>
        <v xml:space="preserve"> </v>
      </c>
      <c r="AG188" s="78" t="str">
        <f ca="1">IF(ISBLANK(INDIRECT("G188"))," ",(INDIRECT("G188")))</f>
        <v xml:space="preserve"> </v>
      </c>
      <c r="AH188" s="78" t="str">
        <f ca="1">IF(ISBLANK(INDIRECT("H188"))," ",(INDIRECT("H188")))</f>
        <v xml:space="preserve"> </v>
      </c>
      <c r="AI188" s="78" t="str">
        <f ca="1">IF(ISBLANK(INDIRECT("I188"))," ",(INDIRECT("I188")))</f>
        <v xml:space="preserve"> </v>
      </c>
      <c r="AJ188" s="78" t="str">
        <f ca="1">IF(ISBLANK(INDIRECT("J188"))," ",(INDIRECT("J188")))</f>
        <v xml:space="preserve"> </v>
      </c>
      <c r="AK188" s="78" t="str">
        <f ca="1">IF(ISBLANK(INDIRECT("K188"))," ",(INDIRECT("K188")))</f>
        <v xml:space="preserve"> </v>
      </c>
      <c r="AL188" s="78" t="str">
        <f ca="1">IF(ISBLANK(INDIRECT("L188"))," ",(INDIRECT("L188")))</f>
        <v xml:space="preserve"> </v>
      </c>
      <c r="AM188" s="78" t="str">
        <f ca="1">IF(ISBLANK(INDIRECT("M188"))," ",(INDIRECT("M188")))</f>
        <v xml:space="preserve"> </v>
      </c>
      <c r="AN188" s="78" t="str">
        <f ca="1">IF(ISBLANK(INDIRECT("N188"))," ",(INDIRECT("N188")))</f>
        <v xml:space="preserve"> </v>
      </c>
      <c r="AO188" s="78" t="str">
        <f ca="1">IF(ISBLANK(INDIRECT("O188"))," ",(INDIRECT("O188")))</f>
        <v xml:space="preserve"> </v>
      </c>
      <c r="AP188" s="78" t="str">
        <f ca="1">IF(ISBLANK(INDIRECT("P188"))," ",(INDIRECT("P188")))</f>
        <v xml:space="preserve"> </v>
      </c>
      <c r="AQ188" s="78" t="str">
        <f ca="1">IF(ISBLANK(INDIRECT("Q188"))," ",(INDIRECT("Q188")))</f>
        <v xml:space="preserve"> </v>
      </c>
      <c r="AR188" s="78" t="str">
        <f ca="1">IF(ISBLANK(INDIRECT("R188"))," ",(INDIRECT("R188")))</f>
        <v xml:space="preserve"> </v>
      </c>
      <c r="AS188" s="78" t="str">
        <f ca="1">IF(ISBLANK(INDIRECT("S188"))," ",(INDIRECT("S188")))</f>
        <v/>
      </c>
      <c r="AT188" s="78" t="str">
        <f ca="1">IF(ISBLANK(INDIRECT("T188"))," ",(INDIRECT("T188")))</f>
        <v xml:space="preserve"> </v>
      </c>
      <c r="AU188" s="78" t="str">
        <f ca="1">IF(ISBLANK(INDIRECT("U188"))," ",(INDIRECT("U188")))</f>
        <v xml:space="preserve"> </v>
      </c>
      <c r="AV188" s="78" t="str">
        <f ca="1">IF(ISBLANK(INDIRECT("V188"))," ",(INDIRECT("V188")))</f>
        <v xml:space="preserve"> </v>
      </c>
      <c r="AW188" s="78" t="str">
        <f ca="1">IF(ISBLANK(INDIRECT("W188"))," ",(INDIRECT("W188")))</f>
        <v xml:space="preserve"> </v>
      </c>
      <c r="BC188" s="290" t="s">
        <v>352</v>
      </c>
      <c r="BD188" s="290"/>
      <c r="BE188" s="290"/>
      <c r="BF188" s="290"/>
      <c r="BG188" s="290"/>
    </row>
    <row r="189" spans="1:59" x14ac:dyDescent="0.35">
      <c r="A189" s="16">
        <v>184</v>
      </c>
      <c r="B189" s="20"/>
      <c r="C189" s="20"/>
      <c r="D189" s="29"/>
      <c r="E189" s="30"/>
      <c r="F189" s="29"/>
      <c r="G189" s="20"/>
      <c r="H189" s="20"/>
      <c r="I189" s="20"/>
      <c r="J189" s="20"/>
      <c r="K189" s="20"/>
      <c r="L189" s="20"/>
      <c r="M189" s="20"/>
      <c r="N189" s="29"/>
      <c r="O189" s="29"/>
      <c r="P189" s="20"/>
      <c r="Q189" s="125"/>
      <c r="R189" s="125"/>
      <c r="S189" s="126" t="str">
        <f t="shared" si="3"/>
        <v/>
      </c>
      <c r="T189" s="31"/>
      <c r="U189" s="20"/>
      <c r="V189" s="20"/>
      <c r="W189" s="20"/>
      <c r="AB189" s="78" t="str">
        <f ca="1">IF(ISBLANK(INDIRECT("B189"))," ",(INDIRECT("B189")))</f>
        <v xml:space="preserve"> </v>
      </c>
      <c r="AC189" s="78" t="str">
        <f ca="1">IF(ISBLANK(INDIRECT("C189"))," ",(INDIRECT("C189")))</f>
        <v xml:space="preserve"> </v>
      </c>
      <c r="AD189" s="78" t="str">
        <f ca="1">IF(ISBLANK(INDIRECT("D189"))," ",(INDIRECT("D189")))</f>
        <v xml:space="preserve"> </v>
      </c>
      <c r="AE189" s="78" t="str">
        <f ca="1">IF(ISBLANK(INDIRECT("E189"))," ",(INDIRECT("E189")))</f>
        <v xml:space="preserve"> </v>
      </c>
      <c r="AF189" s="78" t="str">
        <f ca="1">IF(ISBLANK(INDIRECT("F189"))," ",(INDIRECT("F189")))</f>
        <v xml:space="preserve"> </v>
      </c>
      <c r="AG189" s="78" t="str">
        <f ca="1">IF(ISBLANK(INDIRECT("G189"))," ",(INDIRECT("G189")))</f>
        <v xml:space="preserve"> </v>
      </c>
      <c r="AH189" s="78" t="str">
        <f ca="1">IF(ISBLANK(INDIRECT("H189"))," ",(INDIRECT("H189")))</f>
        <v xml:space="preserve"> </v>
      </c>
      <c r="AI189" s="78" t="str">
        <f ca="1">IF(ISBLANK(INDIRECT("I189"))," ",(INDIRECT("I189")))</f>
        <v xml:space="preserve"> </v>
      </c>
      <c r="AJ189" s="78" t="str">
        <f ca="1">IF(ISBLANK(INDIRECT("J189"))," ",(INDIRECT("J189")))</f>
        <v xml:space="preserve"> </v>
      </c>
      <c r="AK189" s="78" t="str">
        <f ca="1">IF(ISBLANK(INDIRECT("K189"))," ",(INDIRECT("K189")))</f>
        <v xml:space="preserve"> </v>
      </c>
      <c r="AL189" s="78" t="str">
        <f ca="1">IF(ISBLANK(INDIRECT("L189"))," ",(INDIRECT("L189")))</f>
        <v xml:space="preserve"> </v>
      </c>
      <c r="AM189" s="78" t="str">
        <f ca="1">IF(ISBLANK(INDIRECT("M189"))," ",(INDIRECT("M189")))</f>
        <v xml:space="preserve"> </v>
      </c>
      <c r="AN189" s="78" t="str">
        <f ca="1">IF(ISBLANK(INDIRECT("N189"))," ",(INDIRECT("N189")))</f>
        <v xml:space="preserve"> </v>
      </c>
      <c r="AO189" s="78" t="str">
        <f ca="1">IF(ISBLANK(INDIRECT("O189"))," ",(INDIRECT("O189")))</f>
        <v xml:space="preserve"> </v>
      </c>
      <c r="AP189" s="78" t="str">
        <f ca="1">IF(ISBLANK(INDIRECT("P189"))," ",(INDIRECT("P189")))</f>
        <v xml:space="preserve"> </v>
      </c>
      <c r="AQ189" s="78" t="str">
        <f ca="1">IF(ISBLANK(INDIRECT("Q189"))," ",(INDIRECT("Q189")))</f>
        <v xml:space="preserve"> </v>
      </c>
      <c r="AR189" s="78" t="str">
        <f ca="1">IF(ISBLANK(INDIRECT("R189"))," ",(INDIRECT("R189")))</f>
        <v xml:space="preserve"> </v>
      </c>
      <c r="AS189" s="78" t="str">
        <f ca="1">IF(ISBLANK(INDIRECT("S189"))," ",(INDIRECT("S189")))</f>
        <v/>
      </c>
      <c r="AT189" s="78" t="str">
        <f ca="1">IF(ISBLANK(INDIRECT("T189"))," ",(INDIRECT("T189")))</f>
        <v xml:space="preserve"> </v>
      </c>
      <c r="AU189" s="78" t="str">
        <f ca="1">IF(ISBLANK(INDIRECT("U189"))," ",(INDIRECT("U189")))</f>
        <v xml:space="preserve"> </v>
      </c>
      <c r="AV189" s="78" t="str">
        <f ca="1">IF(ISBLANK(INDIRECT("V189"))," ",(INDIRECT("V189")))</f>
        <v xml:space="preserve"> </v>
      </c>
      <c r="AW189" s="78" t="str">
        <f ca="1">IF(ISBLANK(INDIRECT("W189"))," ",(INDIRECT("W189")))</f>
        <v xml:space="preserve"> </v>
      </c>
      <c r="BC189" s="290" t="s">
        <v>353</v>
      </c>
      <c r="BD189" s="290"/>
      <c r="BE189" s="290"/>
      <c r="BF189" s="290"/>
      <c r="BG189" s="290"/>
    </row>
    <row r="190" spans="1:59" x14ac:dyDescent="0.35">
      <c r="A190" s="16">
        <v>185</v>
      </c>
      <c r="B190" s="20"/>
      <c r="C190" s="20"/>
      <c r="D190" s="29"/>
      <c r="E190" s="30"/>
      <c r="F190" s="29"/>
      <c r="G190" s="20"/>
      <c r="H190" s="20"/>
      <c r="I190" s="20"/>
      <c r="J190" s="20"/>
      <c r="K190" s="20"/>
      <c r="L190" s="20"/>
      <c r="M190" s="20"/>
      <c r="N190" s="29"/>
      <c r="O190" s="29"/>
      <c r="P190" s="20"/>
      <c r="Q190" s="125"/>
      <c r="R190" s="125"/>
      <c r="S190" s="126" t="str">
        <f t="shared" si="3"/>
        <v/>
      </c>
      <c r="T190" s="31"/>
      <c r="U190" s="20"/>
      <c r="V190" s="20"/>
      <c r="W190" s="20"/>
      <c r="AB190" s="78" t="str">
        <f ca="1">IF(ISBLANK(INDIRECT("B190"))," ",(INDIRECT("B190")))</f>
        <v xml:space="preserve"> </v>
      </c>
      <c r="AC190" s="78" t="str">
        <f ca="1">IF(ISBLANK(INDIRECT("C190"))," ",(INDIRECT("C190")))</f>
        <v xml:space="preserve"> </v>
      </c>
      <c r="AD190" s="78" t="str">
        <f ca="1">IF(ISBLANK(INDIRECT("D190"))," ",(INDIRECT("D190")))</f>
        <v xml:space="preserve"> </v>
      </c>
      <c r="AE190" s="78" t="str">
        <f ca="1">IF(ISBLANK(INDIRECT("E190"))," ",(INDIRECT("E190")))</f>
        <v xml:space="preserve"> </v>
      </c>
      <c r="AF190" s="78" t="str">
        <f ca="1">IF(ISBLANK(INDIRECT("F190"))," ",(INDIRECT("F190")))</f>
        <v xml:space="preserve"> </v>
      </c>
      <c r="AG190" s="78" t="str">
        <f ca="1">IF(ISBLANK(INDIRECT("G190"))," ",(INDIRECT("G190")))</f>
        <v xml:space="preserve"> </v>
      </c>
      <c r="AH190" s="78" t="str">
        <f ca="1">IF(ISBLANK(INDIRECT("H190"))," ",(INDIRECT("H190")))</f>
        <v xml:space="preserve"> </v>
      </c>
      <c r="AI190" s="78" t="str">
        <f ca="1">IF(ISBLANK(INDIRECT("I190"))," ",(INDIRECT("I190")))</f>
        <v xml:space="preserve"> </v>
      </c>
      <c r="AJ190" s="78" t="str">
        <f ca="1">IF(ISBLANK(INDIRECT("J190"))," ",(INDIRECT("J190")))</f>
        <v xml:space="preserve"> </v>
      </c>
      <c r="AK190" s="78" t="str">
        <f ca="1">IF(ISBLANK(INDIRECT("K190"))," ",(INDIRECT("K190")))</f>
        <v xml:space="preserve"> </v>
      </c>
      <c r="AL190" s="78" t="str">
        <f ca="1">IF(ISBLANK(INDIRECT("L190"))," ",(INDIRECT("L190")))</f>
        <v xml:space="preserve"> </v>
      </c>
      <c r="AM190" s="78" t="str">
        <f ca="1">IF(ISBLANK(INDIRECT("M190"))," ",(INDIRECT("M190")))</f>
        <v xml:space="preserve"> </v>
      </c>
      <c r="AN190" s="78" t="str">
        <f ca="1">IF(ISBLANK(INDIRECT("N190"))," ",(INDIRECT("N190")))</f>
        <v xml:space="preserve"> </v>
      </c>
      <c r="AO190" s="78" t="str">
        <f ca="1">IF(ISBLANK(INDIRECT("O190"))," ",(INDIRECT("O190")))</f>
        <v xml:space="preserve"> </v>
      </c>
      <c r="AP190" s="78" t="str">
        <f ca="1">IF(ISBLANK(INDIRECT("P190"))," ",(INDIRECT("P190")))</f>
        <v xml:space="preserve"> </v>
      </c>
      <c r="AQ190" s="78" t="str">
        <f ca="1">IF(ISBLANK(INDIRECT("Q190"))," ",(INDIRECT("Q190")))</f>
        <v xml:space="preserve"> </v>
      </c>
      <c r="AR190" s="78" t="str">
        <f ca="1">IF(ISBLANK(INDIRECT("R190"))," ",(INDIRECT("R190")))</f>
        <v xml:space="preserve"> </v>
      </c>
      <c r="AS190" s="78" t="str">
        <f ca="1">IF(ISBLANK(INDIRECT("S190"))," ",(INDIRECT("S190")))</f>
        <v/>
      </c>
      <c r="AT190" s="78" t="str">
        <f ca="1">IF(ISBLANK(INDIRECT("T190"))," ",(INDIRECT("T190")))</f>
        <v xml:space="preserve"> </v>
      </c>
      <c r="AU190" s="78" t="str">
        <f ca="1">IF(ISBLANK(INDIRECT("U190"))," ",(INDIRECT("U190")))</f>
        <v xml:space="preserve"> </v>
      </c>
      <c r="AV190" s="78" t="str">
        <f ca="1">IF(ISBLANK(INDIRECT("V190"))," ",(INDIRECT("V190")))</f>
        <v xml:space="preserve"> </v>
      </c>
      <c r="AW190" s="78" t="str">
        <f ca="1">IF(ISBLANK(INDIRECT("W190"))," ",(INDIRECT("W190")))</f>
        <v xml:space="preserve"> </v>
      </c>
      <c r="BC190" s="290" t="s">
        <v>1052</v>
      </c>
      <c r="BD190" s="290"/>
      <c r="BE190" s="290"/>
      <c r="BF190" s="290"/>
      <c r="BG190" s="290"/>
    </row>
    <row r="191" spans="1:59" x14ac:dyDescent="0.35">
      <c r="A191" s="16">
        <v>186</v>
      </c>
      <c r="B191" s="20"/>
      <c r="C191" s="20"/>
      <c r="D191" s="29"/>
      <c r="E191" s="30"/>
      <c r="F191" s="29"/>
      <c r="G191" s="20"/>
      <c r="H191" s="20"/>
      <c r="I191" s="20"/>
      <c r="J191" s="20"/>
      <c r="K191" s="20"/>
      <c r="L191" s="20"/>
      <c r="M191" s="20"/>
      <c r="N191" s="29"/>
      <c r="O191" s="29"/>
      <c r="P191" s="20"/>
      <c r="Q191" s="125"/>
      <c r="R191" s="125"/>
      <c r="S191" s="126" t="str">
        <f t="shared" si="3"/>
        <v/>
      </c>
      <c r="T191" s="31"/>
      <c r="U191" s="20"/>
      <c r="V191" s="20"/>
      <c r="W191" s="20"/>
      <c r="AB191" s="78" t="str">
        <f ca="1">IF(ISBLANK(INDIRECT("B191"))," ",(INDIRECT("B191")))</f>
        <v xml:space="preserve"> </v>
      </c>
      <c r="AC191" s="78" t="str">
        <f ca="1">IF(ISBLANK(INDIRECT("C191"))," ",(INDIRECT("C191")))</f>
        <v xml:space="preserve"> </v>
      </c>
      <c r="AD191" s="78" t="str">
        <f ca="1">IF(ISBLANK(INDIRECT("D191"))," ",(INDIRECT("D191")))</f>
        <v xml:space="preserve"> </v>
      </c>
      <c r="AE191" s="78" t="str">
        <f ca="1">IF(ISBLANK(INDIRECT("E191"))," ",(INDIRECT("E191")))</f>
        <v xml:space="preserve"> </v>
      </c>
      <c r="AF191" s="78" t="str">
        <f ca="1">IF(ISBLANK(INDIRECT("F191"))," ",(INDIRECT("F191")))</f>
        <v xml:space="preserve"> </v>
      </c>
      <c r="AG191" s="78" t="str">
        <f ca="1">IF(ISBLANK(INDIRECT("G191"))," ",(INDIRECT("G191")))</f>
        <v xml:space="preserve"> </v>
      </c>
      <c r="AH191" s="78" t="str">
        <f ca="1">IF(ISBLANK(INDIRECT("H191"))," ",(INDIRECT("H191")))</f>
        <v xml:space="preserve"> </v>
      </c>
      <c r="AI191" s="78" t="str">
        <f ca="1">IF(ISBLANK(INDIRECT("I191"))," ",(INDIRECT("I191")))</f>
        <v xml:space="preserve"> </v>
      </c>
      <c r="AJ191" s="78" t="str">
        <f ca="1">IF(ISBLANK(INDIRECT("J191"))," ",(INDIRECT("J191")))</f>
        <v xml:space="preserve"> </v>
      </c>
      <c r="AK191" s="78" t="str">
        <f ca="1">IF(ISBLANK(INDIRECT("K191"))," ",(INDIRECT("K191")))</f>
        <v xml:space="preserve"> </v>
      </c>
      <c r="AL191" s="78" t="str">
        <f ca="1">IF(ISBLANK(INDIRECT("L191"))," ",(INDIRECT("L191")))</f>
        <v xml:space="preserve"> </v>
      </c>
      <c r="AM191" s="78" t="str">
        <f ca="1">IF(ISBLANK(INDIRECT("M191"))," ",(INDIRECT("M191")))</f>
        <v xml:space="preserve"> </v>
      </c>
      <c r="AN191" s="78" t="str">
        <f ca="1">IF(ISBLANK(INDIRECT("N191"))," ",(INDIRECT("N191")))</f>
        <v xml:space="preserve"> </v>
      </c>
      <c r="AO191" s="78" t="str">
        <f ca="1">IF(ISBLANK(INDIRECT("O191"))," ",(INDIRECT("O191")))</f>
        <v xml:space="preserve"> </v>
      </c>
      <c r="AP191" s="78" t="str">
        <f ca="1">IF(ISBLANK(INDIRECT("P191"))," ",(INDIRECT("P191")))</f>
        <v xml:space="preserve"> </v>
      </c>
      <c r="AQ191" s="78" t="str">
        <f ca="1">IF(ISBLANK(INDIRECT("Q191"))," ",(INDIRECT("Q191")))</f>
        <v xml:space="preserve"> </v>
      </c>
      <c r="AR191" s="78" t="str">
        <f ca="1">IF(ISBLANK(INDIRECT("R191"))," ",(INDIRECT("R191")))</f>
        <v xml:space="preserve"> </v>
      </c>
      <c r="AS191" s="78" t="str">
        <f ca="1">IF(ISBLANK(INDIRECT("S191"))," ",(INDIRECT("S191")))</f>
        <v/>
      </c>
      <c r="AT191" s="78" t="str">
        <f ca="1">IF(ISBLANK(INDIRECT("T191"))," ",(INDIRECT("T191")))</f>
        <v xml:space="preserve"> </v>
      </c>
      <c r="AU191" s="78" t="str">
        <f ca="1">IF(ISBLANK(INDIRECT("U191"))," ",(INDIRECT("U191")))</f>
        <v xml:space="preserve"> </v>
      </c>
      <c r="AV191" s="78" t="str">
        <f ca="1">IF(ISBLANK(INDIRECT("V191"))," ",(INDIRECT("V191")))</f>
        <v xml:space="preserve"> </v>
      </c>
      <c r="AW191" s="78" t="str">
        <f ca="1">IF(ISBLANK(INDIRECT("W191"))," ",(INDIRECT("W191")))</f>
        <v xml:space="preserve"> </v>
      </c>
      <c r="BC191" s="290" t="s">
        <v>71</v>
      </c>
      <c r="BD191" s="290"/>
      <c r="BE191" s="290"/>
      <c r="BF191" s="290"/>
      <c r="BG191" s="290"/>
    </row>
    <row r="192" spans="1:59" x14ac:dyDescent="0.35">
      <c r="A192" s="16">
        <v>187</v>
      </c>
      <c r="B192" s="20"/>
      <c r="C192" s="20"/>
      <c r="D192" s="29"/>
      <c r="E192" s="30"/>
      <c r="F192" s="29"/>
      <c r="G192" s="20"/>
      <c r="H192" s="20"/>
      <c r="I192" s="20"/>
      <c r="J192" s="20"/>
      <c r="K192" s="20"/>
      <c r="L192" s="20"/>
      <c r="M192" s="20"/>
      <c r="N192" s="29"/>
      <c r="O192" s="29"/>
      <c r="P192" s="20"/>
      <c r="Q192" s="125"/>
      <c r="R192" s="125"/>
      <c r="S192" s="126" t="str">
        <f t="shared" si="3"/>
        <v/>
      </c>
      <c r="T192" s="31"/>
      <c r="U192" s="20"/>
      <c r="V192" s="20"/>
      <c r="W192" s="20"/>
      <c r="AB192" s="78" t="str">
        <f ca="1">IF(ISBLANK(INDIRECT("B192"))," ",(INDIRECT("B192")))</f>
        <v xml:space="preserve"> </v>
      </c>
      <c r="AC192" s="78" t="str">
        <f ca="1">IF(ISBLANK(INDIRECT("C192"))," ",(INDIRECT("C192")))</f>
        <v xml:space="preserve"> </v>
      </c>
      <c r="AD192" s="78" t="str">
        <f ca="1">IF(ISBLANK(INDIRECT("D192"))," ",(INDIRECT("D192")))</f>
        <v xml:space="preserve"> </v>
      </c>
      <c r="AE192" s="78" t="str">
        <f ca="1">IF(ISBLANK(INDIRECT("E192"))," ",(INDIRECT("E192")))</f>
        <v xml:space="preserve"> </v>
      </c>
      <c r="AF192" s="78" t="str">
        <f ca="1">IF(ISBLANK(INDIRECT("F192"))," ",(INDIRECT("F192")))</f>
        <v xml:space="preserve"> </v>
      </c>
      <c r="AG192" s="78" t="str">
        <f ca="1">IF(ISBLANK(INDIRECT("G192"))," ",(INDIRECT("G192")))</f>
        <v xml:space="preserve"> </v>
      </c>
      <c r="AH192" s="78" t="str">
        <f ca="1">IF(ISBLANK(INDIRECT("H192"))," ",(INDIRECT("H192")))</f>
        <v xml:space="preserve"> </v>
      </c>
      <c r="AI192" s="78" t="str">
        <f ca="1">IF(ISBLANK(INDIRECT("I192"))," ",(INDIRECT("I192")))</f>
        <v xml:space="preserve"> </v>
      </c>
      <c r="AJ192" s="78" t="str">
        <f ca="1">IF(ISBLANK(INDIRECT("J192"))," ",(INDIRECT("J192")))</f>
        <v xml:space="preserve"> </v>
      </c>
      <c r="AK192" s="78" t="str">
        <f ca="1">IF(ISBLANK(INDIRECT("K192"))," ",(INDIRECT("K192")))</f>
        <v xml:space="preserve"> </v>
      </c>
      <c r="AL192" s="78" t="str">
        <f ca="1">IF(ISBLANK(INDIRECT("L192"))," ",(INDIRECT("L192")))</f>
        <v xml:space="preserve"> </v>
      </c>
      <c r="AM192" s="78" t="str">
        <f ca="1">IF(ISBLANK(INDIRECT("M192"))," ",(INDIRECT("M192")))</f>
        <v xml:space="preserve"> </v>
      </c>
      <c r="AN192" s="78" t="str">
        <f ca="1">IF(ISBLANK(INDIRECT("N192"))," ",(INDIRECT("N192")))</f>
        <v xml:space="preserve"> </v>
      </c>
      <c r="AO192" s="78" t="str">
        <f ca="1">IF(ISBLANK(INDIRECT("O192"))," ",(INDIRECT("O192")))</f>
        <v xml:space="preserve"> </v>
      </c>
      <c r="AP192" s="78" t="str">
        <f ca="1">IF(ISBLANK(INDIRECT("P192"))," ",(INDIRECT("P192")))</f>
        <v xml:space="preserve"> </v>
      </c>
      <c r="AQ192" s="78" t="str">
        <f ca="1">IF(ISBLANK(INDIRECT("Q192"))," ",(INDIRECT("Q192")))</f>
        <v xml:space="preserve"> </v>
      </c>
      <c r="AR192" s="78" t="str">
        <f ca="1">IF(ISBLANK(INDIRECT("R192"))," ",(INDIRECT("R192")))</f>
        <v xml:space="preserve"> </v>
      </c>
      <c r="AS192" s="78" t="str">
        <f ca="1">IF(ISBLANK(INDIRECT("S192"))," ",(INDIRECT("S192")))</f>
        <v/>
      </c>
      <c r="AT192" s="78" t="str">
        <f ca="1">IF(ISBLANK(INDIRECT("T192"))," ",(INDIRECT("T192")))</f>
        <v xml:space="preserve"> </v>
      </c>
      <c r="AU192" s="78" t="str">
        <f ca="1">IF(ISBLANK(INDIRECT("U192"))," ",(INDIRECT("U192")))</f>
        <v xml:space="preserve"> </v>
      </c>
      <c r="AV192" s="78" t="str">
        <f ca="1">IF(ISBLANK(INDIRECT("V192"))," ",(INDIRECT("V192")))</f>
        <v xml:space="preserve"> </v>
      </c>
      <c r="AW192" s="78" t="str">
        <f ca="1">IF(ISBLANK(INDIRECT("W192"))," ",(INDIRECT("W192")))</f>
        <v xml:space="preserve"> </v>
      </c>
      <c r="BC192" s="290" t="s">
        <v>1053</v>
      </c>
      <c r="BD192" s="290"/>
      <c r="BE192" s="290"/>
      <c r="BF192" s="290"/>
      <c r="BG192" s="290"/>
    </row>
    <row r="193" spans="1:59" x14ac:dyDescent="0.35">
      <c r="A193" s="16">
        <v>188</v>
      </c>
      <c r="B193" s="20"/>
      <c r="C193" s="20"/>
      <c r="D193" s="29"/>
      <c r="E193" s="30"/>
      <c r="F193" s="29"/>
      <c r="G193" s="20"/>
      <c r="H193" s="20"/>
      <c r="I193" s="20"/>
      <c r="J193" s="20"/>
      <c r="K193" s="20"/>
      <c r="L193" s="20"/>
      <c r="M193" s="20"/>
      <c r="N193" s="29"/>
      <c r="O193" s="29"/>
      <c r="P193" s="20"/>
      <c r="Q193" s="125"/>
      <c r="R193" s="125"/>
      <c r="S193" s="126" t="str">
        <f t="shared" ref="S193:S205" si="4">IF(AND(Q193="",R193=""),"",Q193+R193)</f>
        <v/>
      </c>
      <c r="T193" s="31"/>
      <c r="U193" s="20"/>
      <c r="V193" s="20"/>
      <c r="W193" s="20"/>
      <c r="AB193" s="78" t="str">
        <f ca="1">IF(ISBLANK(INDIRECT("B193"))," ",(INDIRECT("B193")))</f>
        <v xml:space="preserve"> </v>
      </c>
      <c r="AC193" s="78" t="str">
        <f ca="1">IF(ISBLANK(INDIRECT("C193"))," ",(INDIRECT("C193")))</f>
        <v xml:space="preserve"> </v>
      </c>
      <c r="AD193" s="78" t="str">
        <f ca="1">IF(ISBLANK(INDIRECT("D193"))," ",(INDIRECT("D193")))</f>
        <v xml:space="preserve"> </v>
      </c>
      <c r="AE193" s="78" t="str">
        <f ca="1">IF(ISBLANK(INDIRECT("E193"))," ",(INDIRECT("E193")))</f>
        <v xml:space="preserve"> </v>
      </c>
      <c r="AF193" s="78" t="str">
        <f ca="1">IF(ISBLANK(INDIRECT("F193"))," ",(INDIRECT("F193")))</f>
        <v xml:space="preserve"> </v>
      </c>
      <c r="AG193" s="78" t="str">
        <f ca="1">IF(ISBLANK(INDIRECT("G193"))," ",(INDIRECT("G193")))</f>
        <v xml:space="preserve"> </v>
      </c>
      <c r="AH193" s="78" t="str">
        <f ca="1">IF(ISBLANK(INDIRECT("H193"))," ",(INDIRECT("H193")))</f>
        <v xml:space="preserve"> </v>
      </c>
      <c r="AI193" s="78" t="str">
        <f ca="1">IF(ISBLANK(INDIRECT("I193"))," ",(INDIRECT("I193")))</f>
        <v xml:space="preserve"> </v>
      </c>
      <c r="AJ193" s="78" t="str">
        <f ca="1">IF(ISBLANK(INDIRECT("J193"))," ",(INDIRECT("J193")))</f>
        <v xml:space="preserve"> </v>
      </c>
      <c r="AK193" s="78" t="str">
        <f ca="1">IF(ISBLANK(INDIRECT("K193"))," ",(INDIRECT("K193")))</f>
        <v xml:space="preserve"> </v>
      </c>
      <c r="AL193" s="78" t="str">
        <f ca="1">IF(ISBLANK(INDIRECT("L193"))," ",(INDIRECT("L193")))</f>
        <v xml:space="preserve"> </v>
      </c>
      <c r="AM193" s="78" t="str">
        <f ca="1">IF(ISBLANK(INDIRECT("M193"))," ",(INDIRECT("M193")))</f>
        <v xml:space="preserve"> </v>
      </c>
      <c r="AN193" s="78" t="str">
        <f ca="1">IF(ISBLANK(INDIRECT("N193"))," ",(INDIRECT("N193")))</f>
        <v xml:space="preserve"> </v>
      </c>
      <c r="AO193" s="78" t="str">
        <f ca="1">IF(ISBLANK(INDIRECT("O193"))," ",(INDIRECT("O193")))</f>
        <v xml:space="preserve"> </v>
      </c>
      <c r="AP193" s="78" t="str">
        <f ca="1">IF(ISBLANK(INDIRECT("P193"))," ",(INDIRECT("P193")))</f>
        <v xml:space="preserve"> </v>
      </c>
      <c r="AQ193" s="78" t="str">
        <f ca="1">IF(ISBLANK(INDIRECT("Q193"))," ",(INDIRECT("Q193")))</f>
        <v xml:space="preserve"> </v>
      </c>
      <c r="AR193" s="78" t="str">
        <f ca="1">IF(ISBLANK(INDIRECT("R193"))," ",(INDIRECT("R193")))</f>
        <v xml:space="preserve"> </v>
      </c>
      <c r="AS193" s="78" t="str">
        <f ca="1">IF(ISBLANK(INDIRECT("S193"))," ",(INDIRECT("S193")))</f>
        <v/>
      </c>
      <c r="AT193" s="78" t="str">
        <f ca="1">IF(ISBLANK(INDIRECT("T193"))," ",(INDIRECT("T193")))</f>
        <v xml:space="preserve"> </v>
      </c>
      <c r="AU193" s="78" t="str">
        <f ca="1">IF(ISBLANK(INDIRECT("U193"))," ",(INDIRECT("U193")))</f>
        <v xml:space="preserve"> </v>
      </c>
      <c r="AV193" s="78" t="str">
        <f ca="1">IF(ISBLANK(INDIRECT("V193"))," ",(INDIRECT("V193")))</f>
        <v xml:space="preserve"> </v>
      </c>
      <c r="AW193" s="78" t="str">
        <f ca="1">IF(ISBLANK(INDIRECT("W193"))," ",(INDIRECT("W193")))</f>
        <v xml:space="preserve"> </v>
      </c>
      <c r="BC193" s="290" t="s">
        <v>354</v>
      </c>
      <c r="BD193" s="290"/>
      <c r="BE193" s="290"/>
      <c r="BF193" s="290"/>
      <c r="BG193" s="290"/>
    </row>
    <row r="194" spans="1:59" x14ac:dyDescent="0.35">
      <c r="A194" s="16">
        <v>189</v>
      </c>
      <c r="B194" s="20"/>
      <c r="C194" s="20"/>
      <c r="D194" s="29"/>
      <c r="E194" s="30"/>
      <c r="F194" s="29"/>
      <c r="G194" s="20"/>
      <c r="H194" s="20"/>
      <c r="I194" s="20"/>
      <c r="J194" s="20"/>
      <c r="K194" s="20"/>
      <c r="L194" s="20"/>
      <c r="M194" s="20"/>
      <c r="N194" s="29"/>
      <c r="O194" s="29"/>
      <c r="P194" s="20"/>
      <c r="Q194" s="125"/>
      <c r="R194" s="125"/>
      <c r="S194" s="126" t="str">
        <f t="shared" si="4"/>
        <v/>
      </c>
      <c r="T194" s="31"/>
      <c r="U194" s="20"/>
      <c r="V194" s="20"/>
      <c r="W194" s="20"/>
      <c r="AB194" s="78" t="str">
        <f ca="1">IF(ISBLANK(INDIRECT("B194"))," ",(INDIRECT("B194")))</f>
        <v xml:space="preserve"> </v>
      </c>
      <c r="AC194" s="78" t="str">
        <f ca="1">IF(ISBLANK(INDIRECT("C194"))," ",(INDIRECT("C194")))</f>
        <v xml:space="preserve"> </v>
      </c>
      <c r="AD194" s="78" t="str">
        <f ca="1">IF(ISBLANK(INDIRECT("D194"))," ",(INDIRECT("D194")))</f>
        <v xml:space="preserve"> </v>
      </c>
      <c r="AE194" s="78" t="str">
        <f ca="1">IF(ISBLANK(INDIRECT("E194"))," ",(INDIRECT("E194")))</f>
        <v xml:space="preserve"> </v>
      </c>
      <c r="AF194" s="78" t="str">
        <f ca="1">IF(ISBLANK(INDIRECT("F194"))," ",(INDIRECT("F194")))</f>
        <v xml:space="preserve"> </v>
      </c>
      <c r="AG194" s="78" t="str">
        <f ca="1">IF(ISBLANK(INDIRECT("G194"))," ",(INDIRECT("G194")))</f>
        <v xml:space="preserve"> </v>
      </c>
      <c r="AH194" s="78" t="str">
        <f ca="1">IF(ISBLANK(INDIRECT("H194"))," ",(INDIRECT("H194")))</f>
        <v xml:space="preserve"> </v>
      </c>
      <c r="AI194" s="78" t="str">
        <f ca="1">IF(ISBLANK(INDIRECT("I194"))," ",(INDIRECT("I194")))</f>
        <v xml:space="preserve"> </v>
      </c>
      <c r="AJ194" s="78" t="str">
        <f ca="1">IF(ISBLANK(INDIRECT("J194"))," ",(INDIRECT("J194")))</f>
        <v xml:space="preserve"> </v>
      </c>
      <c r="AK194" s="78" t="str">
        <f ca="1">IF(ISBLANK(INDIRECT("K194"))," ",(INDIRECT("K194")))</f>
        <v xml:space="preserve"> </v>
      </c>
      <c r="AL194" s="78" t="str">
        <f ca="1">IF(ISBLANK(INDIRECT("L194"))," ",(INDIRECT("L194")))</f>
        <v xml:space="preserve"> </v>
      </c>
      <c r="AM194" s="78" t="str">
        <f ca="1">IF(ISBLANK(INDIRECT("M194"))," ",(INDIRECT("M194")))</f>
        <v xml:space="preserve"> </v>
      </c>
      <c r="AN194" s="78" t="str">
        <f ca="1">IF(ISBLANK(INDIRECT("N194"))," ",(INDIRECT("N194")))</f>
        <v xml:space="preserve"> </v>
      </c>
      <c r="AO194" s="78" t="str">
        <f ca="1">IF(ISBLANK(INDIRECT("O194"))," ",(INDIRECT("O194")))</f>
        <v xml:space="preserve"> </v>
      </c>
      <c r="AP194" s="78" t="str">
        <f ca="1">IF(ISBLANK(INDIRECT("P194"))," ",(INDIRECT("P194")))</f>
        <v xml:space="preserve"> </v>
      </c>
      <c r="AQ194" s="78" t="str">
        <f ca="1">IF(ISBLANK(INDIRECT("Q194"))," ",(INDIRECT("Q194")))</f>
        <v xml:space="preserve"> </v>
      </c>
      <c r="AR194" s="78" t="str">
        <f ca="1">IF(ISBLANK(INDIRECT("R194"))," ",(INDIRECT("R194")))</f>
        <v xml:space="preserve"> </v>
      </c>
      <c r="AS194" s="78" t="str">
        <f ca="1">IF(ISBLANK(INDIRECT("S194"))," ",(INDIRECT("S194")))</f>
        <v/>
      </c>
      <c r="AT194" s="78" t="str">
        <f ca="1">IF(ISBLANK(INDIRECT("T194"))," ",(INDIRECT("T194")))</f>
        <v xml:space="preserve"> </v>
      </c>
      <c r="AU194" s="78" t="str">
        <f ca="1">IF(ISBLANK(INDIRECT("U194"))," ",(INDIRECT("U194")))</f>
        <v xml:space="preserve"> </v>
      </c>
      <c r="AV194" s="78" t="str">
        <f ca="1">IF(ISBLANK(INDIRECT("V194"))," ",(INDIRECT("V194")))</f>
        <v xml:space="preserve"> </v>
      </c>
      <c r="AW194" s="78" t="str">
        <f ca="1">IF(ISBLANK(INDIRECT("W194"))," ",(INDIRECT("W194")))</f>
        <v xml:space="preserve"> </v>
      </c>
      <c r="BC194" s="290" t="s">
        <v>1543</v>
      </c>
      <c r="BD194" s="290"/>
      <c r="BE194" s="290"/>
      <c r="BF194" s="290"/>
      <c r="BG194" s="290"/>
    </row>
    <row r="195" spans="1:59" x14ac:dyDescent="0.35">
      <c r="A195" s="16">
        <v>190</v>
      </c>
      <c r="B195" s="20"/>
      <c r="C195" s="20"/>
      <c r="D195" s="29"/>
      <c r="E195" s="30"/>
      <c r="F195" s="29"/>
      <c r="G195" s="20"/>
      <c r="H195" s="20"/>
      <c r="I195" s="20"/>
      <c r="J195" s="20"/>
      <c r="K195" s="20"/>
      <c r="L195" s="20"/>
      <c r="M195" s="20"/>
      <c r="N195" s="29"/>
      <c r="O195" s="29"/>
      <c r="P195" s="20"/>
      <c r="Q195" s="125"/>
      <c r="R195" s="125"/>
      <c r="S195" s="126" t="str">
        <f t="shared" si="4"/>
        <v/>
      </c>
      <c r="T195" s="31"/>
      <c r="U195" s="20"/>
      <c r="V195" s="20"/>
      <c r="W195" s="20"/>
      <c r="AB195" s="78" t="str">
        <f ca="1">IF(ISBLANK(INDIRECT("B195"))," ",(INDIRECT("B195")))</f>
        <v xml:space="preserve"> </v>
      </c>
      <c r="AC195" s="78" t="str">
        <f ca="1">IF(ISBLANK(INDIRECT("C195"))," ",(INDIRECT("C195")))</f>
        <v xml:space="preserve"> </v>
      </c>
      <c r="AD195" s="78" t="str">
        <f ca="1">IF(ISBLANK(INDIRECT("D195"))," ",(INDIRECT("D195")))</f>
        <v xml:space="preserve"> </v>
      </c>
      <c r="AE195" s="78" t="str">
        <f ca="1">IF(ISBLANK(INDIRECT("E195"))," ",(INDIRECT("E195")))</f>
        <v xml:space="preserve"> </v>
      </c>
      <c r="AF195" s="78" t="str">
        <f ca="1">IF(ISBLANK(INDIRECT("F195"))," ",(INDIRECT("F195")))</f>
        <v xml:space="preserve"> </v>
      </c>
      <c r="AG195" s="78" t="str">
        <f ca="1">IF(ISBLANK(INDIRECT("G195"))," ",(INDIRECT("G195")))</f>
        <v xml:space="preserve"> </v>
      </c>
      <c r="AH195" s="78" t="str">
        <f ca="1">IF(ISBLANK(INDIRECT("H195"))," ",(INDIRECT("H195")))</f>
        <v xml:space="preserve"> </v>
      </c>
      <c r="AI195" s="78" t="str">
        <f ca="1">IF(ISBLANK(INDIRECT("I195"))," ",(INDIRECT("I195")))</f>
        <v xml:space="preserve"> </v>
      </c>
      <c r="AJ195" s="78" t="str">
        <f ca="1">IF(ISBLANK(INDIRECT("J195"))," ",(INDIRECT("J195")))</f>
        <v xml:space="preserve"> </v>
      </c>
      <c r="AK195" s="78" t="str">
        <f ca="1">IF(ISBLANK(INDIRECT("K195"))," ",(INDIRECT("K195")))</f>
        <v xml:space="preserve"> </v>
      </c>
      <c r="AL195" s="78" t="str">
        <f ca="1">IF(ISBLANK(INDIRECT("L195"))," ",(INDIRECT("L195")))</f>
        <v xml:space="preserve"> </v>
      </c>
      <c r="AM195" s="78" t="str">
        <f ca="1">IF(ISBLANK(INDIRECT("M195"))," ",(INDIRECT("M195")))</f>
        <v xml:space="preserve"> </v>
      </c>
      <c r="AN195" s="78" t="str">
        <f ca="1">IF(ISBLANK(INDIRECT("N195"))," ",(INDIRECT("N195")))</f>
        <v xml:space="preserve"> </v>
      </c>
      <c r="AO195" s="78" t="str">
        <f ca="1">IF(ISBLANK(INDIRECT("O195"))," ",(INDIRECT("O195")))</f>
        <v xml:space="preserve"> </v>
      </c>
      <c r="AP195" s="78" t="str">
        <f ca="1">IF(ISBLANK(INDIRECT("P195"))," ",(INDIRECT("P195")))</f>
        <v xml:space="preserve"> </v>
      </c>
      <c r="AQ195" s="78" t="str">
        <f ca="1">IF(ISBLANK(INDIRECT("Q195"))," ",(INDIRECT("Q195")))</f>
        <v xml:space="preserve"> </v>
      </c>
      <c r="AR195" s="78" t="str">
        <f ca="1">IF(ISBLANK(INDIRECT("R195"))," ",(INDIRECT("R195")))</f>
        <v xml:space="preserve"> </v>
      </c>
      <c r="AS195" s="78" t="str">
        <f ca="1">IF(ISBLANK(INDIRECT("S195"))," ",(INDIRECT("S195")))</f>
        <v/>
      </c>
      <c r="AT195" s="78" t="str">
        <f ca="1">IF(ISBLANK(INDIRECT("T195"))," ",(INDIRECT("T195")))</f>
        <v xml:space="preserve"> </v>
      </c>
      <c r="AU195" s="78" t="str">
        <f ca="1">IF(ISBLANK(INDIRECT("U195"))," ",(INDIRECT("U195")))</f>
        <v xml:space="preserve"> </v>
      </c>
      <c r="AV195" s="78" t="str">
        <f ca="1">IF(ISBLANK(INDIRECT("V195"))," ",(INDIRECT("V195")))</f>
        <v xml:space="preserve"> </v>
      </c>
      <c r="AW195" s="78" t="str">
        <f ca="1">IF(ISBLANK(INDIRECT("W195"))," ",(INDIRECT("W195")))</f>
        <v xml:space="preserve"> </v>
      </c>
      <c r="BC195" s="290" t="s">
        <v>1544</v>
      </c>
      <c r="BD195" s="290"/>
      <c r="BE195" s="290"/>
      <c r="BF195" s="290"/>
      <c r="BG195" s="290"/>
    </row>
    <row r="196" spans="1:59" x14ac:dyDescent="0.35">
      <c r="A196" s="16">
        <v>191</v>
      </c>
      <c r="B196" s="20"/>
      <c r="C196" s="20"/>
      <c r="D196" s="29"/>
      <c r="E196" s="30"/>
      <c r="F196" s="29"/>
      <c r="G196" s="20"/>
      <c r="H196" s="20"/>
      <c r="I196" s="20"/>
      <c r="J196" s="20"/>
      <c r="K196" s="20"/>
      <c r="L196" s="20"/>
      <c r="M196" s="20"/>
      <c r="N196" s="29"/>
      <c r="O196" s="29"/>
      <c r="P196" s="20"/>
      <c r="Q196" s="125"/>
      <c r="R196" s="125"/>
      <c r="S196" s="126" t="str">
        <f t="shared" si="4"/>
        <v/>
      </c>
      <c r="T196" s="31"/>
      <c r="U196" s="20"/>
      <c r="V196" s="20"/>
      <c r="W196" s="20"/>
      <c r="AB196" s="78" t="str">
        <f ca="1">IF(ISBLANK(INDIRECT("B196"))," ",(INDIRECT("B196")))</f>
        <v xml:space="preserve"> </v>
      </c>
      <c r="AC196" s="78" t="str">
        <f ca="1">IF(ISBLANK(INDIRECT("C196"))," ",(INDIRECT("C196")))</f>
        <v xml:space="preserve"> </v>
      </c>
      <c r="AD196" s="78" t="str">
        <f ca="1">IF(ISBLANK(INDIRECT("D196"))," ",(INDIRECT("D196")))</f>
        <v xml:space="preserve"> </v>
      </c>
      <c r="AE196" s="78" t="str">
        <f ca="1">IF(ISBLANK(INDIRECT("E196"))," ",(INDIRECT("E196")))</f>
        <v xml:space="preserve"> </v>
      </c>
      <c r="AF196" s="78" t="str">
        <f ca="1">IF(ISBLANK(INDIRECT("F196"))," ",(INDIRECT("F196")))</f>
        <v xml:space="preserve"> </v>
      </c>
      <c r="AG196" s="78" t="str">
        <f ca="1">IF(ISBLANK(INDIRECT("G196"))," ",(INDIRECT("G196")))</f>
        <v xml:space="preserve"> </v>
      </c>
      <c r="AH196" s="78" t="str">
        <f ca="1">IF(ISBLANK(INDIRECT("H196"))," ",(INDIRECT("H196")))</f>
        <v xml:space="preserve"> </v>
      </c>
      <c r="AI196" s="78" t="str">
        <f ca="1">IF(ISBLANK(INDIRECT("I196"))," ",(INDIRECT("I196")))</f>
        <v xml:space="preserve"> </v>
      </c>
      <c r="AJ196" s="78" t="str">
        <f ca="1">IF(ISBLANK(INDIRECT("J196"))," ",(INDIRECT("J196")))</f>
        <v xml:space="preserve"> </v>
      </c>
      <c r="AK196" s="78" t="str">
        <f ca="1">IF(ISBLANK(INDIRECT("K196"))," ",(INDIRECT("K196")))</f>
        <v xml:space="preserve"> </v>
      </c>
      <c r="AL196" s="78" t="str">
        <f ca="1">IF(ISBLANK(INDIRECT("L196"))," ",(INDIRECT("L196")))</f>
        <v xml:space="preserve"> </v>
      </c>
      <c r="AM196" s="78" t="str">
        <f ca="1">IF(ISBLANK(INDIRECT("M196"))," ",(INDIRECT("M196")))</f>
        <v xml:space="preserve"> </v>
      </c>
      <c r="AN196" s="78" t="str">
        <f ca="1">IF(ISBLANK(INDIRECT("N196"))," ",(INDIRECT("N196")))</f>
        <v xml:space="preserve"> </v>
      </c>
      <c r="AO196" s="78" t="str">
        <f ca="1">IF(ISBLANK(INDIRECT("O196"))," ",(INDIRECT("O196")))</f>
        <v xml:space="preserve"> </v>
      </c>
      <c r="AP196" s="78" t="str">
        <f ca="1">IF(ISBLANK(INDIRECT("P196"))," ",(INDIRECT("P196")))</f>
        <v xml:space="preserve"> </v>
      </c>
      <c r="AQ196" s="78" t="str">
        <f ca="1">IF(ISBLANK(INDIRECT("Q196"))," ",(INDIRECT("Q196")))</f>
        <v xml:space="preserve"> </v>
      </c>
      <c r="AR196" s="78" t="str">
        <f ca="1">IF(ISBLANK(INDIRECT("R196"))," ",(INDIRECT("R196")))</f>
        <v xml:space="preserve"> </v>
      </c>
      <c r="AS196" s="78" t="str">
        <f ca="1">IF(ISBLANK(INDIRECT("S196"))," ",(INDIRECT("S196")))</f>
        <v/>
      </c>
      <c r="AT196" s="78" t="str">
        <f ca="1">IF(ISBLANK(INDIRECT("T196"))," ",(INDIRECT("T196")))</f>
        <v xml:space="preserve"> </v>
      </c>
      <c r="AU196" s="78" t="str">
        <f ca="1">IF(ISBLANK(INDIRECT("U196"))," ",(INDIRECT("U196")))</f>
        <v xml:space="preserve"> </v>
      </c>
      <c r="AV196" s="78" t="str">
        <f ca="1">IF(ISBLANK(INDIRECT("V196"))," ",(INDIRECT("V196")))</f>
        <v xml:space="preserve"> </v>
      </c>
      <c r="AW196" s="78" t="str">
        <f ca="1">IF(ISBLANK(INDIRECT("W196"))," ",(INDIRECT("W196")))</f>
        <v xml:space="preserve"> </v>
      </c>
      <c r="BC196" s="290" t="s">
        <v>1545</v>
      </c>
      <c r="BD196" s="290"/>
      <c r="BE196" s="290"/>
      <c r="BF196" s="290"/>
      <c r="BG196" s="290"/>
    </row>
    <row r="197" spans="1:59" x14ac:dyDescent="0.35">
      <c r="A197" s="16">
        <v>192</v>
      </c>
      <c r="B197" s="20"/>
      <c r="C197" s="20"/>
      <c r="D197" s="29"/>
      <c r="E197" s="30"/>
      <c r="F197" s="29"/>
      <c r="G197" s="20"/>
      <c r="H197" s="20"/>
      <c r="I197" s="20"/>
      <c r="J197" s="20"/>
      <c r="K197" s="20"/>
      <c r="L197" s="20"/>
      <c r="M197" s="20"/>
      <c r="N197" s="29"/>
      <c r="O197" s="29"/>
      <c r="P197" s="20"/>
      <c r="Q197" s="125"/>
      <c r="R197" s="125"/>
      <c r="S197" s="126" t="str">
        <f t="shared" si="4"/>
        <v/>
      </c>
      <c r="T197" s="31"/>
      <c r="U197" s="20"/>
      <c r="V197" s="20"/>
      <c r="W197" s="20"/>
      <c r="AB197" s="78" t="str">
        <f ca="1">IF(ISBLANK(INDIRECT("B197"))," ",(INDIRECT("B197")))</f>
        <v xml:space="preserve"> </v>
      </c>
      <c r="AC197" s="78" t="str">
        <f ca="1">IF(ISBLANK(INDIRECT("C197"))," ",(INDIRECT("C197")))</f>
        <v xml:space="preserve"> </v>
      </c>
      <c r="AD197" s="78" t="str">
        <f ca="1">IF(ISBLANK(INDIRECT("D197"))," ",(INDIRECT("D197")))</f>
        <v xml:space="preserve"> </v>
      </c>
      <c r="AE197" s="78" t="str">
        <f ca="1">IF(ISBLANK(INDIRECT("E197"))," ",(INDIRECT("E197")))</f>
        <v xml:space="preserve"> </v>
      </c>
      <c r="AF197" s="78" t="str">
        <f ca="1">IF(ISBLANK(INDIRECT("F197"))," ",(INDIRECT("F197")))</f>
        <v xml:space="preserve"> </v>
      </c>
      <c r="AG197" s="78" t="str">
        <f ca="1">IF(ISBLANK(INDIRECT("G197"))," ",(INDIRECT("G197")))</f>
        <v xml:space="preserve"> </v>
      </c>
      <c r="AH197" s="78" t="str">
        <f ca="1">IF(ISBLANK(INDIRECT("H197"))," ",(INDIRECT("H197")))</f>
        <v xml:space="preserve"> </v>
      </c>
      <c r="AI197" s="78" t="str">
        <f ca="1">IF(ISBLANK(INDIRECT("I197"))," ",(INDIRECT("I197")))</f>
        <v xml:space="preserve"> </v>
      </c>
      <c r="AJ197" s="78" t="str">
        <f ca="1">IF(ISBLANK(INDIRECT("J197"))," ",(INDIRECT("J197")))</f>
        <v xml:space="preserve"> </v>
      </c>
      <c r="AK197" s="78" t="str">
        <f ca="1">IF(ISBLANK(INDIRECT("K197"))," ",(INDIRECT("K197")))</f>
        <v xml:space="preserve"> </v>
      </c>
      <c r="AL197" s="78" t="str">
        <f ca="1">IF(ISBLANK(INDIRECT("L197"))," ",(INDIRECT("L197")))</f>
        <v xml:space="preserve"> </v>
      </c>
      <c r="AM197" s="78" t="str">
        <f ca="1">IF(ISBLANK(INDIRECT("M197"))," ",(INDIRECT("M197")))</f>
        <v xml:space="preserve"> </v>
      </c>
      <c r="AN197" s="78" t="str">
        <f ca="1">IF(ISBLANK(INDIRECT("N197"))," ",(INDIRECT("N197")))</f>
        <v xml:space="preserve"> </v>
      </c>
      <c r="AO197" s="78" t="str">
        <f ca="1">IF(ISBLANK(INDIRECT("O197"))," ",(INDIRECT("O197")))</f>
        <v xml:space="preserve"> </v>
      </c>
      <c r="AP197" s="78" t="str">
        <f ca="1">IF(ISBLANK(INDIRECT("P197"))," ",(INDIRECT("P197")))</f>
        <v xml:space="preserve"> </v>
      </c>
      <c r="AQ197" s="78" t="str">
        <f ca="1">IF(ISBLANK(INDIRECT("Q197"))," ",(INDIRECT("Q197")))</f>
        <v xml:space="preserve"> </v>
      </c>
      <c r="AR197" s="78" t="str">
        <f ca="1">IF(ISBLANK(INDIRECT("R197"))," ",(INDIRECT("R197")))</f>
        <v xml:space="preserve"> </v>
      </c>
      <c r="AS197" s="78" t="str">
        <f ca="1">IF(ISBLANK(INDIRECT("S197"))," ",(INDIRECT("S197")))</f>
        <v/>
      </c>
      <c r="AT197" s="78" t="str">
        <f ca="1">IF(ISBLANK(INDIRECT("T197"))," ",(INDIRECT("T197")))</f>
        <v xml:space="preserve"> </v>
      </c>
      <c r="AU197" s="78" t="str">
        <f ca="1">IF(ISBLANK(INDIRECT("U197"))," ",(INDIRECT("U197")))</f>
        <v xml:space="preserve"> </v>
      </c>
      <c r="AV197" s="78" t="str">
        <f ca="1">IF(ISBLANK(INDIRECT("V197"))," ",(INDIRECT("V197")))</f>
        <v xml:space="preserve"> </v>
      </c>
      <c r="AW197" s="78" t="str">
        <f ca="1">IF(ISBLANK(INDIRECT("W197"))," ",(INDIRECT("W197")))</f>
        <v xml:space="preserve"> </v>
      </c>
      <c r="BC197" s="290" t="s">
        <v>1546</v>
      </c>
      <c r="BD197" s="290"/>
      <c r="BE197" s="290"/>
      <c r="BF197" s="290"/>
      <c r="BG197" s="290"/>
    </row>
    <row r="198" spans="1:59" x14ac:dyDescent="0.35">
      <c r="A198" s="16">
        <v>193</v>
      </c>
      <c r="B198" s="20"/>
      <c r="C198" s="20"/>
      <c r="D198" s="29"/>
      <c r="E198" s="30"/>
      <c r="F198" s="29"/>
      <c r="G198" s="20"/>
      <c r="H198" s="20"/>
      <c r="I198" s="20"/>
      <c r="J198" s="20"/>
      <c r="K198" s="20"/>
      <c r="L198" s="20"/>
      <c r="M198" s="20"/>
      <c r="N198" s="29"/>
      <c r="O198" s="29"/>
      <c r="P198" s="20"/>
      <c r="Q198" s="125"/>
      <c r="R198" s="125"/>
      <c r="S198" s="126" t="str">
        <f t="shared" si="4"/>
        <v/>
      </c>
      <c r="T198" s="31"/>
      <c r="U198" s="20"/>
      <c r="V198" s="20"/>
      <c r="W198" s="20"/>
      <c r="AB198" s="78" t="str">
        <f ca="1">IF(ISBLANK(INDIRECT("B198"))," ",(INDIRECT("B198")))</f>
        <v xml:space="preserve"> </v>
      </c>
      <c r="AC198" s="78" t="str">
        <f ca="1">IF(ISBLANK(INDIRECT("C198"))," ",(INDIRECT("C198")))</f>
        <v xml:space="preserve"> </v>
      </c>
      <c r="AD198" s="78" t="str">
        <f ca="1">IF(ISBLANK(INDIRECT("D198"))," ",(INDIRECT("D198")))</f>
        <v xml:space="preserve"> </v>
      </c>
      <c r="AE198" s="78" t="str">
        <f ca="1">IF(ISBLANK(INDIRECT("E198"))," ",(INDIRECT("E198")))</f>
        <v xml:space="preserve"> </v>
      </c>
      <c r="AF198" s="78" t="str">
        <f ca="1">IF(ISBLANK(INDIRECT("F198"))," ",(INDIRECT("F198")))</f>
        <v xml:space="preserve"> </v>
      </c>
      <c r="AG198" s="78" t="str">
        <f ca="1">IF(ISBLANK(INDIRECT("G198"))," ",(INDIRECT("G198")))</f>
        <v xml:space="preserve"> </v>
      </c>
      <c r="AH198" s="78" t="str">
        <f ca="1">IF(ISBLANK(INDIRECT("H198"))," ",(INDIRECT("H198")))</f>
        <v xml:space="preserve"> </v>
      </c>
      <c r="AI198" s="78" t="str">
        <f ca="1">IF(ISBLANK(INDIRECT("I198"))," ",(INDIRECT("I198")))</f>
        <v xml:space="preserve"> </v>
      </c>
      <c r="AJ198" s="78" t="str">
        <f ca="1">IF(ISBLANK(INDIRECT("J198"))," ",(INDIRECT("J198")))</f>
        <v xml:space="preserve"> </v>
      </c>
      <c r="AK198" s="78" t="str">
        <f ca="1">IF(ISBLANK(INDIRECT("K198"))," ",(INDIRECT("K198")))</f>
        <v xml:space="preserve"> </v>
      </c>
      <c r="AL198" s="78" t="str">
        <f ca="1">IF(ISBLANK(INDIRECT("L198"))," ",(INDIRECT("L198")))</f>
        <v xml:space="preserve"> </v>
      </c>
      <c r="AM198" s="78" t="str">
        <f ca="1">IF(ISBLANK(INDIRECT("M198"))," ",(INDIRECT("M198")))</f>
        <v xml:space="preserve"> </v>
      </c>
      <c r="AN198" s="78" t="str">
        <f ca="1">IF(ISBLANK(INDIRECT("N198"))," ",(INDIRECT("N198")))</f>
        <v xml:space="preserve"> </v>
      </c>
      <c r="AO198" s="78" t="str">
        <f ca="1">IF(ISBLANK(INDIRECT("O198"))," ",(INDIRECT("O198")))</f>
        <v xml:space="preserve"> </v>
      </c>
      <c r="AP198" s="78" t="str">
        <f ca="1">IF(ISBLANK(INDIRECT("P198"))," ",(INDIRECT("P198")))</f>
        <v xml:space="preserve"> </v>
      </c>
      <c r="AQ198" s="78" t="str">
        <f ca="1">IF(ISBLANK(INDIRECT("Q198"))," ",(INDIRECT("Q198")))</f>
        <v xml:space="preserve"> </v>
      </c>
      <c r="AR198" s="78" t="str">
        <f ca="1">IF(ISBLANK(INDIRECT("R198"))," ",(INDIRECT("R198")))</f>
        <v xml:space="preserve"> </v>
      </c>
      <c r="AS198" s="78" t="str">
        <f ca="1">IF(ISBLANK(INDIRECT("S198"))," ",(INDIRECT("S198")))</f>
        <v/>
      </c>
      <c r="AT198" s="78" t="str">
        <f ca="1">IF(ISBLANK(INDIRECT("T198"))," ",(INDIRECT("T198")))</f>
        <v xml:space="preserve"> </v>
      </c>
      <c r="AU198" s="78" t="str">
        <f ca="1">IF(ISBLANK(INDIRECT("U198"))," ",(INDIRECT("U198")))</f>
        <v xml:space="preserve"> </v>
      </c>
      <c r="AV198" s="78" t="str">
        <f ca="1">IF(ISBLANK(INDIRECT("V198"))," ",(INDIRECT("V198")))</f>
        <v xml:space="preserve"> </v>
      </c>
      <c r="AW198" s="78" t="str">
        <f ca="1">IF(ISBLANK(INDIRECT("W198"))," ",(INDIRECT("W198")))</f>
        <v xml:space="preserve"> </v>
      </c>
      <c r="BC198" s="290" t="s">
        <v>1057</v>
      </c>
      <c r="BD198" s="290"/>
      <c r="BE198" s="290"/>
      <c r="BF198" s="290"/>
      <c r="BG198" s="290"/>
    </row>
    <row r="199" spans="1:59" x14ac:dyDescent="0.35">
      <c r="A199" s="16">
        <v>194</v>
      </c>
      <c r="B199" s="20"/>
      <c r="C199" s="20"/>
      <c r="D199" s="29"/>
      <c r="E199" s="30"/>
      <c r="F199" s="29"/>
      <c r="G199" s="20"/>
      <c r="H199" s="20"/>
      <c r="I199" s="20"/>
      <c r="J199" s="20"/>
      <c r="K199" s="20"/>
      <c r="L199" s="20"/>
      <c r="M199" s="20"/>
      <c r="N199" s="29"/>
      <c r="O199" s="29"/>
      <c r="P199" s="20"/>
      <c r="Q199" s="125"/>
      <c r="R199" s="125"/>
      <c r="S199" s="126" t="str">
        <f t="shared" si="4"/>
        <v/>
      </c>
      <c r="T199" s="31"/>
      <c r="U199" s="20"/>
      <c r="V199" s="20"/>
      <c r="W199" s="20"/>
      <c r="AB199" s="78" t="str">
        <f ca="1">IF(ISBLANK(INDIRECT("B199"))," ",(INDIRECT("B199")))</f>
        <v xml:space="preserve"> </v>
      </c>
      <c r="AC199" s="78" t="str">
        <f ca="1">IF(ISBLANK(INDIRECT("C199"))," ",(INDIRECT("C199")))</f>
        <v xml:space="preserve"> </v>
      </c>
      <c r="AD199" s="78" t="str">
        <f ca="1">IF(ISBLANK(INDIRECT("D199"))," ",(INDIRECT("D199")))</f>
        <v xml:space="preserve"> </v>
      </c>
      <c r="AE199" s="78" t="str">
        <f ca="1">IF(ISBLANK(INDIRECT("E199"))," ",(INDIRECT("E199")))</f>
        <v xml:space="preserve"> </v>
      </c>
      <c r="AF199" s="78" t="str">
        <f ca="1">IF(ISBLANK(INDIRECT("F199"))," ",(INDIRECT("F199")))</f>
        <v xml:space="preserve"> </v>
      </c>
      <c r="AG199" s="78" t="str">
        <f ca="1">IF(ISBLANK(INDIRECT("G199"))," ",(INDIRECT("G199")))</f>
        <v xml:space="preserve"> </v>
      </c>
      <c r="AH199" s="78" t="str">
        <f ca="1">IF(ISBLANK(INDIRECT("H199"))," ",(INDIRECT("H199")))</f>
        <v xml:space="preserve"> </v>
      </c>
      <c r="AI199" s="78" t="str">
        <f ca="1">IF(ISBLANK(INDIRECT("I199"))," ",(INDIRECT("I199")))</f>
        <v xml:space="preserve"> </v>
      </c>
      <c r="AJ199" s="78" t="str">
        <f ca="1">IF(ISBLANK(INDIRECT("J199"))," ",(INDIRECT("J199")))</f>
        <v xml:space="preserve"> </v>
      </c>
      <c r="AK199" s="78" t="str">
        <f ca="1">IF(ISBLANK(INDIRECT("K199"))," ",(INDIRECT("K199")))</f>
        <v xml:space="preserve"> </v>
      </c>
      <c r="AL199" s="78" t="str">
        <f ca="1">IF(ISBLANK(INDIRECT("L199"))," ",(INDIRECT("L199")))</f>
        <v xml:space="preserve"> </v>
      </c>
      <c r="AM199" s="78" t="str">
        <f ca="1">IF(ISBLANK(INDIRECT("M199"))," ",(INDIRECT("M199")))</f>
        <v xml:space="preserve"> </v>
      </c>
      <c r="AN199" s="78" t="str">
        <f ca="1">IF(ISBLANK(INDIRECT("N199"))," ",(INDIRECT("N199")))</f>
        <v xml:space="preserve"> </v>
      </c>
      <c r="AO199" s="78" t="str">
        <f ca="1">IF(ISBLANK(INDIRECT("O199"))," ",(INDIRECT("O199")))</f>
        <v xml:space="preserve"> </v>
      </c>
      <c r="AP199" s="78" t="str">
        <f ca="1">IF(ISBLANK(INDIRECT("P199"))," ",(INDIRECT("P199")))</f>
        <v xml:space="preserve"> </v>
      </c>
      <c r="AQ199" s="78" t="str">
        <f ca="1">IF(ISBLANK(INDIRECT("Q199"))," ",(INDIRECT("Q199")))</f>
        <v xml:space="preserve"> </v>
      </c>
      <c r="AR199" s="78" t="str">
        <f ca="1">IF(ISBLANK(INDIRECT("R199"))," ",(INDIRECT("R199")))</f>
        <v xml:space="preserve"> </v>
      </c>
      <c r="AS199" s="78" t="str">
        <f ca="1">IF(ISBLANK(INDIRECT("S199"))," ",(INDIRECT("S199")))</f>
        <v/>
      </c>
      <c r="AT199" s="78" t="str">
        <f ca="1">IF(ISBLANK(INDIRECT("T199"))," ",(INDIRECT("T199")))</f>
        <v xml:space="preserve"> </v>
      </c>
      <c r="AU199" s="78" t="str">
        <f ca="1">IF(ISBLANK(INDIRECT("U199"))," ",(INDIRECT("U199")))</f>
        <v xml:space="preserve"> </v>
      </c>
      <c r="AV199" s="78" t="str">
        <f ca="1">IF(ISBLANK(INDIRECT("V199"))," ",(INDIRECT("V199")))</f>
        <v xml:space="preserve"> </v>
      </c>
      <c r="AW199" s="78" t="str">
        <f ca="1">IF(ISBLANK(INDIRECT("W199"))," ",(INDIRECT("W199")))</f>
        <v xml:space="preserve"> </v>
      </c>
      <c r="BC199" s="290" t="s">
        <v>1547</v>
      </c>
      <c r="BD199" s="290"/>
      <c r="BE199" s="290"/>
      <c r="BF199" s="290"/>
      <c r="BG199" s="290"/>
    </row>
    <row r="200" spans="1:59" x14ac:dyDescent="0.35">
      <c r="A200" s="16">
        <v>195</v>
      </c>
      <c r="B200" s="20"/>
      <c r="C200" s="20"/>
      <c r="D200" s="29"/>
      <c r="E200" s="30"/>
      <c r="F200" s="29"/>
      <c r="G200" s="20"/>
      <c r="H200" s="20"/>
      <c r="I200" s="20"/>
      <c r="J200" s="20"/>
      <c r="K200" s="20"/>
      <c r="L200" s="20"/>
      <c r="M200" s="20"/>
      <c r="N200" s="29"/>
      <c r="O200" s="29"/>
      <c r="P200" s="20"/>
      <c r="Q200" s="125"/>
      <c r="R200" s="125"/>
      <c r="S200" s="126" t="str">
        <f t="shared" si="4"/>
        <v/>
      </c>
      <c r="T200" s="31"/>
      <c r="U200" s="20"/>
      <c r="V200" s="20"/>
      <c r="W200" s="20"/>
      <c r="AB200" s="78" t="str">
        <f ca="1">IF(ISBLANK(INDIRECT("B200"))," ",(INDIRECT("B200")))</f>
        <v xml:space="preserve"> </v>
      </c>
      <c r="AC200" s="78" t="str">
        <f ca="1">IF(ISBLANK(INDIRECT("C200"))," ",(INDIRECT("C200")))</f>
        <v xml:space="preserve"> </v>
      </c>
      <c r="AD200" s="78" t="str">
        <f ca="1">IF(ISBLANK(INDIRECT("D200"))," ",(INDIRECT("D200")))</f>
        <v xml:space="preserve"> </v>
      </c>
      <c r="AE200" s="78" t="str">
        <f ca="1">IF(ISBLANK(INDIRECT("E200"))," ",(INDIRECT("E200")))</f>
        <v xml:space="preserve"> </v>
      </c>
      <c r="AF200" s="78" t="str">
        <f ca="1">IF(ISBLANK(INDIRECT("F200"))," ",(INDIRECT("F200")))</f>
        <v xml:space="preserve"> </v>
      </c>
      <c r="AG200" s="78" t="str">
        <f ca="1">IF(ISBLANK(INDIRECT("G200"))," ",(INDIRECT("G200")))</f>
        <v xml:space="preserve"> </v>
      </c>
      <c r="AH200" s="78" t="str">
        <f ca="1">IF(ISBLANK(INDIRECT("H200"))," ",(INDIRECT("H200")))</f>
        <v xml:space="preserve"> </v>
      </c>
      <c r="AI200" s="78" t="str">
        <f ca="1">IF(ISBLANK(INDIRECT("I200"))," ",(INDIRECT("I200")))</f>
        <v xml:space="preserve"> </v>
      </c>
      <c r="AJ200" s="78" t="str">
        <f ca="1">IF(ISBLANK(INDIRECT("J200"))," ",(INDIRECT("J200")))</f>
        <v xml:space="preserve"> </v>
      </c>
      <c r="AK200" s="78" t="str">
        <f ca="1">IF(ISBLANK(INDIRECT("K200"))," ",(INDIRECT("K200")))</f>
        <v xml:space="preserve"> </v>
      </c>
      <c r="AL200" s="78" t="str">
        <f ca="1">IF(ISBLANK(INDIRECT("L200"))," ",(INDIRECT("L200")))</f>
        <v xml:space="preserve"> </v>
      </c>
      <c r="AM200" s="78" t="str">
        <f ca="1">IF(ISBLANK(INDIRECT("M200"))," ",(INDIRECT("M200")))</f>
        <v xml:space="preserve"> </v>
      </c>
      <c r="AN200" s="78" t="str">
        <f ca="1">IF(ISBLANK(INDIRECT("N200"))," ",(INDIRECT("N200")))</f>
        <v xml:space="preserve"> </v>
      </c>
      <c r="AO200" s="78" t="str">
        <f ca="1">IF(ISBLANK(INDIRECT("O200"))," ",(INDIRECT("O200")))</f>
        <v xml:space="preserve"> </v>
      </c>
      <c r="AP200" s="78" t="str">
        <f ca="1">IF(ISBLANK(INDIRECT("P200"))," ",(INDIRECT("P200")))</f>
        <v xml:space="preserve"> </v>
      </c>
      <c r="AQ200" s="78" t="str">
        <f ca="1">IF(ISBLANK(INDIRECT("Q200"))," ",(INDIRECT("Q200")))</f>
        <v xml:space="preserve"> </v>
      </c>
      <c r="AR200" s="78" t="str">
        <f ca="1">IF(ISBLANK(INDIRECT("R200"))," ",(INDIRECT("R200")))</f>
        <v xml:space="preserve"> </v>
      </c>
      <c r="AS200" s="78" t="str">
        <f ca="1">IF(ISBLANK(INDIRECT("S200"))," ",(INDIRECT("S200")))</f>
        <v/>
      </c>
      <c r="AT200" s="78" t="str">
        <f ca="1">IF(ISBLANK(INDIRECT("T200"))," ",(INDIRECT("T200")))</f>
        <v xml:space="preserve"> </v>
      </c>
      <c r="AU200" s="78" t="str">
        <f ca="1">IF(ISBLANK(INDIRECT("U200"))," ",(INDIRECT("U200")))</f>
        <v xml:space="preserve"> </v>
      </c>
      <c r="AV200" s="78" t="str">
        <f ca="1">IF(ISBLANK(INDIRECT("V200"))," ",(INDIRECT("V200")))</f>
        <v xml:space="preserve"> </v>
      </c>
      <c r="AW200" s="78" t="str">
        <f ca="1">IF(ISBLANK(INDIRECT("W200"))," ",(INDIRECT("W200")))</f>
        <v xml:space="preserve"> </v>
      </c>
      <c r="BC200" s="290" t="s">
        <v>1548</v>
      </c>
      <c r="BD200" s="290"/>
      <c r="BE200" s="290"/>
      <c r="BF200" s="290"/>
      <c r="BG200" s="290"/>
    </row>
    <row r="201" spans="1:59" x14ac:dyDescent="0.35">
      <c r="A201" s="16">
        <v>196</v>
      </c>
      <c r="B201" s="20"/>
      <c r="C201" s="20"/>
      <c r="D201" s="29"/>
      <c r="E201" s="30"/>
      <c r="F201" s="29"/>
      <c r="G201" s="20"/>
      <c r="H201" s="20"/>
      <c r="I201" s="20"/>
      <c r="J201" s="20"/>
      <c r="K201" s="20"/>
      <c r="L201" s="20"/>
      <c r="M201" s="20"/>
      <c r="N201" s="29"/>
      <c r="O201" s="29"/>
      <c r="P201" s="20"/>
      <c r="Q201" s="125"/>
      <c r="R201" s="125"/>
      <c r="S201" s="126" t="str">
        <f t="shared" si="4"/>
        <v/>
      </c>
      <c r="T201" s="31"/>
      <c r="U201" s="20"/>
      <c r="V201" s="20"/>
      <c r="W201" s="20"/>
      <c r="AB201" s="78" t="str">
        <f ca="1">IF(ISBLANK(INDIRECT("B201"))," ",(INDIRECT("B201")))</f>
        <v xml:space="preserve"> </v>
      </c>
      <c r="AC201" s="78" t="str">
        <f ca="1">IF(ISBLANK(INDIRECT("C201"))," ",(INDIRECT("C201")))</f>
        <v xml:space="preserve"> </v>
      </c>
      <c r="AD201" s="78" t="str">
        <f ca="1">IF(ISBLANK(INDIRECT("D201"))," ",(INDIRECT("D201")))</f>
        <v xml:space="preserve"> </v>
      </c>
      <c r="AE201" s="78" t="str">
        <f ca="1">IF(ISBLANK(INDIRECT("E201"))," ",(INDIRECT("E201")))</f>
        <v xml:space="preserve"> </v>
      </c>
      <c r="AF201" s="78" t="str">
        <f ca="1">IF(ISBLANK(INDIRECT("F201"))," ",(INDIRECT("F201")))</f>
        <v xml:space="preserve"> </v>
      </c>
      <c r="AG201" s="78" t="str">
        <f ca="1">IF(ISBLANK(INDIRECT("G201"))," ",(INDIRECT("G201")))</f>
        <v xml:space="preserve"> </v>
      </c>
      <c r="AH201" s="78" t="str">
        <f ca="1">IF(ISBLANK(INDIRECT("H201"))," ",(INDIRECT("H201")))</f>
        <v xml:space="preserve"> </v>
      </c>
      <c r="AI201" s="78" t="str">
        <f ca="1">IF(ISBLANK(INDIRECT("I201"))," ",(INDIRECT("I201")))</f>
        <v xml:space="preserve"> </v>
      </c>
      <c r="AJ201" s="78" t="str">
        <f ca="1">IF(ISBLANK(INDIRECT("J201"))," ",(INDIRECT("J201")))</f>
        <v xml:space="preserve"> </v>
      </c>
      <c r="AK201" s="78" t="str">
        <f ca="1">IF(ISBLANK(INDIRECT("K201"))," ",(INDIRECT("K201")))</f>
        <v xml:space="preserve"> </v>
      </c>
      <c r="AL201" s="78" t="str">
        <f ca="1">IF(ISBLANK(INDIRECT("L201"))," ",(INDIRECT("L201")))</f>
        <v xml:space="preserve"> </v>
      </c>
      <c r="AM201" s="78" t="str">
        <f ca="1">IF(ISBLANK(INDIRECT("M201"))," ",(INDIRECT("M201")))</f>
        <v xml:space="preserve"> </v>
      </c>
      <c r="AN201" s="78" t="str">
        <f ca="1">IF(ISBLANK(INDIRECT("N201"))," ",(INDIRECT("N201")))</f>
        <v xml:space="preserve"> </v>
      </c>
      <c r="AO201" s="78" t="str">
        <f ca="1">IF(ISBLANK(INDIRECT("O201"))," ",(INDIRECT("O201")))</f>
        <v xml:space="preserve"> </v>
      </c>
      <c r="AP201" s="78" t="str">
        <f ca="1">IF(ISBLANK(INDIRECT("P201"))," ",(INDIRECT("P201")))</f>
        <v xml:space="preserve"> </v>
      </c>
      <c r="AQ201" s="78" t="str">
        <f ca="1">IF(ISBLANK(INDIRECT("Q201"))," ",(INDIRECT("Q201")))</f>
        <v xml:space="preserve"> </v>
      </c>
      <c r="AR201" s="78" t="str">
        <f ca="1">IF(ISBLANK(INDIRECT("R201"))," ",(INDIRECT("R201")))</f>
        <v xml:space="preserve"> </v>
      </c>
      <c r="AS201" s="78" t="str">
        <f ca="1">IF(ISBLANK(INDIRECT("S201"))," ",(INDIRECT("S201")))</f>
        <v/>
      </c>
      <c r="AT201" s="78" t="str">
        <f ca="1">IF(ISBLANK(INDIRECT("T201"))," ",(INDIRECT("T201")))</f>
        <v xml:space="preserve"> </v>
      </c>
      <c r="AU201" s="78" t="str">
        <f ca="1">IF(ISBLANK(INDIRECT("U201"))," ",(INDIRECT("U201")))</f>
        <v xml:space="preserve"> </v>
      </c>
      <c r="AV201" s="78" t="str">
        <f ca="1">IF(ISBLANK(INDIRECT("V201"))," ",(INDIRECT("V201")))</f>
        <v xml:space="preserve"> </v>
      </c>
      <c r="AW201" s="78" t="str">
        <f ca="1">IF(ISBLANK(INDIRECT("W201"))," ",(INDIRECT("W201")))</f>
        <v xml:space="preserve"> </v>
      </c>
      <c r="BC201" s="290" t="s">
        <v>1549</v>
      </c>
      <c r="BD201" s="290"/>
      <c r="BE201" s="290"/>
      <c r="BF201" s="290"/>
      <c r="BG201" s="290"/>
    </row>
    <row r="202" spans="1:59" x14ac:dyDescent="0.35">
      <c r="A202" s="16">
        <v>197</v>
      </c>
      <c r="B202" s="20"/>
      <c r="C202" s="20"/>
      <c r="D202" s="29"/>
      <c r="E202" s="30"/>
      <c r="F202" s="29"/>
      <c r="G202" s="20"/>
      <c r="H202" s="20"/>
      <c r="I202" s="20"/>
      <c r="J202" s="20"/>
      <c r="K202" s="20"/>
      <c r="L202" s="20"/>
      <c r="M202" s="20"/>
      <c r="N202" s="29"/>
      <c r="O202" s="29"/>
      <c r="P202" s="20"/>
      <c r="Q202" s="125"/>
      <c r="R202" s="125"/>
      <c r="S202" s="126" t="str">
        <f t="shared" si="4"/>
        <v/>
      </c>
      <c r="T202" s="31"/>
      <c r="U202" s="20"/>
      <c r="V202" s="20"/>
      <c r="W202" s="20"/>
      <c r="AB202" s="78" t="str">
        <f ca="1">IF(ISBLANK(INDIRECT("B202"))," ",(INDIRECT("B202")))</f>
        <v xml:space="preserve"> </v>
      </c>
      <c r="AC202" s="78" t="str">
        <f ca="1">IF(ISBLANK(INDIRECT("C202"))," ",(INDIRECT("C202")))</f>
        <v xml:space="preserve"> </v>
      </c>
      <c r="AD202" s="78" t="str">
        <f ca="1">IF(ISBLANK(INDIRECT("D202"))," ",(INDIRECT("D202")))</f>
        <v xml:space="preserve"> </v>
      </c>
      <c r="AE202" s="78" t="str">
        <f ca="1">IF(ISBLANK(INDIRECT("E202"))," ",(INDIRECT("E202")))</f>
        <v xml:space="preserve"> </v>
      </c>
      <c r="AF202" s="78" t="str">
        <f ca="1">IF(ISBLANK(INDIRECT("F202"))," ",(INDIRECT("F202")))</f>
        <v xml:space="preserve"> </v>
      </c>
      <c r="AG202" s="78" t="str">
        <f ca="1">IF(ISBLANK(INDIRECT("G202"))," ",(INDIRECT("G202")))</f>
        <v xml:space="preserve"> </v>
      </c>
      <c r="AH202" s="78" t="str">
        <f ca="1">IF(ISBLANK(INDIRECT("H202"))," ",(INDIRECT("H202")))</f>
        <v xml:space="preserve"> </v>
      </c>
      <c r="AI202" s="78" t="str">
        <f ca="1">IF(ISBLANK(INDIRECT("I202"))," ",(INDIRECT("I202")))</f>
        <v xml:space="preserve"> </v>
      </c>
      <c r="AJ202" s="78" t="str">
        <f ca="1">IF(ISBLANK(INDIRECT("J202"))," ",(INDIRECT("J202")))</f>
        <v xml:space="preserve"> </v>
      </c>
      <c r="AK202" s="78" t="str">
        <f ca="1">IF(ISBLANK(INDIRECT("K202"))," ",(INDIRECT("K202")))</f>
        <v xml:space="preserve"> </v>
      </c>
      <c r="AL202" s="78" t="str">
        <f ca="1">IF(ISBLANK(INDIRECT("L202"))," ",(INDIRECT("L202")))</f>
        <v xml:space="preserve"> </v>
      </c>
      <c r="AM202" s="78" t="str">
        <f ca="1">IF(ISBLANK(INDIRECT("M202"))," ",(INDIRECT("M202")))</f>
        <v xml:space="preserve"> </v>
      </c>
      <c r="AN202" s="78" t="str">
        <f ca="1">IF(ISBLANK(INDIRECT("N202"))," ",(INDIRECT("N202")))</f>
        <v xml:space="preserve"> </v>
      </c>
      <c r="AO202" s="78" t="str">
        <f ca="1">IF(ISBLANK(INDIRECT("O202"))," ",(INDIRECT("O202")))</f>
        <v xml:space="preserve"> </v>
      </c>
      <c r="AP202" s="78" t="str">
        <f ca="1">IF(ISBLANK(INDIRECT("P202"))," ",(INDIRECT("P202")))</f>
        <v xml:space="preserve"> </v>
      </c>
      <c r="AQ202" s="78" t="str">
        <f ca="1">IF(ISBLANK(INDIRECT("Q202"))," ",(INDIRECT("Q202")))</f>
        <v xml:space="preserve"> </v>
      </c>
      <c r="AR202" s="78" t="str">
        <f ca="1">IF(ISBLANK(INDIRECT("R202"))," ",(INDIRECT("R202")))</f>
        <v xml:space="preserve"> </v>
      </c>
      <c r="AS202" s="78" t="str">
        <f ca="1">IF(ISBLANK(INDIRECT("S202"))," ",(INDIRECT("S202")))</f>
        <v/>
      </c>
      <c r="AT202" s="78" t="str">
        <f ca="1">IF(ISBLANK(INDIRECT("T202"))," ",(INDIRECT("T202")))</f>
        <v xml:space="preserve"> </v>
      </c>
      <c r="AU202" s="78" t="str">
        <f ca="1">IF(ISBLANK(INDIRECT("U202"))," ",(INDIRECT("U202")))</f>
        <v xml:space="preserve"> </v>
      </c>
      <c r="AV202" s="78" t="str">
        <f ca="1">IF(ISBLANK(INDIRECT("V202"))," ",(INDIRECT("V202")))</f>
        <v xml:space="preserve"> </v>
      </c>
      <c r="AW202" s="78" t="str">
        <f ca="1">IF(ISBLANK(INDIRECT("W202"))," ",(INDIRECT("W202")))</f>
        <v xml:space="preserve"> </v>
      </c>
      <c r="BC202" s="290" t="s">
        <v>72</v>
      </c>
      <c r="BD202" s="290"/>
      <c r="BE202" s="290"/>
      <c r="BF202" s="290"/>
      <c r="BG202" s="290"/>
    </row>
    <row r="203" spans="1:59" x14ac:dyDescent="0.35">
      <c r="A203" s="16">
        <v>198</v>
      </c>
      <c r="B203" s="20"/>
      <c r="C203" s="20"/>
      <c r="D203" s="29"/>
      <c r="E203" s="30"/>
      <c r="F203" s="29"/>
      <c r="G203" s="20"/>
      <c r="H203" s="20"/>
      <c r="I203" s="20"/>
      <c r="J203" s="20"/>
      <c r="K203" s="20"/>
      <c r="L203" s="20"/>
      <c r="M203" s="20"/>
      <c r="N203" s="29"/>
      <c r="O203" s="29"/>
      <c r="P203" s="20"/>
      <c r="Q203" s="125"/>
      <c r="R203" s="125"/>
      <c r="S203" s="126" t="str">
        <f t="shared" si="4"/>
        <v/>
      </c>
      <c r="T203" s="31"/>
      <c r="U203" s="20"/>
      <c r="V203" s="20"/>
      <c r="W203" s="20"/>
      <c r="AB203" s="78" t="str">
        <f ca="1">IF(ISBLANK(INDIRECT("B203"))," ",(INDIRECT("B203")))</f>
        <v xml:space="preserve"> </v>
      </c>
      <c r="AC203" s="78" t="str">
        <f ca="1">IF(ISBLANK(INDIRECT("C203"))," ",(INDIRECT("C203")))</f>
        <v xml:space="preserve"> </v>
      </c>
      <c r="AD203" s="78" t="str">
        <f ca="1">IF(ISBLANK(INDIRECT("D203"))," ",(INDIRECT("D203")))</f>
        <v xml:space="preserve"> </v>
      </c>
      <c r="AE203" s="78" t="str">
        <f ca="1">IF(ISBLANK(INDIRECT("E203"))," ",(INDIRECT("E203")))</f>
        <v xml:space="preserve"> </v>
      </c>
      <c r="AF203" s="78" t="str">
        <f ca="1">IF(ISBLANK(INDIRECT("F203"))," ",(INDIRECT("F203")))</f>
        <v xml:space="preserve"> </v>
      </c>
      <c r="AG203" s="78" t="str">
        <f ca="1">IF(ISBLANK(INDIRECT("G203"))," ",(INDIRECT("G203")))</f>
        <v xml:space="preserve"> </v>
      </c>
      <c r="AH203" s="78" t="str">
        <f ca="1">IF(ISBLANK(INDIRECT("H203"))," ",(INDIRECT("H203")))</f>
        <v xml:space="preserve"> </v>
      </c>
      <c r="AI203" s="78" t="str">
        <f ca="1">IF(ISBLANK(INDIRECT("I203"))," ",(INDIRECT("I203")))</f>
        <v xml:space="preserve"> </v>
      </c>
      <c r="AJ203" s="78" t="str">
        <f ca="1">IF(ISBLANK(INDIRECT("J203"))," ",(INDIRECT("J203")))</f>
        <v xml:space="preserve"> </v>
      </c>
      <c r="AK203" s="78" t="str">
        <f ca="1">IF(ISBLANK(INDIRECT("K203"))," ",(INDIRECT("K203")))</f>
        <v xml:space="preserve"> </v>
      </c>
      <c r="AL203" s="78" t="str">
        <f ca="1">IF(ISBLANK(INDIRECT("L203"))," ",(INDIRECT("L203")))</f>
        <v xml:space="preserve"> </v>
      </c>
      <c r="AM203" s="78" t="str">
        <f ca="1">IF(ISBLANK(INDIRECT("M203"))," ",(INDIRECT("M203")))</f>
        <v xml:space="preserve"> </v>
      </c>
      <c r="AN203" s="78" t="str">
        <f ca="1">IF(ISBLANK(INDIRECT("N203"))," ",(INDIRECT("N203")))</f>
        <v xml:space="preserve"> </v>
      </c>
      <c r="AO203" s="78" t="str">
        <f ca="1">IF(ISBLANK(INDIRECT("O203"))," ",(INDIRECT("O203")))</f>
        <v xml:space="preserve"> </v>
      </c>
      <c r="AP203" s="78" t="str">
        <f ca="1">IF(ISBLANK(INDIRECT("P203"))," ",(INDIRECT("P203")))</f>
        <v xml:space="preserve"> </v>
      </c>
      <c r="AQ203" s="78" t="str">
        <f ca="1">IF(ISBLANK(INDIRECT("Q203"))," ",(INDIRECT("Q203")))</f>
        <v xml:space="preserve"> </v>
      </c>
      <c r="AR203" s="78" t="str">
        <f ca="1">IF(ISBLANK(INDIRECT("R203"))," ",(INDIRECT("R203")))</f>
        <v xml:space="preserve"> </v>
      </c>
      <c r="AS203" s="78" t="str">
        <f ca="1">IF(ISBLANK(INDIRECT("S203"))," ",(INDIRECT("S203")))</f>
        <v/>
      </c>
      <c r="AT203" s="78" t="str">
        <f ca="1">IF(ISBLANK(INDIRECT("T203"))," ",(INDIRECT("T203")))</f>
        <v xml:space="preserve"> </v>
      </c>
      <c r="AU203" s="78" t="str">
        <f ca="1">IF(ISBLANK(INDIRECT("U203"))," ",(INDIRECT("U203")))</f>
        <v xml:space="preserve"> </v>
      </c>
      <c r="AV203" s="78" t="str">
        <f ca="1">IF(ISBLANK(INDIRECT("V203"))," ",(INDIRECT("V203")))</f>
        <v xml:space="preserve"> </v>
      </c>
      <c r="AW203" s="78" t="str">
        <f ca="1">IF(ISBLANK(INDIRECT("W203"))," ",(INDIRECT("W203")))</f>
        <v xml:space="preserve"> </v>
      </c>
      <c r="BC203" s="290" t="s">
        <v>1550</v>
      </c>
      <c r="BD203" s="290"/>
      <c r="BE203" s="290"/>
      <c r="BF203" s="290"/>
      <c r="BG203" s="290"/>
    </row>
    <row r="204" spans="1:59" x14ac:dyDescent="0.35">
      <c r="A204" s="16">
        <v>199</v>
      </c>
      <c r="B204" s="20"/>
      <c r="C204" s="20"/>
      <c r="D204" s="29"/>
      <c r="E204" s="30"/>
      <c r="F204" s="29"/>
      <c r="G204" s="20"/>
      <c r="H204" s="20"/>
      <c r="I204" s="20"/>
      <c r="J204" s="20"/>
      <c r="K204" s="20"/>
      <c r="L204" s="20"/>
      <c r="M204" s="20"/>
      <c r="N204" s="29"/>
      <c r="O204" s="29"/>
      <c r="P204" s="20"/>
      <c r="Q204" s="125"/>
      <c r="R204" s="125"/>
      <c r="S204" s="126" t="str">
        <f t="shared" si="4"/>
        <v/>
      </c>
      <c r="T204" s="31"/>
      <c r="U204" s="20"/>
      <c r="V204" s="20"/>
      <c r="W204" s="20"/>
      <c r="AB204" s="78" t="str">
        <f ca="1">IF(ISBLANK(INDIRECT("B204"))," ",(INDIRECT("B204")))</f>
        <v xml:space="preserve"> </v>
      </c>
      <c r="AC204" s="78" t="str">
        <f ca="1">IF(ISBLANK(INDIRECT("C204"))," ",(INDIRECT("C204")))</f>
        <v xml:space="preserve"> </v>
      </c>
      <c r="AD204" s="78" t="str">
        <f ca="1">IF(ISBLANK(INDIRECT("D204"))," ",(INDIRECT("D204")))</f>
        <v xml:space="preserve"> </v>
      </c>
      <c r="AE204" s="78" t="str">
        <f ca="1">IF(ISBLANK(INDIRECT("E204"))," ",(INDIRECT("E204")))</f>
        <v xml:space="preserve"> </v>
      </c>
      <c r="AF204" s="78" t="str">
        <f ca="1">IF(ISBLANK(INDIRECT("F204"))," ",(INDIRECT("F204")))</f>
        <v xml:space="preserve"> </v>
      </c>
      <c r="AG204" s="78" t="str">
        <f ca="1">IF(ISBLANK(INDIRECT("G204"))," ",(INDIRECT("G204")))</f>
        <v xml:space="preserve"> </v>
      </c>
      <c r="AH204" s="78" t="str">
        <f ca="1">IF(ISBLANK(INDIRECT("H204"))," ",(INDIRECT("H204")))</f>
        <v xml:space="preserve"> </v>
      </c>
      <c r="AI204" s="78" t="str">
        <f ca="1">IF(ISBLANK(INDIRECT("I204"))," ",(INDIRECT("I204")))</f>
        <v xml:space="preserve"> </v>
      </c>
      <c r="AJ204" s="78" t="str">
        <f ca="1">IF(ISBLANK(INDIRECT("J204"))," ",(INDIRECT("J204")))</f>
        <v xml:space="preserve"> </v>
      </c>
      <c r="AK204" s="78" t="str">
        <f ca="1">IF(ISBLANK(INDIRECT("K204"))," ",(INDIRECT("K204")))</f>
        <v xml:space="preserve"> </v>
      </c>
      <c r="AL204" s="78" t="str">
        <f ca="1">IF(ISBLANK(INDIRECT("L204"))," ",(INDIRECT("L204")))</f>
        <v xml:space="preserve"> </v>
      </c>
      <c r="AM204" s="78" t="str">
        <f ca="1">IF(ISBLANK(INDIRECT("M204"))," ",(INDIRECT("M204")))</f>
        <v xml:space="preserve"> </v>
      </c>
      <c r="AN204" s="78" t="str">
        <f ca="1">IF(ISBLANK(INDIRECT("N204"))," ",(INDIRECT("N204")))</f>
        <v xml:space="preserve"> </v>
      </c>
      <c r="AO204" s="78" t="str">
        <f ca="1">IF(ISBLANK(INDIRECT("O204"))," ",(INDIRECT("O204")))</f>
        <v xml:space="preserve"> </v>
      </c>
      <c r="AP204" s="78" t="str">
        <f ca="1">IF(ISBLANK(INDIRECT("P204"))," ",(INDIRECT("P204")))</f>
        <v xml:space="preserve"> </v>
      </c>
      <c r="AQ204" s="78" t="str">
        <f ca="1">IF(ISBLANK(INDIRECT("Q204"))," ",(INDIRECT("Q204")))</f>
        <v xml:space="preserve"> </v>
      </c>
      <c r="AR204" s="78" t="str">
        <f ca="1">IF(ISBLANK(INDIRECT("R204"))," ",(INDIRECT("R204")))</f>
        <v xml:space="preserve"> </v>
      </c>
      <c r="AS204" s="78" t="str">
        <f ca="1">IF(ISBLANK(INDIRECT("S204"))," ",(INDIRECT("S204")))</f>
        <v/>
      </c>
      <c r="AT204" s="78" t="str">
        <f ca="1">IF(ISBLANK(INDIRECT("T204"))," ",(INDIRECT("T204")))</f>
        <v xml:space="preserve"> </v>
      </c>
      <c r="AU204" s="78" t="str">
        <f ca="1">IF(ISBLANK(INDIRECT("U204"))," ",(INDIRECT("U204")))</f>
        <v xml:space="preserve"> </v>
      </c>
      <c r="AV204" s="78" t="str">
        <f ca="1">IF(ISBLANK(INDIRECT("V204"))," ",(INDIRECT("V204")))</f>
        <v xml:space="preserve"> </v>
      </c>
      <c r="AW204" s="78" t="str">
        <f ca="1">IF(ISBLANK(INDIRECT("W204"))," ",(INDIRECT("W204")))</f>
        <v xml:space="preserve"> </v>
      </c>
      <c r="BC204" s="290" t="s">
        <v>1551</v>
      </c>
      <c r="BD204" s="290"/>
      <c r="BE204" s="290"/>
      <c r="BF204" s="290"/>
      <c r="BG204" s="290"/>
    </row>
    <row r="205" spans="1:59" x14ac:dyDescent="0.35">
      <c r="A205" s="16">
        <v>200</v>
      </c>
      <c r="B205" s="20"/>
      <c r="C205" s="20"/>
      <c r="D205" s="29"/>
      <c r="E205" s="30"/>
      <c r="F205" s="29"/>
      <c r="G205" s="20"/>
      <c r="H205" s="20"/>
      <c r="I205" s="20"/>
      <c r="J205" s="20"/>
      <c r="K205" s="20"/>
      <c r="L205" s="20"/>
      <c r="M205" s="20"/>
      <c r="N205" s="29"/>
      <c r="O205" s="29"/>
      <c r="P205" s="20"/>
      <c r="Q205" s="125"/>
      <c r="R205" s="125"/>
      <c r="S205" s="126" t="str">
        <f t="shared" si="4"/>
        <v/>
      </c>
      <c r="T205" s="31"/>
      <c r="U205" s="20"/>
      <c r="V205" s="20"/>
      <c r="W205" s="20"/>
      <c r="AB205" s="78" t="str">
        <f ca="1">IF(ISBLANK(INDIRECT("B205"))," ",(INDIRECT("B205")))</f>
        <v xml:space="preserve"> </v>
      </c>
      <c r="AC205" s="78" t="str">
        <f ca="1">IF(ISBLANK(INDIRECT("C205"))," ",(INDIRECT("C205")))</f>
        <v xml:space="preserve"> </v>
      </c>
      <c r="AD205" s="78" t="str">
        <f ca="1">IF(ISBLANK(INDIRECT("D205"))," ",(INDIRECT("D205")))</f>
        <v xml:space="preserve"> </v>
      </c>
      <c r="AE205" s="78" t="str">
        <f ca="1">IF(ISBLANK(INDIRECT("E205"))," ",(INDIRECT("E205")))</f>
        <v xml:space="preserve"> </v>
      </c>
      <c r="AF205" s="78" t="str">
        <f ca="1">IF(ISBLANK(INDIRECT("F205"))," ",(INDIRECT("F205")))</f>
        <v xml:space="preserve"> </v>
      </c>
      <c r="AG205" s="78" t="str">
        <f ca="1">IF(ISBLANK(INDIRECT("G205"))," ",(INDIRECT("G205")))</f>
        <v xml:space="preserve"> </v>
      </c>
      <c r="AH205" s="78" t="str">
        <f ca="1">IF(ISBLANK(INDIRECT("H205"))," ",(INDIRECT("H205")))</f>
        <v xml:space="preserve"> </v>
      </c>
      <c r="AI205" s="78" t="str">
        <f ca="1">IF(ISBLANK(INDIRECT("I205"))," ",(INDIRECT("I205")))</f>
        <v xml:space="preserve"> </v>
      </c>
      <c r="AJ205" s="78" t="str">
        <f ca="1">IF(ISBLANK(INDIRECT("J205"))," ",(INDIRECT("J205")))</f>
        <v xml:space="preserve"> </v>
      </c>
      <c r="AK205" s="78" t="str">
        <f ca="1">IF(ISBLANK(INDIRECT("K205"))," ",(INDIRECT("K205")))</f>
        <v xml:space="preserve"> </v>
      </c>
      <c r="AL205" s="78" t="str">
        <f ca="1">IF(ISBLANK(INDIRECT("L205"))," ",(INDIRECT("L205")))</f>
        <v xml:space="preserve"> </v>
      </c>
      <c r="AM205" s="78" t="str">
        <f ca="1">IF(ISBLANK(INDIRECT("M205"))," ",(INDIRECT("M205")))</f>
        <v xml:space="preserve"> </v>
      </c>
      <c r="AN205" s="78" t="str">
        <f ca="1">IF(ISBLANK(INDIRECT("N205"))," ",(INDIRECT("N205")))</f>
        <v xml:space="preserve"> </v>
      </c>
      <c r="AO205" s="78" t="str">
        <f ca="1">IF(ISBLANK(INDIRECT("O205"))," ",(INDIRECT("O205")))</f>
        <v xml:space="preserve"> </v>
      </c>
      <c r="AP205" s="78" t="str">
        <f ca="1">IF(ISBLANK(INDIRECT("P205"))," ",(INDIRECT("P205")))</f>
        <v xml:space="preserve"> </v>
      </c>
      <c r="AQ205" s="78" t="str">
        <f ca="1">IF(ISBLANK(INDIRECT("Q205"))," ",(INDIRECT("Q205")))</f>
        <v xml:space="preserve"> </v>
      </c>
      <c r="AR205" s="78" t="str">
        <f ca="1">IF(ISBLANK(INDIRECT("R205"))," ",(INDIRECT("R205")))</f>
        <v xml:space="preserve"> </v>
      </c>
      <c r="AS205" s="78" t="str">
        <f ca="1">IF(ISBLANK(INDIRECT("S205"))," ",(INDIRECT("S205")))</f>
        <v/>
      </c>
      <c r="AT205" s="78" t="str">
        <f ca="1">IF(ISBLANK(INDIRECT("T205"))," ",(INDIRECT("T205")))</f>
        <v xml:space="preserve"> </v>
      </c>
      <c r="AU205" s="78" t="str">
        <f ca="1">IF(ISBLANK(INDIRECT("U205"))," ",(INDIRECT("U205")))</f>
        <v xml:space="preserve"> </v>
      </c>
      <c r="AV205" s="78" t="str">
        <f ca="1">IF(ISBLANK(INDIRECT("V205"))," ",(INDIRECT("V205")))</f>
        <v xml:space="preserve"> </v>
      </c>
      <c r="AW205" s="78" t="str">
        <f ca="1">IF(ISBLANK(INDIRECT("W205"))," ",(INDIRECT("W205")))</f>
        <v xml:space="preserve"> </v>
      </c>
      <c r="BC205" s="290" t="s">
        <v>1552</v>
      </c>
      <c r="BD205" s="290"/>
      <c r="BE205" s="290"/>
      <c r="BF205" s="290"/>
      <c r="BG205" s="290"/>
    </row>
    <row r="206" spans="1:59" hidden="1" x14ac:dyDescent="0.35">
      <c r="BC206" s="57" t="s">
        <v>1061</v>
      </c>
    </row>
    <row r="207" spans="1:59" hidden="1" x14ac:dyDescent="0.35">
      <c r="BC207" s="57" t="s">
        <v>1062</v>
      </c>
    </row>
    <row r="208" spans="1:59" hidden="1" x14ac:dyDescent="0.35">
      <c r="BC208" s="57" t="s">
        <v>1063</v>
      </c>
    </row>
    <row r="209" spans="55:55" hidden="1" x14ac:dyDescent="0.35">
      <c r="BC209" s="57" t="s">
        <v>1064</v>
      </c>
    </row>
    <row r="210" spans="55:55" hidden="1" x14ac:dyDescent="0.35">
      <c r="BC210" s="57" t="s">
        <v>1054</v>
      </c>
    </row>
    <row r="211" spans="55:55" hidden="1" x14ac:dyDescent="0.35">
      <c r="BC211" s="57" t="s">
        <v>1553</v>
      </c>
    </row>
    <row r="212" spans="55:55" hidden="1" x14ac:dyDescent="0.35">
      <c r="BC212" s="57" t="s">
        <v>361</v>
      </c>
    </row>
    <row r="213" spans="55:55" hidden="1" x14ac:dyDescent="0.35">
      <c r="BC213" s="57" t="s">
        <v>1065</v>
      </c>
    </row>
    <row r="214" spans="55:55" hidden="1" x14ac:dyDescent="0.35">
      <c r="BC214" s="57" t="s">
        <v>1066</v>
      </c>
    </row>
    <row r="215" spans="55:55" hidden="1" x14ac:dyDescent="0.35">
      <c r="BC215" s="57" t="s">
        <v>1554</v>
      </c>
    </row>
    <row r="216" spans="55:55" hidden="1" x14ac:dyDescent="0.35">
      <c r="BC216" s="57" t="s">
        <v>1555</v>
      </c>
    </row>
    <row r="217" spans="55:55" hidden="1" x14ac:dyDescent="0.35">
      <c r="BC217" s="57" t="s">
        <v>1068</v>
      </c>
    </row>
    <row r="218" spans="55:55" hidden="1" x14ac:dyDescent="0.35">
      <c r="BC218" s="57" t="s">
        <v>73</v>
      </c>
    </row>
    <row r="219" spans="55:55" hidden="1" x14ac:dyDescent="0.35">
      <c r="BC219" s="57" t="s">
        <v>1556</v>
      </c>
    </row>
    <row r="220" spans="55:55" hidden="1" x14ac:dyDescent="0.35">
      <c r="BC220" s="57" t="s">
        <v>363</v>
      </c>
    </row>
    <row r="221" spans="55:55" hidden="1" x14ac:dyDescent="0.35">
      <c r="BC221" s="57" t="s">
        <v>74</v>
      </c>
    </row>
    <row r="222" spans="55:55" hidden="1" x14ac:dyDescent="0.35">
      <c r="BC222" s="57" t="s">
        <v>364</v>
      </c>
    </row>
    <row r="223" spans="55:55" hidden="1" x14ac:dyDescent="0.35">
      <c r="BC223" s="57" t="s">
        <v>1557</v>
      </c>
    </row>
    <row r="224" spans="55:55" hidden="1" x14ac:dyDescent="0.35">
      <c r="BC224" s="57" t="s">
        <v>1558</v>
      </c>
    </row>
    <row r="225" spans="55:55" hidden="1" x14ac:dyDescent="0.35">
      <c r="BC225" s="57" t="s">
        <v>1559</v>
      </c>
    </row>
    <row r="226" spans="55:55" hidden="1" x14ac:dyDescent="0.35">
      <c r="BC226" s="57" t="s">
        <v>75</v>
      </c>
    </row>
    <row r="227" spans="55:55" hidden="1" x14ac:dyDescent="0.35">
      <c r="BC227" s="57" t="s">
        <v>76</v>
      </c>
    </row>
    <row r="228" spans="55:55" hidden="1" x14ac:dyDescent="0.35">
      <c r="BC228" s="57" t="s">
        <v>77</v>
      </c>
    </row>
    <row r="229" spans="55:55" hidden="1" x14ac:dyDescent="0.35">
      <c r="BC229" s="57" t="s">
        <v>1560</v>
      </c>
    </row>
    <row r="230" spans="55:55" hidden="1" x14ac:dyDescent="0.35">
      <c r="BC230" s="57" t="s">
        <v>78</v>
      </c>
    </row>
    <row r="231" spans="55:55" hidden="1" x14ac:dyDescent="0.35">
      <c r="BC231" s="57" t="s">
        <v>1074</v>
      </c>
    </row>
    <row r="232" spans="55:55" hidden="1" x14ac:dyDescent="0.35">
      <c r="BC232" s="57" t="s">
        <v>365</v>
      </c>
    </row>
    <row r="233" spans="55:55" hidden="1" x14ac:dyDescent="0.35">
      <c r="BC233" s="57" t="s">
        <v>1075</v>
      </c>
    </row>
    <row r="234" spans="55:55" hidden="1" x14ac:dyDescent="0.35">
      <c r="BC234" s="57" t="s">
        <v>79</v>
      </c>
    </row>
    <row r="235" spans="55:55" hidden="1" x14ac:dyDescent="0.35">
      <c r="BC235" s="57" t="s">
        <v>366</v>
      </c>
    </row>
    <row r="236" spans="55:55" hidden="1" x14ac:dyDescent="0.35">
      <c r="BC236" s="57" t="s">
        <v>80</v>
      </c>
    </row>
    <row r="237" spans="55:55" hidden="1" x14ac:dyDescent="0.35">
      <c r="BC237" s="57" t="s">
        <v>367</v>
      </c>
    </row>
    <row r="238" spans="55:55" hidden="1" x14ac:dyDescent="0.35">
      <c r="BC238" s="57" t="s">
        <v>1076</v>
      </c>
    </row>
    <row r="239" spans="55:55" hidden="1" x14ac:dyDescent="0.35">
      <c r="BC239" s="57" t="s">
        <v>81</v>
      </c>
    </row>
    <row r="240" spans="55:55" hidden="1" x14ac:dyDescent="0.35">
      <c r="BC240" s="57" t="s">
        <v>1561</v>
      </c>
    </row>
    <row r="241" spans="55:55" hidden="1" x14ac:dyDescent="0.35">
      <c r="BC241" s="57" t="s">
        <v>1562</v>
      </c>
    </row>
    <row r="242" spans="55:55" hidden="1" x14ac:dyDescent="0.35">
      <c r="BC242" s="57" t="s">
        <v>1078</v>
      </c>
    </row>
    <row r="243" spans="55:55" hidden="1" x14ac:dyDescent="0.35">
      <c r="BC243" s="57" t="s">
        <v>1079</v>
      </c>
    </row>
    <row r="244" spans="55:55" hidden="1" x14ac:dyDescent="0.35">
      <c r="BC244" s="57" t="s">
        <v>1563</v>
      </c>
    </row>
    <row r="245" spans="55:55" hidden="1" x14ac:dyDescent="0.35">
      <c r="BC245" s="57" t="s">
        <v>1082</v>
      </c>
    </row>
    <row r="246" spans="55:55" hidden="1" x14ac:dyDescent="0.35">
      <c r="BC246" s="57" t="s">
        <v>1083</v>
      </c>
    </row>
    <row r="247" spans="55:55" hidden="1" x14ac:dyDescent="0.35">
      <c r="BC247" s="57" t="s">
        <v>1085</v>
      </c>
    </row>
    <row r="248" spans="55:55" hidden="1" x14ac:dyDescent="0.35">
      <c r="BC248" s="57" t="s">
        <v>1086</v>
      </c>
    </row>
    <row r="249" spans="55:55" hidden="1" x14ac:dyDescent="0.35">
      <c r="BC249" s="57" t="s">
        <v>1084</v>
      </c>
    </row>
    <row r="250" spans="55:55" hidden="1" x14ac:dyDescent="0.35">
      <c r="BC250" s="57" t="s">
        <v>1087</v>
      </c>
    </row>
    <row r="251" spans="55:55" hidden="1" x14ac:dyDescent="0.35">
      <c r="BC251" s="57" t="s">
        <v>1564</v>
      </c>
    </row>
    <row r="252" spans="55:55" hidden="1" x14ac:dyDescent="0.35">
      <c r="BC252" s="57" t="s">
        <v>82</v>
      </c>
    </row>
    <row r="253" spans="55:55" hidden="1" x14ac:dyDescent="0.35">
      <c r="BC253" s="57" t="s">
        <v>1565</v>
      </c>
    </row>
    <row r="254" spans="55:55" hidden="1" x14ac:dyDescent="0.35">
      <c r="BC254" s="57" t="s">
        <v>1566</v>
      </c>
    </row>
    <row r="255" spans="55:55" hidden="1" x14ac:dyDescent="0.35">
      <c r="BC255" s="57" t="s">
        <v>1091</v>
      </c>
    </row>
    <row r="256" spans="55:55" hidden="1" x14ac:dyDescent="0.35">
      <c r="BC256" s="57" t="s">
        <v>1092</v>
      </c>
    </row>
    <row r="257" spans="55:55" hidden="1" x14ac:dyDescent="0.35">
      <c r="BC257" s="57" t="s">
        <v>1093</v>
      </c>
    </row>
    <row r="258" spans="55:55" hidden="1" x14ac:dyDescent="0.35">
      <c r="BC258" s="57" t="s">
        <v>1094</v>
      </c>
    </row>
    <row r="259" spans="55:55" hidden="1" x14ac:dyDescent="0.35">
      <c r="BC259" s="57" t="s">
        <v>1095</v>
      </c>
    </row>
    <row r="260" spans="55:55" hidden="1" x14ac:dyDescent="0.35">
      <c r="BC260" s="57" t="s">
        <v>83</v>
      </c>
    </row>
    <row r="261" spans="55:55" hidden="1" x14ac:dyDescent="0.35">
      <c r="BC261" s="57" t="s">
        <v>1096</v>
      </c>
    </row>
    <row r="262" spans="55:55" hidden="1" x14ac:dyDescent="0.35">
      <c r="BC262" s="57" t="s">
        <v>368</v>
      </c>
    </row>
    <row r="263" spans="55:55" hidden="1" x14ac:dyDescent="0.35">
      <c r="BC263" s="57" t="s">
        <v>83</v>
      </c>
    </row>
    <row r="264" spans="55:55" hidden="1" x14ac:dyDescent="0.35">
      <c r="BC264" s="57" t="s">
        <v>1096</v>
      </c>
    </row>
    <row r="265" spans="55:55" hidden="1" x14ac:dyDescent="0.35"/>
    <row r="266" spans="55:55" hidden="1" x14ac:dyDescent="0.35"/>
    <row r="267" spans="55:55" hidden="1" x14ac:dyDescent="0.35"/>
    <row r="268" spans="55:55" hidden="1" x14ac:dyDescent="0.35"/>
    <row r="269" spans="55:55" hidden="1" x14ac:dyDescent="0.35"/>
    <row r="270" spans="55:55" hidden="1" x14ac:dyDescent="0.35"/>
    <row r="271" spans="55:55" hidden="1" x14ac:dyDescent="0.35"/>
    <row r="272" spans="55:55"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sheetData>
  <sheetProtection algorithmName="SHA-512" hashValue="/9rCU1FngHXFA9hwr6APB0Bj8DKxe2O3uoI3w4L5npaZQf6E1gqqFsnR3t9208OObIKHCijRa1MhplSpamvkBQ==" saltValue="nbDuo4IW13k3Y1sAXj4Z7Q==" spinCount="100000" sheet="1" formatCells="0" formatColumns="0" formatRows="0" sort="0" autoFilter="0" pivotTables="0"/>
  <autoFilter ref="A5:W5"/>
  <mergeCells count="8">
    <mergeCell ref="W3:W4"/>
    <mergeCell ref="T3:T4"/>
    <mergeCell ref="U3:V3"/>
    <mergeCell ref="B2:G2"/>
    <mergeCell ref="F3:P3"/>
    <mergeCell ref="A3:A4"/>
    <mergeCell ref="Q3:S3"/>
    <mergeCell ref="B3:E3"/>
  </mergeCells>
  <dataValidations count="9">
    <dataValidation type="list" allowBlank="1" showInputMessage="1" showErrorMessage="1" sqref="G1:G2">
      <formula1>$G$4:$G$220</formula1>
    </dataValidation>
    <dataValidation type="list" allowBlank="1" showInputMessage="1" showErrorMessage="1" sqref="J6:J205">
      <formula1>$BD$6:$BD$11</formula1>
    </dataValidation>
    <dataValidation type="list" allowBlank="1" showInputMessage="1" showErrorMessage="1" sqref="L6:L205">
      <formula1>$BE$6:$BE$20</formula1>
    </dataValidation>
    <dataValidation type="list" allowBlank="1" showInputMessage="1" showErrorMessage="1" sqref="U6:U205">
      <formula1>$BF$6:$BF$55</formula1>
    </dataValidation>
    <dataValidation type="list" allowBlank="1" showInputMessage="1" showErrorMessage="1" sqref="C6:C205 G6:G205">
      <formula1>$BC$6:$BC$264</formula1>
    </dataValidation>
    <dataValidation type="list" allowBlank="1" showInputMessage="1" showErrorMessage="1" sqref="T6:T205">
      <formula1>$BG$6:$BG$8</formula1>
    </dataValidation>
    <dataValidation allowBlank="1" showInputMessage="1" showErrorMessage="1" prompt="Розділовий знак - кома. _x000a_Не зазначати знак &quot;%&quot;." sqref="Q6:R205"/>
    <dataValidation type="list" allowBlank="1" showInputMessage="1" showErrorMessage="1" sqref="BD6:BD11">
      <formula1>Населений</formula1>
    </dataValidation>
    <dataValidation type="list" allowBlank="1" showInputMessage="1" showErrorMessage="1" sqref="BC7">
      <formula1>Австрiя</formula1>
    </dataValidation>
  </dataValidations>
  <pageMargins left="0.39370078740157483" right="0.39370078740157483" top="1.1811023622047243" bottom="0.49" header="0.31496062992125984" footer="0.27559055118110237"/>
  <pageSetup paperSize="9" scale="86" orientation="landscape" r:id="rId1"/>
  <headerFooter>
    <oddFooter>&amp;C(Таблиця 8) Сторінка &amp;P із &amp;N</oddFooter>
  </headerFooter>
  <colBreaks count="2" manualBreakCount="2">
    <brk id="8" max="17" man="1"/>
    <brk id="16" max="17"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'інші довідники'!$G$5:$G$262</xm:f>
          </x14:formula1>
          <xm:sqref>C1:C2</xm:sqref>
        </x14:dataValidation>
        <x14:dataValidation type="list" allowBlank="1" showInputMessage="1" showErrorMessage="1">
          <x14:formula1>
            <xm:f>'інші довідники'!$U$5:$U$53</xm:f>
          </x14:formula1>
          <xm:sqref>U1:V2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7"/>
  <dimension ref="A1:AQ321"/>
  <sheetViews>
    <sheetView showGridLines="0" zoomScale="85" zoomScaleNormal="85" zoomScaleSheetLayoutView="85" workbookViewId="0">
      <pane xSplit="2" ySplit="5" topLeftCell="C6" activePane="bottomRight" state="frozenSplit"/>
      <selection pane="topRight"/>
      <selection pane="bottomLeft"/>
      <selection pane="bottomRight" activeCell="C6" sqref="C6"/>
    </sheetView>
  </sheetViews>
  <sheetFormatPr defaultColWidth="0" defaultRowHeight="14.5" zeroHeight="1" x14ac:dyDescent="0.35"/>
  <cols>
    <col min="1" max="1" width="4.453125" customWidth="1"/>
    <col min="2" max="2" width="33.1796875" customWidth="1"/>
    <col min="3" max="3" width="18.453125" customWidth="1"/>
    <col min="4" max="4" width="34" customWidth="1"/>
    <col min="5" max="5" width="25.81640625" customWidth="1"/>
    <col min="6" max="6" width="13.1796875" customWidth="1"/>
    <col min="7" max="7" width="15.1796875" customWidth="1"/>
    <col min="8" max="9" width="16.453125" customWidth="1"/>
    <col min="10" max="10" width="17.1796875" customWidth="1"/>
    <col min="11" max="11" width="13.54296875" customWidth="1"/>
    <col min="12" max="12" width="11.81640625" customWidth="1"/>
    <col min="13" max="13" width="23.81640625" customWidth="1"/>
    <col min="14" max="14" width="38.54296875" customWidth="1"/>
    <col min="15" max="15" width="32.1796875" customWidth="1"/>
    <col min="16" max="16" width="24.1796875" customWidth="1"/>
    <col min="17" max="17" width="39" customWidth="1"/>
    <col min="18" max="30" width="7.1796875" hidden="1" customWidth="1"/>
    <col min="31" max="32" width="21.81640625" hidden="1" customWidth="1"/>
    <col min="33" max="35" width="7.1796875" hidden="1" customWidth="1"/>
    <col min="36" max="36" width="21.81640625" hidden="1" customWidth="1"/>
    <col min="37" max="43" width="0" hidden="1" customWidth="1"/>
    <col min="44" max="16384" width="7.1796875" hidden="1"/>
  </cols>
  <sheetData>
    <row r="1" spans="1:43" ht="14.25" customHeight="1" x14ac:dyDescent="0.35">
      <c r="A1" s="187"/>
      <c r="B1" s="245"/>
      <c r="C1" s="154"/>
      <c r="D1" s="154"/>
      <c r="E1" s="154"/>
      <c r="F1" s="154"/>
      <c r="G1" s="154"/>
      <c r="H1" s="154"/>
      <c r="I1" s="154"/>
      <c r="J1" s="188"/>
      <c r="K1" s="154"/>
      <c r="L1" s="154"/>
      <c r="M1" s="154"/>
      <c r="N1" s="154"/>
      <c r="O1" s="154"/>
      <c r="P1" s="154"/>
      <c r="Q1" s="154"/>
    </row>
    <row r="2" spans="1:43" x14ac:dyDescent="0.35">
      <c r="A2" s="98"/>
      <c r="B2" s="375" t="str">
        <f>'Анкета (зміст)'!A29</f>
        <v>Таблиця 9.Асоційовані/близькі особи керівника, головного ризик-менеджера, головного комплаєнс-менеджера, керівника підрозділу внутрішнього аудиту банку</v>
      </c>
      <c r="C2" s="163"/>
      <c r="D2" s="163"/>
      <c r="E2" s="163"/>
      <c r="F2" s="163"/>
      <c r="G2" s="163"/>
      <c r="H2" s="163"/>
      <c r="I2" s="163"/>
      <c r="J2" s="189"/>
      <c r="K2" s="163"/>
      <c r="L2" s="163"/>
      <c r="M2" s="163"/>
      <c r="N2" s="163"/>
      <c r="O2" s="163"/>
      <c r="P2" s="163"/>
      <c r="Q2" s="163"/>
    </row>
    <row r="3" spans="1:43" x14ac:dyDescent="0.35">
      <c r="A3" s="527" t="s">
        <v>128</v>
      </c>
      <c r="B3" s="527" t="s">
        <v>3</v>
      </c>
      <c r="C3" s="527" t="s">
        <v>220</v>
      </c>
      <c r="D3" s="527" t="s">
        <v>268</v>
      </c>
      <c r="E3" s="527" t="s">
        <v>269</v>
      </c>
      <c r="F3" s="527" t="s">
        <v>270</v>
      </c>
      <c r="G3" s="527" t="s">
        <v>643</v>
      </c>
      <c r="H3" s="527" t="s">
        <v>644</v>
      </c>
      <c r="I3" s="527" t="s">
        <v>645</v>
      </c>
      <c r="J3" s="533" t="s">
        <v>494</v>
      </c>
      <c r="K3" s="527" t="s">
        <v>271</v>
      </c>
      <c r="L3" s="527"/>
      <c r="M3" s="527"/>
      <c r="N3" s="527" t="s">
        <v>447</v>
      </c>
      <c r="O3" s="527"/>
      <c r="P3" s="527"/>
      <c r="Q3" s="527"/>
      <c r="AB3" s="78" t="str">
        <f ca="1">IF(ISBLANK(INDIRECT("B3"))," ",(INDIRECT("B3")))</f>
        <v>Прізвище</v>
      </c>
      <c r="AC3" s="78" t="str">
        <f ca="1">IF(ISBLANK(INDIRECT("C3"))," ",(INDIRECT("C3")))</f>
        <v>Ім’я</v>
      </c>
      <c r="AD3" s="78" t="str">
        <f ca="1">IF(ISBLANK(INDIRECT("D3"))," ",(INDIRECT("D3")))</f>
        <v xml:space="preserve">По батькові  </v>
      </c>
      <c r="AE3" s="78" t="str">
        <f ca="1">IF(ISBLANK(INDIRECT("E3"))," ",(INDIRECT("E3")))</f>
        <v>Ступінь родинного зв’язку</v>
      </c>
      <c r="AF3" s="78" t="str">
        <f ca="1">IF(ISBLANK(INDIRECT("F3"))," ",(INDIRECT("F3")))</f>
        <v>Рік народження</v>
      </c>
      <c r="AG3" s="78" t="str">
        <f ca="1">IF(ISBLANK(INDIRECT("G3"))," ",(INDIRECT("G3")))</f>
        <v>Країна громадянства-1</v>
      </c>
      <c r="AH3" s="78" t="str">
        <f ca="1">IF(ISBLANK(INDIRECT("H3"))," ",(INDIRECT("H3")))</f>
        <v>Країна громадянства-2</v>
      </c>
      <c r="AI3" s="78" t="str">
        <f ca="1">IF(ISBLANK(INDIRECT("I3"))," ",(INDIRECT("I3")))</f>
        <v>Країна громадянства-3</v>
      </c>
      <c r="AJ3" s="78" t="str">
        <f ca="1">IF(ISBLANK(INDIRECT("J3"))," ",(INDIRECT("J3")))</f>
        <v>Ідентифікаційний / податковий номер</v>
      </c>
      <c r="AK3" s="78" t="str">
        <f ca="1">IF(ISBLANK(INDIRECT("K3"))," ",(INDIRECT("K3")))</f>
        <v>Місце проживання</v>
      </c>
      <c r="AL3" s="78" t="str">
        <f ca="1">IF(ISBLANK(INDIRECT("L3"))," ",(INDIRECT("L3")))</f>
        <v xml:space="preserve"> </v>
      </c>
      <c r="AM3" s="78" t="str">
        <f ca="1">IF(ISBLANK(INDIRECT("M3"))," ",(INDIRECT("M3")))</f>
        <v xml:space="preserve"> </v>
      </c>
      <c r="AN3" s="78" t="str">
        <f ca="1">IF(ISBLANK(INDIRECT("N3"))," ",(INDIRECT("N3")))</f>
        <v>Місце роботи, посада</v>
      </c>
      <c r="AO3" s="78" t="str">
        <f ca="1">IF(ISBLANK(INDIRECT("O3"))," ",(INDIRECT("O3")))</f>
        <v xml:space="preserve"> </v>
      </c>
      <c r="AP3" s="78" t="str">
        <f ca="1">IF(ISBLANK(INDIRECT("P3"))," ",(INDIRECT("P3")))</f>
        <v xml:space="preserve"> </v>
      </c>
      <c r="AQ3" s="78" t="str">
        <f ca="1">IF(ISBLANK(INDIRECT("Q3"))," ",(INDIRECT("Q3")))</f>
        <v xml:space="preserve"> </v>
      </c>
    </row>
    <row r="4" spans="1:43" ht="51" customHeight="1" x14ac:dyDescent="0.35">
      <c r="A4" s="527"/>
      <c r="B4" s="527"/>
      <c r="C4" s="527"/>
      <c r="D4" s="527"/>
      <c r="E4" s="527"/>
      <c r="F4" s="527"/>
      <c r="G4" s="527"/>
      <c r="H4" s="527"/>
      <c r="I4" s="527"/>
      <c r="J4" s="533"/>
      <c r="K4" s="132" t="s">
        <v>472</v>
      </c>
      <c r="L4" s="132" t="s">
        <v>475</v>
      </c>
      <c r="M4" s="132" t="s">
        <v>495</v>
      </c>
      <c r="N4" s="132" t="s">
        <v>496</v>
      </c>
      <c r="O4" s="132" t="s">
        <v>497</v>
      </c>
      <c r="P4" s="132" t="s">
        <v>499</v>
      </c>
      <c r="Q4" s="132" t="s">
        <v>498</v>
      </c>
      <c r="AB4" s="78" t="str">
        <f ca="1">IF(ISBLANK(INDIRECT("B4"))," ",(INDIRECT("B4")))</f>
        <v xml:space="preserve"> </v>
      </c>
      <c r="AC4" s="78" t="str">
        <f ca="1">IF(ISBLANK(INDIRECT("C4"))," ",(INDIRECT("C4")))</f>
        <v xml:space="preserve"> </v>
      </c>
      <c r="AD4" s="78" t="str">
        <f ca="1">IF(ISBLANK(INDIRECT("D4"))," ",(INDIRECT("D4")))</f>
        <v xml:space="preserve"> </v>
      </c>
      <c r="AE4" s="78" t="str">
        <f ca="1">IF(ISBLANK(INDIRECT("E4"))," ",(INDIRECT("E4")))</f>
        <v xml:space="preserve"> </v>
      </c>
      <c r="AF4" s="78" t="str">
        <f ca="1">IF(ISBLANK(INDIRECT("F4"))," ",(INDIRECT("F4")))</f>
        <v xml:space="preserve"> </v>
      </c>
      <c r="AG4" s="78" t="str">
        <f ca="1">IF(ISBLANK(INDIRECT("G4"))," ",(INDIRECT("G4")))</f>
        <v xml:space="preserve"> </v>
      </c>
      <c r="AH4" s="78" t="str">
        <f ca="1">IF(ISBLANK(INDIRECT("H4"))," ",(INDIRECT("H4")))</f>
        <v xml:space="preserve"> </v>
      </c>
      <c r="AI4" s="78" t="str">
        <f ca="1">IF(ISBLANK(INDIRECT("I4"))," ",(INDIRECT("I4")))</f>
        <v xml:space="preserve"> </v>
      </c>
      <c r="AJ4" s="78" t="str">
        <f ca="1">IF(ISBLANK(INDIRECT("J4"))," ",(INDIRECT("J4")))</f>
        <v xml:space="preserve"> </v>
      </c>
      <c r="AK4" s="78" t="str">
        <f ca="1">IF(ISBLANK(INDIRECT("K4"))," ",(INDIRECT("K4")))</f>
        <v xml:space="preserve">країна </v>
      </c>
      <c r="AL4" s="78" t="str">
        <f ca="1">IF(ISBLANK(INDIRECT("L4"))," ",(INDIRECT("L4")))</f>
        <v>тип населеного пункту</v>
      </c>
      <c r="AM4" s="78" t="str">
        <f ca="1">IF(ISBLANK(INDIRECT("M4"))," ",(INDIRECT("M4")))</f>
        <v>назва населеного пункту</v>
      </c>
      <c r="AN4" s="78" t="str">
        <f ca="1">IF(ISBLANK(INDIRECT("N4"))," ",(INDIRECT("N4")))</f>
        <v>найменування роботодавця</v>
      </c>
      <c r="AO4" s="78" t="str">
        <f ca="1">IF(ISBLANK(INDIRECT("O4"))," ",(INDIRECT("O4")))</f>
        <v>країна реєстрації роботодавця</v>
      </c>
      <c r="AP4" s="78" t="str">
        <f ca="1">IF(ISBLANK(INDIRECT("P4"))," ",(INDIRECT("P4")))</f>
        <v>ідентифікаційний/ реєстраційний/ податковий код/номер роботодавця</v>
      </c>
      <c r="AQ4" s="78" t="str">
        <f ca="1">IF(ISBLANK(INDIRECT("Q4"))," ",(INDIRECT("Q4")))</f>
        <v>посада</v>
      </c>
    </row>
    <row r="5" spans="1:43" x14ac:dyDescent="0.35">
      <c r="A5" s="132">
        <v>1</v>
      </c>
      <c r="B5" s="132" t="s">
        <v>214</v>
      </c>
      <c r="C5" s="132" t="s">
        <v>215</v>
      </c>
      <c r="D5" s="132" t="s">
        <v>216</v>
      </c>
      <c r="E5" s="132">
        <v>3</v>
      </c>
      <c r="F5" s="132">
        <v>4</v>
      </c>
      <c r="G5" s="135" t="s">
        <v>640</v>
      </c>
      <c r="H5" s="135" t="s">
        <v>641</v>
      </c>
      <c r="I5" s="135" t="s">
        <v>642</v>
      </c>
      <c r="J5" s="135">
        <v>6</v>
      </c>
      <c r="K5" s="132" t="s">
        <v>223</v>
      </c>
      <c r="L5" s="132" t="s">
        <v>224</v>
      </c>
      <c r="M5" s="132" t="s">
        <v>231</v>
      </c>
      <c r="N5" s="186" t="s">
        <v>221</v>
      </c>
      <c r="O5" s="186" t="s">
        <v>222</v>
      </c>
      <c r="P5" s="186" t="s">
        <v>448</v>
      </c>
      <c r="Q5" s="132" t="s">
        <v>449</v>
      </c>
      <c r="AB5" s="78" t="str">
        <f ca="1">IF(ISBLANK(INDIRECT("B5"))," ",(INDIRECT("B5")))</f>
        <v>2.1.</v>
      </c>
      <c r="AC5" s="78" t="str">
        <f ca="1">IF(ISBLANK(INDIRECT("C5"))," ",(INDIRECT("C5")))</f>
        <v>2.2.</v>
      </c>
      <c r="AD5" s="78" t="str">
        <f ca="1">IF(ISBLANK(INDIRECT("D5"))," ",(INDIRECT("D5")))</f>
        <v>2.3.</v>
      </c>
      <c r="AE5" s="78">
        <f ca="1">IF(ISBLANK(INDIRECT("E5"))," ",(INDIRECT("E5")))</f>
        <v>3</v>
      </c>
      <c r="AF5" s="78">
        <f ca="1">IF(ISBLANK(INDIRECT("F5"))," ",(INDIRECT("F5")))</f>
        <v>4</v>
      </c>
      <c r="AG5" s="78" t="str">
        <f ca="1">IF(ISBLANK(INDIRECT("G5"))," ",(INDIRECT("G5")))</f>
        <v>5.1</v>
      </c>
      <c r="AH5" s="78" t="str">
        <f ca="1">IF(ISBLANK(INDIRECT("H5"))," ",(INDIRECT("H5")))</f>
        <v>5.2</v>
      </c>
      <c r="AI5" s="78" t="str">
        <f ca="1">IF(ISBLANK(INDIRECT("I5"))," ",(INDIRECT("I5")))</f>
        <v>5.3</v>
      </c>
      <c r="AJ5" s="78">
        <f ca="1">IF(ISBLANK(INDIRECT("J5"))," ",(INDIRECT("J5")))</f>
        <v>6</v>
      </c>
      <c r="AK5" s="78" t="str">
        <f ca="1">IF(ISBLANK(INDIRECT("K5"))," ",(INDIRECT("K5")))</f>
        <v>7.1.</v>
      </c>
      <c r="AL5" s="78" t="str">
        <f ca="1">IF(ISBLANK(INDIRECT("L5"))," ",(INDIRECT("L5")))</f>
        <v>7.2.</v>
      </c>
      <c r="AM5" s="78" t="str">
        <f ca="1">IF(ISBLANK(INDIRECT("M5"))," ",(INDIRECT("M5")))</f>
        <v>7.3.</v>
      </c>
      <c r="AN5" s="78" t="str">
        <f ca="1">IF(ISBLANK(INDIRECT("N5"))," ",(INDIRECT("N5")))</f>
        <v>8.1.</v>
      </c>
      <c r="AO5" s="78" t="str">
        <f ca="1">IF(ISBLANK(INDIRECT("O5"))," ",(INDIRECT("O5")))</f>
        <v>8.2.</v>
      </c>
      <c r="AP5" s="78" t="str">
        <f ca="1">IF(ISBLANK(INDIRECT("P5"))," ",(INDIRECT("P5")))</f>
        <v>8.3.</v>
      </c>
      <c r="AQ5" s="78" t="str">
        <f ca="1">IF(ISBLANK(INDIRECT("Q5"))," ",(INDIRECT("Q5")))</f>
        <v>8.4.</v>
      </c>
    </row>
    <row r="6" spans="1:43" ht="54" customHeight="1" x14ac:dyDescent="0.35">
      <c r="A6" s="77">
        <v>1</v>
      </c>
      <c r="B6" s="155"/>
      <c r="C6" s="155"/>
      <c r="D6" s="155"/>
      <c r="E6" s="77"/>
      <c r="F6" s="77"/>
      <c r="G6" s="77"/>
      <c r="H6" s="77"/>
      <c r="I6" s="77"/>
      <c r="J6" s="77"/>
      <c r="K6" s="77"/>
      <c r="L6" s="77"/>
      <c r="M6" s="77"/>
      <c r="N6" s="77"/>
      <c r="O6" s="77"/>
      <c r="P6" s="77"/>
      <c r="Q6" s="77"/>
      <c r="AB6" s="78" t="str">
        <f ca="1">IF(ISBLANK(INDIRECT("B6"))," ",(INDIRECT("B6")))</f>
        <v xml:space="preserve"> </v>
      </c>
      <c r="AC6" s="78" t="str">
        <f ca="1">IF(ISBLANK(INDIRECT("C6"))," ",(INDIRECT("C6")))</f>
        <v xml:space="preserve"> </v>
      </c>
      <c r="AD6" s="78" t="str">
        <f ca="1">IF(ISBLANK(INDIRECT("D6"))," ",(INDIRECT("D6")))</f>
        <v xml:space="preserve"> </v>
      </c>
      <c r="AE6" s="78" t="str">
        <f ca="1">IF(ISBLANK(INDIRECT("E6"))," ",(INDIRECT("E6")))</f>
        <v xml:space="preserve"> </v>
      </c>
      <c r="AF6" s="78" t="str">
        <f ca="1">IF(ISBLANK(INDIRECT("F6"))," ",(INDIRECT("F6")))</f>
        <v xml:space="preserve"> </v>
      </c>
      <c r="AG6" s="78" t="str">
        <f ca="1">IF(ISBLANK(INDIRECT("G6"))," ",(INDIRECT("G6")))</f>
        <v xml:space="preserve"> </v>
      </c>
      <c r="AH6" s="78" t="str">
        <f ca="1">IF(ISBLANK(INDIRECT("H6"))," ",(INDIRECT("H6")))</f>
        <v xml:space="preserve"> </v>
      </c>
      <c r="AI6" s="78" t="str">
        <f ca="1">IF(ISBLANK(INDIRECT("I6"))," ",(INDIRECT("I6")))</f>
        <v xml:space="preserve"> </v>
      </c>
      <c r="AJ6" s="78" t="str">
        <f ca="1">IF(ISBLANK(INDIRECT("J6"))," ",(INDIRECT("J6")))</f>
        <v xml:space="preserve"> </v>
      </c>
      <c r="AK6" s="78" t="str">
        <f ca="1">IF(ISBLANK(INDIRECT("K6"))," ",(INDIRECT("K6")))</f>
        <v xml:space="preserve"> </v>
      </c>
      <c r="AL6" s="78" t="str">
        <f ca="1">IF(ISBLANK(INDIRECT("L6"))," ",(INDIRECT("L6")))</f>
        <v xml:space="preserve"> </v>
      </c>
      <c r="AM6" s="78" t="str">
        <f ca="1">IF(ISBLANK(INDIRECT("M6"))," ",(INDIRECT("M6")))</f>
        <v xml:space="preserve"> </v>
      </c>
      <c r="AN6" s="78" t="str">
        <f ca="1">IF(ISBLANK(INDIRECT("N6"))," ",(INDIRECT("N6")))</f>
        <v xml:space="preserve"> </v>
      </c>
      <c r="AO6" s="78" t="str">
        <f ca="1">IF(ISBLANK(INDIRECT("O6"))," ",(INDIRECT("O6")))</f>
        <v xml:space="preserve"> </v>
      </c>
      <c r="AP6" s="78" t="str">
        <f ca="1">IF(ISBLANK(INDIRECT("P6"))," ",(INDIRECT("P6")))</f>
        <v xml:space="preserve"> </v>
      </c>
      <c r="AQ6" s="78" t="str">
        <f ca="1">IF(ISBLANK(INDIRECT("Q6"))," ",(INDIRECT("Q6")))</f>
        <v xml:space="preserve"> </v>
      </c>
    </row>
    <row r="7" spans="1:43" ht="54" customHeight="1" x14ac:dyDescent="0.35">
      <c r="A7" s="77">
        <v>2</v>
      </c>
      <c r="B7" s="155"/>
      <c r="C7" s="155"/>
      <c r="D7" s="155"/>
      <c r="E7" s="77"/>
      <c r="F7" s="77"/>
      <c r="G7" s="77"/>
      <c r="H7" s="77"/>
      <c r="I7" s="77"/>
      <c r="J7" s="77"/>
      <c r="K7" s="77"/>
      <c r="L7" s="77"/>
      <c r="M7" s="77"/>
      <c r="N7" s="77"/>
      <c r="O7" s="77"/>
      <c r="P7" s="77"/>
      <c r="Q7" s="77"/>
      <c r="AB7" s="78" t="str">
        <f ca="1">IF(ISBLANK(INDIRECT("B7"))," ",(INDIRECT("B7")))</f>
        <v xml:space="preserve"> </v>
      </c>
      <c r="AC7" s="78" t="str">
        <f ca="1">IF(ISBLANK(INDIRECT("C7"))," ",(INDIRECT("C7")))</f>
        <v xml:space="preserve"> </v>
      </c>
      <c r="AD7" s="78" t="str">
        <f ca="1">IF(ISBLANK(INDIRECT("D7"))," ",(INDIRECT("D7")))</f>
        <v xml:space="preserve"> </v>
      </c>
      <c r="AE7" s="78" t="str">
        <f ca="1">IF(ISBLANK(INDIRECT("E7"))," ",(INDIRECT("E7")))</f>
        <v xml:space="preserve"> </v>
      </c>
      <c r="AF7" s="78" t="str">
        <f ca="1">IF(ISBLANK(INDIRECT("F7"))," ",(INDIRECT("F7")))</f>
        <v xml:space="preserve"> </v>
      </c>
      <c r="AG7" s="78" t="str">
        <f ca="1">IF(ISBLANK(INDIRECT("G7"))," ",(INDIRECT("G7")))</f>
        <v xml:space="preserve"> </v>
      </c>
      <c r="AH7" s="78" t="str">
        <f ca="1">IF(ISBLANK(INDIRECT("H7"))," ",(INDIRECT("H7")))</f>
        <v xml:space="preserve"> </v>
      </c>
      <c r="AI7" s="78" t="str">
        <f ca="1">IF(ISBLANK(INDIRECT("I7"))," ",(INDIRECT("I7")))</f>
        <v xml:space="preserve"> </v>
      </c>
      <c r="AJ7" s="78" t="str">
        <f ca="1">IF(ISBLANK(INDIRECT("J7"))," ",(INDIRECT("J7")))</f>
        <v xml:space="preserve"> </v>
      </c>
      <c r="AK7" s="78" t="str">
        <f ca="1">IF(ISBLANK(INDIRECT("K7"))," ",(INDIRECT("K7")))</f>
        <v xml:space="preserve"> </v>
      </c>
      <c r="AL7" s="78" t="str">
        <f ca="1">IF(ISBLANK(INDIRECT("L7"))," ",(INDIRECT("L7")))</f>
        <v xml:space="preserve"> </v>
      </c>
      <c r="AM7" s="78" t="str">
        <f ca="1">IF(ISBLANK(INDIRECT("M7"))," ",(INDIRECT("M7")))</f>
        <v xml:space="preserve"> </v>
      </c>
      <c r="AN7" s="78" t="str">
        <f ca="1">IF(ISBLANK(INDIRECT("N7"))," ",(INDIRECT("N7")))</f>
        <v xml:space="preserve"> </v>
      </c>
      <c r="AO7" s="78" t="str">
        <f ca="1">IF(ISBLANK(INDIRECT("O7"))," ",(INDIRECT("O7")))</f>
        <v xml:space="preserve"> </v>
      </c>
      <c r="AP7" s="78" t="str">
        <f ca="1">IF(ISBLANK(INDIRECT("P7"))," ",(INDIRECT("P7")))</f>
        <v xml:space="preserve"> </v>
      </c>
      <c r="AQ7" s="78" t="str">
        <f ca="1">IF(ISBLANK(INDIRECT("Q7"))," ",(INDIRECT("Q7")))</f>
        <v xml:space="preserve"> </v>
      </c>
    </row>
    <row r="8" spans="1:43" ht="54" customHeight="1" x14ac:dyDescent="0.35">
      <c r="A8" s="77">
        <v>3</v>
      </c>
      <c r="B8" s="155"/>
      <c r="C8" s="155"/>
      <c r="D8" s="155"/>
      <c r="E8" s="77"/>
      <c r="F8" s="77"/>
      <c r="G8" s="77"/>
      <c r="H8" s="77"/>
      <c r="I8" s="77"/>
      <c r="J8" s="77"/>
      <c r="K8" s="77"/>
      <c r="L8" s="77"/>
      <c r="M8" s="77"/>
      <c r="N8" s="77"/>
      <c r="O8" s="77"/>
      <c r="P8" s="77"/>
      <c r="Q8" s="77"/>
      <c r="AB8" s="78" t="str">
        <f ca="1">IF(ISBLANK(INDIRECT("B8"))," ",(INDIRECT("B8")))</f>
        <v xml:space="preserve"> </v>
      </c>
      <c r="AC8" s="78" t="str">
        <f ca="1">IF(ISBLANK(INDIRECT("C8"))," ",(INDIRECT("C8")))</f>
        <v xml:space="preserve"> </v>
      </c>
      <c r="AD8" s="78" t="str">
        <f ca="1">IF(ISBLANK(INDIRECT("D8"))," ",(INDIRECT("D8")))</f>
        <v xml:space="preserve"> </v>
      </c>
      <c r="AE8" s="78" t="str">
        <f ca="1">IF(ISBLANK(INDIRECT("E8"))," ",(INDIRECT("E8")))</f>
        <v xml:space="preserve"> </v>
      </c>
      <c r="AF8" s="78" t="str">
        <f ca="1">IF(ISBLANK(INDIRECT("F8"))," ",(INDIRECT("F8")))</f>
        <v xml:space="preserve"> </v>
      </c>
      <c r="AG8" s="78" t="str">
        <f ca="1">IF(ISBLANK(INDIRECT("G8"))," ",(INDIRECT("G8")))</f>
        <v xml:space="preserve"> </v>
      </c>
      <c r="AH8" s="78" t="str">
        <f ca="1">IF(ISBLANK(INDIRECT("H8"))," ",(INDIRECT("H8")))</f>
        <v xml:space="preserve"> </v>
      </c>
      <c r="AI8" s="78" t="str">
        <f ca="1">IF(ISBLANK(INDIRECT("I8"))," ",(INDIRECT("I8")))</f>
        <v xml:space="preserve"> </v>
      </c>
      <c r="AJ8" s="78" t="str">
        <f ca="1">IF(ISBLANK(INDIRECT("J8"))," ",(INDIRECT("J8")))</f>
        <v xml:space="preserve"> </v>
      </c>
      <c r="AK8" s="78" t="str">
        <f ca="1">IF(ISBLANK(INDIRECT("K8"))," ",(INDIRECT("K8")))</f>
        <v xml:space="preserve"> </v>
      </c>
      <c r="AL8" s="78" t="str">
        <f ca="1">IF(ISBLANK(INDIRECT("L8"))," ",(INDIRECT("L8")))</f>
        <v xml:space="preserve"> </v>
      </c>
      <c r="AM8" s="78" t="str">
        <f ca="1">IF(ISBLANK(INDIRECT("M8"))," ",(INDIRECT("M8")))</f>
        <v xml:space="preserve"> </v>
      </c>
      <c r="AN8" s="78" t="str">
        <f ca="1">IF(ISBLANK(INDIRECT("N8"))," ",(INDIRECT("N8")))</f>
        <v xml:space="preserve"> </v>
      </c>
      <c r="AO8" s="78" t="str">
        <f ca="1">IF(ISBLANK(INDIRECT("O8"))," ",(INDIRECT("O8")))</f>
        <v xml:space="preserve"> </v>
      </c>
      <c r="AP8" s="78" t="str">
        <f ca="1">IF(ISBLANK(INDIRECT("P8"))," ",(INDIRECT("P8")))</f>
        <v xml:space="preserve"> </v>
      </c>
      <c r="AQ8" s="78" t="str">
        <f ca="1">IF(ISBLANK(INDIRECT("Q8"))," ",(INDIRECT("Q8")))</f>
        <v xml:space="preserve"> </v>
      </c>
    </row>
    <row r="9" spans="1:43" ht="54" customHeight="1" x14ac:dyDescent="0.35">
      <c r="A9" s="77">
        <v>4</v>
      </c>
      <c r="B9" s="155"/>
      <c r="C9" s="155"/>
      <c r="D9" s="155"/>
      <c r="E9" s="77"/>
      <c r="F9" s="77"/>
      <c r="G9" s="77"/>
      <c r="H9" s="77"/>
      <c r="I9" s="77"/>
      <c r="J9" s="77"/>
      <c r="K9" s="77"/>
      <c r="L9" s="77"/>
      <c r="M9" s="77"/>
      <c r="N9" s="77"/>
      <c r="O9" s="77"/>
      <c r="P9" s="77"/>
      <c r="Q9" s="77"/>
      <c r="AB9" s="78" t="str">
        <f ca="1">IF(ISBLANK(INDIRECT("B9"))," ",(INDIRECT("B9")))</f>
        <v xml:space="preserve"> </v>
      </c>
      <c r="AC9" s="78" t="str">
        <f ca="1">IF(ISBLANK(INDIRECT("C9"))," ",(INDIRECT("C9")))</f>
        <v xml:space="preserve"> </v>
      </c>
      <c r="AD9" s="78" t="str">
        <f ca="1">IF(ISBLANK(INDIRECT("D9"))," ",(INDIRECT("D9")))</f>
        <v xml:space="preserve"> </v>
      </c>
      <c r="AE9" s="78" t="str">
        <f ca="1">IF(ISBLANK(INDIRECT("E9"))," ",(INDIRECT("E9")))</f>
        <v xml:space="preserve"> </v>
      </c>
      <c r="AF9" s="78" t="str">
        <f ca="1">IF(ISBLANK(INDIRECT("F9"))," ",(INDIRECT("F9")))</f>
        <v xml:space="preserve"> </v>
      </c>
      <c r="AG9" s="78" t="str">
        <f ca="1">IF(ISBLANK(INDIRECT("G9"))," ",(INDIRECT("G9")))</f>
        <v xml:space="preserve"> </v>
      </c>
      <c r="AH9" s="78" t="str">
        <f ca="1">IF(ISBLANK(INDIRECT("H9"))," ",(INDIRECT("H9")))</f>
        <v xml:space="preserve"> </v>
      </c>
      <c r="AI9" s="78" t="str">
        <f ca="1">IF(ISBLANK(INDIRECT("I9"))," ",(INDIRECT("I9")))</f>
        <v xml:space="preserve"> </v>
      </c>
      <c r="AJ9" s="78" t="str">
        <f ca="1">IF(ISBLANK(INDIRECT("J9"))," ",(INDIRECT("J9")))</f>
        <v xml:space="preserve"> </v>
      </c>
      <c r="AK9" s="78" t="str">
        <f ca="1">IF(ISBLANK(INDIRECT("K9"))," ",(INDIRECT("K9")))</f>
        <v xml:space="preserve"> </v>
      </c>
      <c r="AL9" s="78" t="str">
        <f ca="1">IF(ISBLANK(INDIRECT("L9"))," ",(INDIRECT("L9")))</f>
        <v xml:space="preserve"> </v>
      </c>
      <c r="AM9" s="78" t="str">
        <f ca="1">IF(ISBLANK(INDIRECT("M9"))," ",(INDIRECT("M9")))</f>
        <v xml:space="preserve"> </v>
      </c>
      <c r="AN9" s="78" t="str">
        <f ca="1">IF(ISBLANK(INDIRECT("N9"))," ",(INDIRECT("N9")))</f>
        <v xml:space="preserve"> </v>
      </c>
      <c r="AO9" s="78" t="str">
        <f ca="1">IF(ISBLANK(INDIRECT("O9"))," ",(INDIRECT("O9")))</f>
        <v xml:space="preserve"> </v>
      </c>
      <c r="AP9" s="78" t="str">
        <f ca="1">IF(ISBLANK(INDIRECT("P9"))," ",(INDIRECT("P9")))</f>
        <v xml:space="preserve"> </v>
      </c>
      <c r="AQ9" s="78" t="str">
        <f ca="1">IF(ISBLANK(INDIRECT("Q9"))," ",(INDIRECT("Q9")))</f>
        <v xml:space="preserve"> </v>
      </c>
    </row>
    <row r="10" spans="1:43" ht="54" customHeight="1" x14ac:dyDescent="0.35">
      <c r="A10" s="77">
        <v>5</v>
      </c>
      <c r="B10" s="155"/>
      <c r="C10" s="155"/>
      <c r="D10" s="155"/>
      <c r="E10" s="77"/>
      <c r="F10" s="77"/>
      <c r="G10" s="77"/>
      <c r="H10" s="77"/>
      <c r="I10" s="77"/>
      <c r="J10" s="77"/>
      <c r="K10" s="77"/>
      <c r="L10" s="77"/>
      <c r="M10" s="77"/>
      <c r="N10" s="77"/>
      <c r="O10" s="77"/>
      <c r="P10" s="77"/>
      <c r="Q10" s="77"/>
      <c r="AB10" s="78" t="str">
        <f ca="1">IF(ISBLANK(INDIRECT("B10"))," ",(INDIRECT("B10")))</f>
        <v xml:space="preserve"> </v>
      </c>
      <c r="AC10" s="78" t="str">
        <f ca="1">IF(ISBLANK(INDIRECT("C10"))," ",(INDIRECT("C10")))</f>
        <v xml:space="preserve"> </v>
      </c>
      <c r="AD10" s="78" t="str">
        <f ca="1">IF(ISBLANK(INDIRECT("D10"))," ",(INDIRECT("D10")))</f>
        <v xml:space="preserve"> </v>
      </c>
      <c r="AE10" s="78" t="str">
        <f ca="1">IF(ISBLANK(INDIRECT("E10"))," ",(INDIRECT("E10")))</f>
        <v xml:space="preserve"> </v>
      </c>
      <c r="AF10" s="78" t="str">
        <f ca="1">IF(ISBLANK(INDIRECT("F10"))," ",(INDIRECT("F10")))</f>
        <v xml:space="preserve"> </v>
      </c>
      <c r="AG10" s="78" t="str">
        <f ca="1">IF(ISBLANK(INDIRECT("G10"))," ",(INDIRECT("G10")))</f>
        <v xml:space="preserve"> </v>
      </c>
      <c r="AH10" s="78" t="str">
        <f ca="1">IF(ISBLANK(INDIRECT("H10"))," ",(INDIRECT("H10")))</f>
        <v xml:space="preserve"> </v>
      </c>
      <c r="AI10" s="78" t="str">
        <f ca="1">IF(ISBLANK(INDIRECT("I10"))," ",(INDIRECT("I10")))</f>
        <v xml:space="preserve"> </v>
      </c>
      <c r="AJ10" s="78" t="str">
        <f ca="1">IF(ISBLANK(INDIRECT("J10"))," ",(INDIRECT("J10")))</f>
        <v xml:space="preserve"> </v>
      </c>
      <c r="AK10" s="78" t="str">
        <f ca="1">IF(ISBLANK(INDIRECT("K10"))," ",(INDIRECT("K10")))</f>
        <v xml:space="preserve"> </v>
      </c>
      <c r="AL10" s="78" t="str">
        <f ca="1">IF(ISBLANK(INDIRECT("L10"))," ",(INDIRECT("L10")))</f>
        <v xml:space="preserve"> </v>
      </c>
      <c r="AM10" s="78" t="str">
        <f ca="1">IF(ISBLANK(INDIRECT("M10"))," ",(INDIRECT("M10")))</f>
        <v xml:space="preserve"> </v>
      </c>
      <c r="AN10" s="78" t="str">
        <f ca="1">IF(ISBLANK(INDIRECT("N10"))," ",(INDIRECT("N10")))</f>
        <v xml:space="preserve"> </v>
      </c>
      <c r="AO10" s="78" t="str">
        <f ca="1">IF(ISBLANK(INDIRECT("O10"))," ",(INDIRECT("O10")))</f>
        <v xml:space="preserve"> </v>
      </c>
      <c r="AP10" s="78" t="str">
        <f ca="1">IF(ISBLANK(INDIRECT("P10"))," ",(INDIRECT("P10")))</f>
        <v xml:space="preserve"> </v>
      </c>
      <c r="AQ10" s="78" t="str">
        <f ca="1">IF(ISBLANK(INDIRECT("Q10"))," ",(INDIRECT("Q10")))</f>
        <v xml:space="preserve"> </v>
      </c>
    </row>
    <row r="11" spans="1:43" ht="54" customHeight="1" x14ac:dyDescent="0.35">
      <c r="A11" s="77">
        <v>6</v>
      </c>
      <c r="B11" s="155"/>
      <c r="C11" s="155"/>
      <c r="D11" s="155"/>
      <c r="E11" s="77"/>
      <c r="F11" s="77"/>
      <c r="G11" s="77"/>
      <c r="H11" s="77"/>
      <c r="I11" s="77"/>
      <c r="J11" s="77"/>
      <c r="K11" s="77"/>
      <c r="L11" s="77"/>
      <c r="M11" s="77"/>
      <c r="N11" s="77"/>
      <c r="O11" s="77"/>
      <c r="P11" s="77"/>
      <c r="Q11" s="77"/>
      <c r="AB11" s="78" t="str">
        <f ca="1">IF(ISBLANK(INDIRECT("B11"))," ",(INDIRECT("B11")))</f>
        <v xml:space="preserve"> </v>
      </c>
      <c r="AC11" s="78" t="str">
        <f ca="1">IF(ISBLANK(INDIRECT("C11"))," ",(INDIRECT("C11")))</f>
        <v xml:space="preserve"> </v>
      </c>
      <c r="AD11" s="78" t="str">
        <f ca="1">IF(ISBLANK(INDIRECT("D11"))," ",(INDIRECT("D11")))</f>
        <v xml:space="preserve"> </v>
      </c>
      <c r="AE11" s="78" t="str">
        <f ca="1">IF(ISBLANK(INDIRECT("E11"))," ",(INDIRECT("E11")))</f>
        <v xml:space="preserve"> </v>
      </c>
      <c r="AF11" s="78" t="str">
        <f ca="1">IF(ISBLANK(INDIRECT("F11"))," ",(INDIRECT("F11")))</f>
        <v xml:space="preserve"> </v>
      </c>
      <c r="AG11" s="78" t="str">
        <f ca="1">IF(ISBLANK(INDIRECT("G11"))," ",(INDIRECT("G11")))</f>
        <v xml:space="preserve"> </v>
      </c>
      <c r="AH11" s="78" t="str">
        <f ca="1">IF(ISBLANK(INDIRECT("H11"))," ",(INDIRECT("H11")))</f>
        <v xml:space="preserve"> </v>
      </c>
      <c r="AI11" s="78" t="str">
        <f ca="1">IF(ISBLANK(INDIRECT("I11"))," ",(INDIRECT("I11")))</f>
        <v xml:space="preserve"> </v>
      </c>
      <c r="AJ11" s="78" t="str">
        <f ca="1">IF(ISBLANK(INDIRECT("J11"))," ",(INDIRECT("J11")))</f>
        <v xml:space="preserve"> </v>
      </c>
      <c r="AK11" s="78" t="str">
        <f ca="1">IF(ISBLANK(INDIRECT("K11"))," ",(INDIRECT("K11")))</f>
        <v xml:space="preserve"> </v>
      </c>
      <c r="AL11" s="78" t="str">
        <f ca="1">IF(ISBLANK(INDIRECT("L11"))," ",(INDIRECT("L11")))</f>
        <v xml:space="preserve"> </v>
      </c>
      <c r="AM11" s="78" t="str">
        <f ca="1">IF(ISBLANK(INDIRECT("M11"))," ",(INDIRECT("M11")))</f>
        <v xml:space="preserve"> </v>
      </c>
      <c r="AN11" s="78" t="str">
        <f ca="1">IF(ISBLANK(INDIRECT("N11"))," ",(INDIRECT("N11")))</f>
        <v xml:space="preserve"> </v>
      </c>
      <c r="AO11" s="78" t="str">
        <f ca="1">IF(ISBLANK(INDIRECT("O11"))," ",(INDIRECT("O11")))</f>
        <v xml:space="preserve"> </v>
      </c>
      <c r="AP11" s="78" t="str">
        <f ca="1">IF(ISBLANK(INDIRECT("P11"))," ",(INDIRECT("P11")))</f>
        <v xml:space="preserve"> </v>
      </c>
      <c r="AQ11" s="78" t="str">
        <f ca="1">IF(ISBLANK(INDIRECT("Q11"))," ",(INDIRECT("Q11")))</f>
        <v xml:space="preserve"> </v>
      </c>
    </row>
    <row r="12" spans="1:43" ht="54" customHeight="1" x14ac:dyDescent="0.35">
      <c r="A12" s="77">
        <v>7</v>
      </c>
      <c r="B12" s="155"/>
      <c r="C12" s="155"/>
      <c r="D12" s="155"/>
      <c r="E12" s="77"/>
      <c r="F12" s="77"/>
      <c r="G12" s="77"/>
      <c r="H12" s="77"/>
      <c r="I12" s="77"/>
      <c r="J12" s="77"/>
      <c r="K12" s="77"/>
      <c r="L12" s="77"/>
      <c r="M12" s="77"/>
      <c r="N12" s="77"/>
      <c r="O12" s="77"/>
      <c r="P12" s="77"/>
      <c r="Q12" s="77"/>
      <c r="AB12" s="78" t="str">
        <f ca="1">IF(ISBLANK(INDIRECT("B12"))," ",(INDIRECT("B12")))</f>
        <v xml:space="preserve"> </v>
      </c>
      <c r="AC12" s="78" t="str">
        <f ca="1">IF(ISBLANK(INDIRECT("C12"))," ",(INDIRECT("C12")))</f>
        <v xml:space="preserve"> </v>
      </c>
      <c r="AD12" s="78" t="str">
        <f ca="1">IF(ISBLANK(INDIRECT("D12"))," ",(INDIRECT("D12")))</f>
        <v xml:space="preserve"> </v>
      </c>
      <c r="AE12" s="78" t="str">
        <f ca="1">IF(ISBLANK(INDIRECT("E12"))," ",(INDIRECT("E12")))</f>
        <v xml:space="preserve"> </v>
      </c>
      <c r="AF12" s="78" t="str">
        <f ca="1">IF(ISBLANK(INDIRECT("F12"))," ",(INDIRECT("F12")))</f>
        <v xml:space="preserve"> </v>
      </c>
      <c r="AG12" s="78" t="str">
        <f ca="1">IF(ISBLANK(INDIRECT("G12"))," ",(INDIRECT("G12")))</f>
        <v xml:space="preserve"> </v>
      </c>
      <c r="AH12" s="78" t="str">
        <f ca="1">IF(ISBLANK(INDIRECT("H12"))," ",(INDIRECT("H12")))</f>
        <v xml:space="preserve"> </v>
      </c>
      <c r="AI12" s="78" t="str">
        <f ca="1">IF(ISBLANK(INDIRECT("I12"))," ",(INDIRECT("I12")))</f>
        <v xml:space="preserve"> </v>
      </c>
      <c r="AJ12" s="78" t="str">
        <f ca="1">IF(ISBLANK(INDIRECT("J12"))," ",(INDIRECT("J12")))</f>
        <v xml:space="preserve"> </v>
      </c>
      <c r="AK12" s="78" t="str">
        <f ca="1">IF(ISBLANK(INDIRECT("K12"))," ",(INDIRECT("K12")))</f>
        <v xml:space="preserve"> </v>
      </c>
      <c r="AL12" s="78" t="str">
        <f ca="1">IF(ISBLANK(INDIRECT("L12"))," ",(INDIRECT("L12")))</f>
        <v xml:space="preserve"> </v>
      </c>
      <c r="AM12" s="78" t="str">
        <f ca="1">IF(ISBLANK(INDIRECT("M12"))," ",(INDIRECT("M12")))</f>
        <v xml:space="preserve"> </v>
      </c>
      <c r="AN12" s="78" t="str">
        <f ca="1">IF(ISBLANK(INDIRECT("N12"))," ",(INDIRECT("N12")))</f>
        <v xml:space="preserve"> </v>
      </c>
      <c r="AO12" s="78" t="str">
        <f ca="1">IF(ISBLANK(INDIRECT("O12"))," ",(INDIRECT("O12")))</f>
        <v xml:space="preserve"> </v>
      </c>
      <c r="AP12" s="78" t="str">
        <f ca="1">IF(ISBLANK(INDIRECT("P12"))," ",(INDIRECT("P12")))</f>
        <v xml:space="preserve"> </v>
      </c>
      <c r="AQ12" s="78" t="str">
        <f ca="1">IF(ISBLANK(INDIRECT("Q12"))," ",(INDIRECT("Q12")))</f>
        <v xml:space="preserve"> </v>
      </c>
    </row>
    <row r="13" spans="1:43" ht="54" customHeight="1" x14ac:dyDescent="0.35">
      <c r="A13" s="77">
        <v>8</v>
      </c>
      <c r="B13" s="155"/>
      <c r="C13" s="155"/>
      <c r="D13" s="155"/>
      <c r="E13" s="77"/>
      <c r="F13" s="77"/>
      <c r="G13" s="77"/>
      <c r="H13" s="77"/>
      <c r="I13" s="77"/>
      <c r="J13" s="77"/>
      <c r="K13" s="77"/>
      <c r="L13" s="77"/>
      <c r="M13" s="77"/>
      <c r="N13" s="77"/>
      <c r="O13" s="77"/>
      <c r="P13" s="77"/>
      <c r="Q13" s="77"/>
      <c r="AB13" s="78" t="str">
        <f ca="1">IF(ISBLANK(INDIRECT("B13"))," ",(INDIRECT("B13")))</f>
        <v xml:space="preserve"> </v>
      </c>
      <c r="AC13" s="78" t="str">
        <f ca="1">IF(ISBLANK(INDIRECT("C13"))," ",(INDIRECT("C13")))</f>
        <v xml:space="preserve"> </v>
      </c>
      <c r="AD13" s="78" t="str">
        <f ca="1">IF(ISBLANK(INDIRECT("D13"))," ",(INDIRECT("D13")))</f>
        <v xml:space="preserve"> </v>
      </c>
      <c r="AE13" s="78" t="str">
        <f ca="1">IF(ISBLANK(INDIRECT("E13"))," ",(INDIRECT("E13")))</f>
        <v xml:space="preserve"> </v>
      </c>
      <c r="AF13" s="78" t="str">
        <f ca="1">IF(ISBLANK(INDIRECT("F13"))," ",(INDIRECT("F13")))</f>
        <v xml:space="preserve"> </v>
      </c>
      <c r="AG13" s="78" t="str">
        <f ca="1">IF(ISBLANK(INDIRECT("G13"))," ",(INDIRECT("G13")))</f>
        <v xml:space="preserve"> </v>
      </c>
      <c r="AH13" s="78" t="str">
        <f ca="1">IF(ISBLANK(INDIRECT("H13"))," ",(INDIRECT("H13")))</f>
        <v xml:space="preserve"> </v>
      </c>
      <c r="AI13" s="78" t="str">
        <f ca="1">IF(ISBLANK(INDIRECT("I13"))," ",(INDIRECT("I13")))</f>
        <v xml:space="preserve"> </v>
      </c>
      <c r="AJ13" s="78" t="str">
        <f ca="1">IF(ISBLANK(INDIRECT("J13"))," ",(INDIRECT("J13")))</f>
        <v xml:space="preserve"> </v>
      </c>
      <c r="AK13" s="78" t="str">
        <f ca="1">IF(ISBLANK(INDIRECT("K13"))," ",(INDIRECT("K13")))</f>
        <v xml:space="preserve"> </v>
      </c>
      <c r="AL13" s="78" t="str">
        <f ca="1">IF(ISBLANK(INDIRECT("L13"))," ",(INDIRECT("L13")))</f>
        <v xml:space="preserve"> </v>
      </c>
      <c r="AM13" s="78" t="str">
        <f ca="1">IF(ISBLANK(INDIRECT("M13"))," ",(INDIRECT("M13")))</f>
        <v xml:space="preserve"> </v>
      </c>
      <c r="AN13" s="78" t="str">
        <f ca="1">IF(ISBLANK(INDIRECT("N13"))," ",(INDIRECT("N13")))</f>
        <v xml:space="preserve"> </v>
      </c>
      <c r="AO13" s="78" t="str">
        <f ca="1">IF(ISBLANK(INDIRECT("O13"))," ",(INDIRECT("O13")))</f>
        <v xml:space="preserve"> </v>
      </c>
      <c r="AP13" s="78" t="str">
        <f ca="1">IF(ISBLANK(INDIRECT("P13"))," ",(INDIRECT("P13")))</f>
        <v xml:space="preserve"> </v>
      </c>
      <c r="AQ13" s="78" t="str">
        <f ca="1">IF(ISBLANK(INDIRECT("Q13"))," ",(INDIRECT("Q13")))</f>
        <v xml:space="preserve"> </v>
      </c>
    </row>
    <row r="14" spans="1:43" ht="54" customHeight="1" x14ac:dyDescent="0.35">
      <c r="A14" s="77">
        <v>9</v>
      </c>
      <c r="B14" s="155"/>
      <c r="C14" s="155"/>
      <c r="D14" s="155"/>
      <c r="E14" s="77"/>
      <c r="F14" s="77"/>
      <c r="G14" s="77"/>
      <c r="H14" s="77"/>
      <c r="I14" s="77"/>
      <c r="J14" s="77"/>
      <c r="K14" s="77"/>
      <c r="L14" s="77"/>
      <c r="M14" s="77"/>
      <c r="N14" s="77"/>
      <c r="O14" s="77"/>
      <c r="P14" s="77"/>
      <c r="Q14" s="77"/>
      <c r="AB14" s="78" t="str">
        <f ca="1">IF(ISBLANK(INDIRECT("B14"))," ",(INDIRECT("B14")))</f>
        <v xml:space="preserve"> </v>
      </c>
      <c r="AC14" s="78" t="str">
        <f ca="1">IF(ISBLANK(INDIRECT("C14"))," ",(INDIRECT("C14")))</f>
        <v xml:space="preserve"> </v>
      </c>
      <c r="AD14" s="78" t="str">
        <f ca="1">IF(ISBLANK(INDIRECT("D14"))," ",(INDIRECT("D14")))</f>
        <v xml:space="preserve"> </v>
      </c>
      <c r="AE14" s="78" t="str">
        <f ca="1">IF(ISBLANK(INDIRECT("E14"))," ",(INDIRECT("E14")))</f>
        <v xml:space="preserve"> </v>
      </c>
      <c r="AF14" s="78" t="str">
        <f ca="1">IF(ISBLANK(INDIRECT("F14"))," ",(INDIRECT("F14")))</f>
        <v xml:space="preserve"> </v>
      </c>
      <c r="AG14" s="78" t="str">
        <f ca="1">IF(ISBLANK(INDIRECT("G14"))," ",(INDIRECT("G14")))</f>
        <v xml:space="preserve"> </v>
      </c>
      <c r="AH14" s="78" t="str">
        <f ca="1">IF(ISBLANK(INDIRECT("H14"))," ",(INDIRECT("H14")))</f>
        <v xml:space="preserve"> </v>
      </c>
      <c r="AI14" s="78" t="str">
        <f ca="1">IF(ISBLANK(INDIRECT("I14"))," ",(INDIRECT("I14")))</f>
        <v xml:space="preserve"> </v>
      </c>
      <c r="AJ14" s="78" t="str">
        <f ca="1">IF(ISBLANK(INDIRECT("J14"))," ",(INDIRECT("J14")))</f>
        <v xml:space="preserve"> </v>
      </c>
      <c r="AK14" s="78" t="str">
        <f ca="1">IF(ISBLANK(INDIRECT("K14"))," ",(INDIRECT("K14")))</f>
        <v xml:space="preserve"> </v>
      </c>
      <c r="AL14" s="78" t="str">
        <f ca="1">IF(ISBLANK(INDIRECT("L14"))," ",(INDIRECT("L14")))</f>
        <v xml:space="preserve"> </v>
      </c>
      <c r="AM14" s="78" t="str">
        <f ca="1">IF(ISBLANK(INDIRECT("M14"))," ",(INDIRECT("M14")))</f>
        <v xml:space="preserve"> </v>
      </c>
      <c r="AN14" s="78" t="str">
        <f ca="1">IF(ISBLANK(INDIRECT("N14"))," ",(INDIRECT("N14")))</f>
        <v xml:space="preserve"> </v>
      </c>
      <c r="AO14" s="78" t="str">
        <f ca="1">IF(ISBLANK(INDIRECT("O14"))," ",(INDIRECT("O14")))</f>
        <v xml:space="preserve"> </v>
      </c>
      <c r="AP14" s="78" t="str">
        <f ca="1">IF(ISBLANK(INDIRECT("P14"))," ",(INDIRECT("P14")))</f>
        <v xml:space="preserve"> </v>
      </c>
      <c r="AQ14" s="78" t="str">
        <f ca="1">IF(ISBLANK(INDIRECT("Q14"))," ",(INDIRECT("Q14")))</f>
        <v xml:space="preserve"> </v>
      </c>
    </row>
    <row r="15" spans="1:43" ht="54" customHeight="1" x14ac:dyDescent="0.35">
      <c r="A15" s="77">
        <v>10</v>
      </c>
      <c r="B15" s="155"/>
      <c r="C15" s="155"/>
      <c r="D15" s="155"/>
      <c r="E15" s="77"/>
      <c r="F15" s="77"/>
      <c r="G15" s="77"/>
      <c r="H15" s="77"/>
      <c r="I15" s="77"/>
      <c r="J15" s="77"/>
      <c r="K15" s="77"/>
      <c r="L15" s="77"/>
      <c r="M15" s="77"/>
      <c r="N15" s="77"/>
      <c r="O15" s="77"/>
      <c r="P15" s="77"/>
      <c r="Q15" s="77"/>
      <c r="AB15" s="78" t="str">
        <f ca="1">IF(ISBLANK(INDIRECT("B15"))," ",(INDIRECT("B15")))</f>
        <v xml:space="preserve"> </v>
      </c>
      <c r="AC15" s="78" t="str">
        <f ca="1">IF(ISBLANK(INDIRECT("C15"))," ",(INDIRECT("C15")))</f>
        <v xml:space="preserve"> </v>
      </c>
      <c r="AD15" s="78" t="str">
        <f ca="1">IF(ISBLANK(INDIRECT("D15"))," ",(INDIRECT("D15")))</f>
        <v xml:space="preserve"> </v>
      </c>
      <c r="AE15" s="78" t="str">
        <f ca="1">IF(ISBLANK(INDIRECT("E15"))," ",(INDIRECT("E15")))</f>
        <v xml:space="preserve"> </v>
      </c>
      <c r="AF15" s="78" t="str">
        <f ca="1">IF(ISBLANK(INDIRECT("F15"))," ",(INDIRECT("F15")))</f>
        <v xml:space="preserve"> </v>
      </c>
      <c r="AG15" s="78" t="str">
        <f ca="1">IF(ISBLANK(INDIRECT("G15"))," ",(INDIRECT("G15")))</f>
        <v xml:space="preserve"> </v>
      </c>
      <c r="AH15" s="78" t="str">
        <f ca="1">IF(ISBLANK(INDIRECT("H15"))," ",(INDIRECT("H15")))</f>
        <v xml:space="preserve"> </v>
      </c>
      <c r="AI15" s="78" t="str">
        <f ca="1">IF(ISBLANK(INDIRECT("I15"))," ",(INDIRECT("I15")))</f>
        <v xml:space="preserve"> </v>
      </c>
      <c r="AJ15" s="78" t="str">
        <f ca="1">IF(ISBLANK(INDIRECT("J15"))," ",(INDIRECT("J15")))</f>
        <v xml:space="preserve"> </v>
      </c>
      <c r="AK15" s="78" t="str">
        <f ca="1">IF(ISBLANK(INDIRECT("K15"))," ",(INDIRECT("K15")))</f>
        <v xml:space="preserve"> </v>
      </c>
      <c r="AL15" s="78" t="str">
        <f ca="1">IF(ISBLANK(INDIRECT("L15"))," ",(INDIRECT("L15")))</f>
        <v xml:space="preserve"> </v>
      </c>
      <c r="AM15" s="78" t="str">
        <f ca="1">IF(ISBLANK(INDIRECT("M15"))," ",(INDIRECT("M15")))</f>
        <v xml:space="preserve"> </v>
      </c>
      <c r="AN15" s="78" t="str">
        <f ca="1">IF(ISBLANK(INDIRECT("N15"))," ",(INDIRECT("N15")))</f>
        <v xml:space="preserve"> </v>
      </c>
      <c r="AO15" s="78" t="str">
        <f ca="1">IF(ISBLANK(INDIRECT("O15"))," ",(INDIRECT("O15")))</f>
        <v xml:space="preserve"> </v>
      </c>
      <c r="AP15" s="78" t="str">
        <f ca="1">IF(ISBLANK(INDIRECT("P15"))," ",(INDIRECT("P15")))</f>
        <v xml:space="preserve"> </v>
      </c>
      <c r="AQ15" s="78" t="str">
        <f ca="1">IF(ISBLANK(INDIRECT("Q15"))," ",(INDIRECT("Q15")))</f>
        <v xml:space="preserve"> </v>
      </c>
    </row>
    <row r="16" spans="1:43" ht="54" customHeight="1" x14ac:dyDescent="0.35">
      <c r="A16" s="77">
        <v>11</v>
      </c>
      <c r="B16" s="155"/>
      <c r="C16" s="155"/>
      <c r="D16" s="155"/>
      <c r="E16" s="77"/>
      <c r="F16" s="77"/>
      <c r="G16" s="77"/>
      <c r="H16" s="77"/>
      <c r="I16" s="77"/>
      <c r="J16" s="77"/>
      <c r="K16" s="77"/>
      <c r="L16" s="77"/>
      <c r="M16" s="77"/>
      <c r="N16" s="77"/>
      <c r="O16" s="77"/>
      <c r="P16" s="77"/>
      <c r="Q16" s="77"/>
      <c r="AB16" s="78" t="str">
        <f ca="1">IF(ISBLANK(INDIRECT("B16"))," ",(INDIRECT("B16")))</f>
        <v xml:space="preserve"> </v>
      </c>
      <c r="AC16" s="78" t="str">
        <f ca="1">IF(ISBLANK(INDIRECT("C16"))," ",(INDIRECT("C16")))</f>
        <v xml:space="preserve"> </v>
      </c>
      <c r="AD16" s="78" t="str">
        <f ca="1">IF(ISBLANK(INDIRECT("D16"))," ",(INDIRECT("D16")))</f>
        <v xml:space="preserve"> </v>
      </c>
      <c r="AE16" s="78" t="str">
        <f ca="1">IF(ISBLANK(INDIRECT("E16"))," ",(INDIRECT("E16")))</f>
        <v xml:space="preserve"> </v>
      </c>
      <c r="AF16" s="78" t="str">
        <f ca="1">IF(ISBLANK(INDIRECT("F16"))," ",(INDIRECT("F16")))</f>
        <v xml:space="preserve"> </v>
      </c>
      <c r="AG16" s="78" t="str">
        <f ca="1">IF(ISBLANK(INDIRECT("G16"))," ",(INDIRECT("G16")))</f>
        <v xml:space="preserve"> </v>
      </c>
      <c r="AH16" s="78" t="str">
        <f ca="1">IF(ISBLANK(INDIRECT("H16"))," ",(INDIRECT("H16")))</f>
        <v xml:space="preserve"> </v>
      </c>
      <c r="AI16" s="78" t="str">
        <f ca="1">IF(ISBLANK(INDIRECT("I16"))," ",(INDIRECT("I16")))</f>
        <v xml:space="preserve"> </v>
      </c>
      <c r="AJ16" s="78" t="str">
        <f ca="1">IF(ISBLANK(INDIRECT("J16"))," ",(INDIRECT("J16")))</f>
        <v xml:space="preserve"> </v>
      </c>
      <c r="AK16" s="78" t="str">
        <f ca="1">IF(ISBLANK(INDIRECT("K16"))," ",(INDIRECT("K16")))</f>
        <v xml:space="preserve"> </v>
      </c>
      <c r="AL16" s="78" t="str">
        <f ca="1">IF(ISBLANK(INDIRECT("L16"))," ",(INDIRECT("L16")))</f>
        <v xml:space="preserve"> </v>
      </c>
      <c r="AM16" s="78" t="str">
        <f ca="1">IF(ISBLANK(INDIRECT("M16"))," ",(INDIRECT("M16")))</f>
        <v xml:space="preserve"> </v>
      </c>
      <c r="AN16" s="78" t="str">
        <f ca="1">IF(ISBLANK(INDIRECT("N16"))," ",(INDIRECT("N16")))</f>
        <v xml:space="preserve"> </v>
      </c>
      <c r="AO16" s="78" t="str">
        <f ca="1">IF(ISBLANK(INDIRECT("O16"))," ",(INDIRECT("O16")))</f>
        <v xml:space="preserve"> </v>
      </c>
      <c r="AP16" s="78" t="str">
        <f ca="1">IF(ISBLANK(INDIRECT("P16"))," ",(INDIRECT("P16")))</f>
        <v xml:space="preserve"> </v>
      </c>
      <c r="AQ16" s="78" t="str">
        <f ca="1">IF(ISBLANK(INDIRECT("Q16"))," ",(INDIRECT("Q16")))</f>
        <v xml:space="preserve"> </v>
      </c>
    </row>
    <row r="17" spans="1:43" ht="54" customHeight="1" x14ac:dyDescent="0.35">
      <c r="A17" s="77">
        <v>12</v>
      </c>
      <c r="B17" s="155"/>
      <c r="C17" s="155"/>
      <c r="D17" s="155"/>
      <c r="E17" s="77"/>
      <c r="F17" s="77"/>
      <c r="G17" s="77"/>
      <c r="H17" s="77"/>
      <c r="I17" s="77"/>
      <c r="J17" s="77"/>
      <c r="K17" s="77"/>
      <c r="L17" s="77"/>
      <c r="M17" s="77"/>
      <c r="N17" s="77"/>
      <c r="O17" s="77"/>
      <c r="P17" s="77"/>
      <c r="Q17" s="77"/>
      <c r="AB17" s="78" t="str">
        <f ca="1">IF(ISBLANK(INDIRECT("B17"))," ",(INDIRECT("B17")))</f>
        <v xml:space="preserve"> </v>
      </c>
      <c r="AC17" s="78" t="str">
        <f ca="1">IF(ISBLANK(INDIRECT("C17"))," ",(INDIRECT("C17")))</f>
        <v xml:space="preserve"> </v>
      </c>
      <c r="AD17" s="78" t="str">
        <f ca="1">IF(ISBLANK(INDIRECT("D17"))," ",(INDIRECT("D17")))</f>
        <v xml:space="preserve"> </v>
      </c>
      <c r="AE17" s="78" t="str">
        <f ca="1">IF(ISBLANK(INDIRECT("E17"))," ",(INDIRECT("E17")))</f>
        <v xml:space="preserve"> </v>
      </c>
      <c r="AF17" s="78" t="str">
        <f ca="1">IF(ISBLANK(INDIRECT("F17"))," ",(INDIRECT("F17")))</f>
        <v xml:space="preserve"> </v>
      </c>
      <c r="AG17" s="78" t="str">
        <f ca="1">IF(ISBLANK(INDIRECT("G17"))," ",(INDIRECT("G17")))</f>
        <v xml:space="preserve"> </v>
      </c>
      <c r="AH17" s="78" t="str">
        <f ca="1">IF(ISBLANK(INDIRECT("H17"))," ",(INDIRECT("H17")))</f>
        <v xml:space="preserve"> </v>
      </c>
      <c r="AI17" s="78" t="str">
        <f ca="1">IF(ISBLANK(INDIRECT("I17"))," ",(INDIRECT("I17")))</f>
        <v xml:space="preserve"> </v>
      </c>
      <c r="AJ17" s="78" t="str">
        <f ca="1">IF(ISBLANK(INDIRECT("J17"))," ",(INDIRECT("J17")))</f>
        <v xml:space="preserve"> </v>
      </c>
      <c r="AK17" s="78" t="str">
        <f ca="1">IF(ISBLANK(INDIRECT("K17"))," ",(INDIRECT("K17")))</f>
        <v xml:space="preserve"> </v>
      </c>
      <c r="AL17" s="78" t="str">
        <f ca="1">IF(ISBLANK(INDIRECT("L17"))," ",(INDIRECT("L17")))</f>
        <v xml:space="preserve"> </v>
      </c>
      <c r="AM17" s="78" t="str">
        <f ca="1">IF(ISBLANK(INDIRECT("M17"))," ",(INDIRECT("M17")))</f>
        <v xml:space="preserve"> </v>
      </c>
      <c r="AN17" s="78" t="str">
        <f ca="1">IF(ISBLANK(INDIRECT("N17"))," ",(INDIRECT("N17")))</f>
        <v xml:space="preserve"> </v>
      </c>
      <c r="AO17" s="78" t="str">
        <f ca="1">IF(ISBLANK(INDIRECT("O17"))," ",(INDIRECT("O17")))</f>
        <v xml:space="preserve"> </v>
      </c>
      <c r="AP17" s="78" t="str">
        <f ca="1">IF(ISBLANK(INDIRECT("P17"))," ",(INDIRECT("P17")))</f>
        <v xml:space="preserve"> </v>
      </c>
      <c r="AQ17" s="78" t="str">
        <f ca="1">IF(ISBLANK(INDIRECT("Q17"))," ",(INDIRECT("Q17")))</f>
        <v xml:space="preserve"> </v>
      </c>
    </row>
    <row r="18" spans="1:43" ht="54" customHeight="1" x14ac:dyDescent="0.35">
      <c r="A18" s="77">
        <v>13</v>
      </c>
      <c r="B18" s="155"/>
      <c r="C18" s="155"/>
      <c r="D18" s="155"/>
      <c r="E18" s="77"/>
      <c r="F18" s="77"/>
      <c r="G18" s="77"/>
      <c r="H18" s="77"/>
      <c r="I18" s="77"/>
      <c r="J18" s="77"/>
      <c r="K18" s="77"/>
      <c r="L18" s="77"/>
      <c r="M18" s="77"/>
      <c r="N18" s="77"/>
      <c r="O18" s="77"/>
      <c r="P18" s="77"/>
      <c r="Q18" s="77"/>
      <c r="AB18" s="78" t="str">
        <f ca="1">IF(ISBLANK(INDIRECT("B18"))," ",(INDIRECT("B18")))</f>
        <v xml:space="preserve"> </v>
      </c>
      <c r="AC18" s="78" t="str">
        <f ca="1">IF(ISBLANK(INDIRECT("C18"))," ",(INDIRECT("C18")))</f>
        <v xml:space="preserve"> </v>
      </c>
      <c r="AD18" s="78" t="str">
        <f ca="1">IF(ISBLANK(INDIRECT("D18"))," ",(INDIRECT("D18")))</f>
        <v xml:space="preserve"> </v>
      </c>
      <c r="AE18" s="78" t="str">
        <f ca="1">IF(ISBLANK(INDIRECT("E18"))," ",(INDIRECT("E18")))</f>
        <v xml:space="preserve"> </v>
      </c>
      <c r="AF18" s="78" t="str">
        <f ca="1">IF(ISBLANK(INDIRECT("F18"))," ",(INDIRECT("F18")))</f>
        <v xml:space="preserve"> </v>
      </c>
      <c r="AG18" s="78" t="str">
        <f ca="1">IF(ISBLANK(INDIRECT("G18"))," ",(INDIRECT("G18")))</f>
        <v xml:space="preserve"> </v>
      </c>
      <c r="AH18" s="78" t="str">
        <f ca="1">IF(ISBLANK(INDIRECT("H18"))," ",(INDIRECT("H18")))</f>
        <v xml:space="preserve"> </v>
      </c>
      <c r="AI18" s="78" t="str">
        <f ca="1">IF(ISBLANK(INDIRECT("I18"))," ",(INDIRECT("I18")))</f>
        <v xml:space="preserve"> </v>
      </c>
      <c r="AJ18" s="78" t="str">
        <f ca="1">IF(ISBLANK(INDIRECT("J18"))," ",(INDIRECT("J18")))</f>
        <v xml:space="preserve"> </v>
      </c>
      <c r="AK18" s="78" t="str">
        <f ca="1">IF(ISBLANK(INDIRECT("K18"))," ",(INDIRECT("K18")))</f>
        <v xml:space="preserve"> </v>
      </c>
      <c r="AL18" s="78" t="str">
        <f ca="1">IF(ISBLANK(INDIRECT("L18"))," ",(INDIRECT("L18")))</f>
        <v xml:space="preserve"> </v>
      </c>
      <c r="AM18" s="78" t="str">
        <f ca="1">IF(ISBLANK(INDIRECT("M18"))," ",(INDIRECT("M18")))</f>
        <v xml:space="preserve"> </v>
      </c>
      <c r="AN18" s="78" t="str">
        <f ca="1">IF(ISBLANK(INDIRECT("N18"))," ",(INDIRECT("N18")))</f>
        <v xml:space="preserve"> </v>
      </c>
      <c r="AO18" s="78" t="str">
        <f ca="1">IF(ISBLANK(INDIRECT("O18"))," ",(INDIRECT("O18")))</f>
        <v xml:space="preserve"> </v>
      </c>
      <c r="AP18" s="78" t="str">
        <f ca="1">IF(ISBLANK(INDIRECT("P18"))," ",(INDIRECT("P18")))</f>
        <v xml:space="preserve"> </v>
      </c>
      <c r="AQ18" s="78" t="str">
        <f ca="1">IF(ISBLANK(INDIRECT("Q18"))," ",(INDIRECT("Q18")))</f>
        <v xml:space="preserve"> </v>
      </c>
    </row>
    <row r="19" spans="1:43" ht="54" customHeight="1" x14ac:dyDescent="0.35">
      <c r="A19" s="77">
        <v>14</v>
      </c>
      <c r="B19" s="155"/>
      <c r="C19" s="155"/>
      <c r="D19" s="155"/>
      <c r="E19" s="77"/>
      <c r="F19" s="77"/>
      <c r="G19" s="77"/>
      <c r="H19" s="77"/>
      <c r="I19" s="77"/>
      <c r="J19" s="77"/>
      <c r="K19" s="77"/>
      <c r="L19" s="77"/>
      <c r="M19" s="77"/>
      <c r="N19" s="77"/>
      <c r="O19" s="77"/>
      <c r="P19" s="77"/>
      <c r="Q19" s="77"/>
      <c r="AB19" s="78" t="str">
        <f ca="1">IF(ISBLANK(INDIRECT("B19"))," ",(INDIRECT("B19")))</f>
        <v xml:space="preserve"> </v>
      </c>
      <c r="AC19" s="78" t="str">
        <f ca="1">IF(ISBLANK(INDIRECT("C19"))," ",(INDIRECT("C19")))</f>
        <v xml:space="preserve"> </v>
      </c>
      <c r="AD19" s="78" t="str">
        <f ca="1">IF(ISBLANK(INDIRECT("D19"))," ",(INDIRECT("D19")))</f>
        <v xml:space="preserve"> </v>
      </c>
      <c r="AE19" s="78" t="str">
        <f ca="1">IF(ISBLANK(INDIRECT("E19"))," ",(INDIRECT("E19")))</f>
        <v xml:space="preserve"> </v>
      </c>
      <c r="AF19" s="78" t="str">
        <f ca="1">IF(ISBLANK(INDIRECT("F19"))," ",(INDIRECT("F19")))</f>
        <v xml:space="preserve"> </v>
      </c>
      <c r="AG19" s="78" t="str">
        <f ca="1">IF(ISBLANK(INDIRECT("G19"))," ",(INDIRECT("G19")))</f>
        <v xml:space="preserve"> </v>
      </c>
      <c r="AH19" s="78" t="str">
        <f ca="1">IF(ISBLANK(INDIRECT("H19"))," ",(INDIRECT("H19")))</f>
        <v xml:space="preserve"> </v>
      </c>
      <c r="AI19" s="78" t="str">
        <f ca="1">IF(ISBLANK(INDIRECT("I19"))," ",(INDIRECT("I19")))</f>
        <v xml:space="preserve"> </v>
      </c>
      <c r="AJ19" s="78" t="str">
        <f ca="1">IF(ISBLANK(INDIRECT("J19"))," ",(INDIRECT("J19")))</f>
        <v xml:space="preserve"> </v>
      </c>
      <c r="AK19" s="78" t="str">
        <f ca="1">IF(ISBLANK(INDIRECT("K19"))," ",(INDIRECT("K19")))</f>
        <v xml:space="preserve"> </v>
      </c>
      <c r="AL19" s="78" t="str">
        <f ca="1">IF(ISBLANK(INDIRECT("L19"))," ",(INDIRECT("L19")))</f>
        <v xml:space="preserve"> </v>
      </c>
      <c r="AM19" s="78" t="str">
        <f ca="1">IF(ISBLANK(INDIRECT("M19"))," ",(INDIRECT("M19")))</f>
        <v xml:space="preserve"> </v>
      </c>
      <c r="AN19" s="78" t="str">
        <f ca="1">IF(ISBLANK(INDIRECT("N19"))," ",(INDIRECT("N19")))</f>
        <v xml:space="preserve"> </v>
      </c>
      <c r="AO19" s="78" t="str">
        <f ca="1">IF(ISBLANK(INDIRECT("O19"))," ",(INDIRECT("O19")))</f>
        <v xml:space="preserve"> </v>
      </c>
      <c r="AP19" s="78" t="str">
        <f ca="1">IF(ISBLANK(INDIRECT("P19"))," ",(INDIRECT("P19")))</f>
        <v xml:space="preserve"> </v>
      </c>
      <c r="AQ19" s="78" t="str">
        <f ca="1">IF(ISBLANK(INDIRECT("Q19"))," ",(INDIRECT("Q19")))</f>
        <v xml:space="preserve"> </v>
      </c>
    </row>
    <row r="20" spans="1:43" ht="54" customHeight="1" x14ac:dyDescent="0.35">
      <c r="A20" s="77">
        <v>15</v>
      </c>
      <c r="B20" s="155"/>
      <c r="C20" s="155"/>
      <c r="D20" s="155"/>
      <c r="E20" s="77"/>
      <c r="F20" s="77"/>
      <c r="G20" s="77"/>
      <c r="H20" s="77"/>
      <c r="I20" s="77"/>
      <c r="J20" s="77"/>
      <c r="K20" s="77"/>
      <c r="L20" s="77"/>
      <c r="M20" s="77"/>
      <c r="N20" s="77"/>
      <c r="O20" s="77"/>
      <c r="P20" s="77"/>
      <c r="Q20" s="77"/>
      <c r="AB20" s="78" t="str">
        <f ca="1">IF(ISBLANK(INDIRECT("B20"))," ",(INDIRECT("B20")))</f>
        <v xml:space="preserve"> </v>
      </c>
      <c r="AC20" s="78" t="str">
        <f ca="1">IF(ISBLANK(INDIRECT("C20"))," ",(INDIRECT("C20")))</f>
        <v xml:space="preserve"> </v>
      </c>
      <c r="AD20" s="78" t="str">
        <f ca="1">IF(ISBLANK(INDIRECT("D20"))," ",(INDIRECT("D20")))</f>
        <v xml:space="preserve"> </v>
      </c>
      <c r="AE20" s="78" t="str">
        <f ca="1">IF(ISBLANK(INDIRECT("E20"))," ",(INDIRECT("E20")))</f>
        <v xml:space="preserve"> </v>
      </c>
      <c r="AF20" s="78" t="str">
        <f ca="1">IF(ISBLANK(INDIRECT("F20"))," ",(INDIRECT("F20")))</f>
        <v xml:space="preserve"> </v>
      </c>
      <c r="AG20" s="78" t="str">
        <f ca="1">IF(ISBLANK(INDIRECT("G20"))," ",(INDIRECT("G20")))</f>
        <v xml:space="preserve"> </v>
      </c>
      <c r="AH20" s="78" t="str">
        <f ca="1">IF(ISBLANK(INDIRECT("H20"))," ",(INDIRECT("H20")))</f>
        <v xml:space="preserve"> </v>
      </c>
      <c r="AI20" s="78" t="str">
        <f ca="1">IF(ISBLANK(INDIRECT("I20"))," ",(INDIRECT("I20")))</f>
        <v xml:space="preserve"> </v>
      </c>
      <c r="AJ20" s="78" t="str">
        <f ca="1">IF(ISBLANK(INDIRECT("J20"))," ",(INDIRECT("J20")))</f>
        <v xml:space="preserve"> </v>
      </c>
      <c r="AK20" s="78" t="str">
        <f ca="1">IF(ISBLANK(INDIRECT("K20"))," ",(INDIRECT("K20")))</f>
        <v xml:space="preserve"> </v>
      </c>
      <c r="AL20" s="78" t="str">
        <f ca="1">IF(ISBLANK(INDIRECT("L20"))," ",(INDIRECT("L20")))</f>
        <v xml:space="preserve"> </v>
      </c>
      <c r="AM20" s="78" t="str">
        <f ca="1">IF(ISBLANK(INDIRECT("M20"))," ",(INDIRECT("M20")))</f>
        <v xml:space="preserve"> </v>
      </c>
      <c r="AN20" s="78" t="str">
        <f ca="1">IF(ISBLANK(INDIRECT("N20"))," ",(INDIRECT("N20")))</f>
        <v xml:space="preserve"> </v>
      </c>
      <c r="AO20" s="78" t="str">
        <f ca="1">IF(ISBLANK(INDIRECT("O20"))," ",(INDIRECT("O20")))</f>
        <v xml:space="preserve"> </v>
      </c>
      <c r="AP20" s="78" t="str">
        <f ca="1">IF(ISBLANK(INDIRECT("P20"))," ",(INDIRECT("P20")))</f>
        <v xml:space="preserve"> </v>
      </c>
      <c r="AQ20" s="78" t="str">
        <f ca="1">IF(ISBLANK(INDIRECT("Q20"))," ",(INDIRECT("Q20")))</f>
        <v xml:space="preserve"> </v>
      </c>
    </row>
    <row r="21" spans="1:43" ht="54" customHeight="1" x14ac:dyDescent="0.35">
      <c r="A21" s="77">
        <v>16</v>
      </c>
      <c r="B21" s="155"/>
      <c r="C21" s="155"/>
      <c r="D21" s="155"/>
      <c r="E21" s="77"/>
      <c r="F21" s="77"/>
      <c r="G21" s="77"/>
      <c r="H21" s="77"/>
      <c r="I21" s="77"/>
      <c r="J21" s="77"/>
      <c r="K21" s="77"/>
      <c r="L21" s="77"/>
      <c r="M21" s="77"/>
      <c r="N21" s="77"/>
      <c r="O21" s="77"/>
      <c r="P21" s="77"/>
      <c r="Q21" s="77"/>
      <c r="AB21" s="78" t="str">
        <f ca="1">IF(ISBLANK(INDIRECT("B21"))," ",(INDIRECT("B21")))</f>
        <v xml:space="preserve"> </v>
      </c>
      <c r="AC21" s="78" t="str">
        <f ca="1">IF(ISBLANK(INDIRECT("C21"))," ",(INDIRECT("C21")))</f>
        <v xml:space="preserve"> </v>
      </c>
      <c r="AD21" s="78" t="str">
        <f ca="1">IF(ISBLANK(INDIRECT("D21"))," ",(INDIRECT("D21")))</f>
        <v xml:space="preserve"> </v>
      </c>
      <c r="AE21" s="78" t="str">
        <f ca="1">IF(ISBLANK(INDIRECT("E21"))," ",(INDIRECT("E21")))</f>
        <v xml:space="preserve"> </v>
      </c>
      <c r="AF21" s="78" t="str">
        <f ca="1">IF(ISBLANK(INDIRECT("F21"))," ",(INDIRECT("F21")))</f>
        <v xml:space="preserve"> </v>
      </c>
      <c r="AG21" s="78" t="str">
        <f ca="1">IF(ISBLANK(INDIRECT("G21"))," ",(INDIRECT("G21")))</f>
        <v xml:space="preserve"> </v>
      </c>
      <c r="AH21" s="78" t="str">
        <f ca="1">IF(ISBLANK(INDIRECT("H21"))," ",(INDIRECT("H21")))</f>
        <v xml:space="preserve"> </v>
      </c>
      <c r="AI21" s="78" t="str">
        <f ca="1">IF(ISBLANK(INDIRECT("I21"))," ",(INDIRECT("I21")))</f>
        <v xml:space="preserve"> </v>
      </c>
      <c r="AJ21" s="78" t="str">
        <f ca="1">IF(ISBLANK(INDIRECT("J21"))," ",(INDIRECT("J21")))</f>
        <v xml:space="preserve"> </v>
      </c>
      <c r="AK21" s="78" t="str">
        <f ca="1">IF(ISBLANK(INDIRECT("K21"))," ",(INDIRECT("K21")))</f>
        <v xml:space="preserve"> </v>
      </c>
      <c r="AL21" s="78" t="str">
        <f ca="1">IF(ISBLANK(INDIRECT("L21"))," ",(INDIRECT("L21")))</f>
        <v xml:space="preserve"> </v>
      </c>
      <c r="AM21" s="78" t="str">
        <f ca="1">IF(ISBLANK(INDIRECT("M21"))," ",(INDIRECT("M21")))</f>
        <v xml:space="preserve"> </v>
      </c>
      <c r="AN21" s="78" t="str">
        <f ca="1">IF(ISBLANK(INDIRECT("N21"))," ",(INDIRECT("N21")))</f>
        <v xml:space="preserve"> </v>
      </c>
      <c r="AO21" s="78" t="str">
        <f ca="1">IF(ISBLANK(INDIRECT("O21"))," ",(INDIRECT("O21")))</f>
        <v xml:space="preserve"> </v>
      </c>
      <c r="AP21" s="78" t="str">
        <f ca="1">IF(ISBLANK(INDIRECT("P21"))," ",(INDIRECT("P21")))</f>
        <v xml:space="preserve"> </v>
      </c>
      <c r="AQ21" s="78" t="str">
        <f ca="1">IF(ISBLANK(INDIRECT("Q21"))," ",(INDIRECT("Q21")))</f>
        <v xml:space="preserve"> </v>
      </c>
    </row>
    <row r="22" spans="1:43" ht="54" customHeight="1" x14ac:dyDescent="0.35">
      <c r="A22" s="77">
        <v>17</v>
      </c>
      <c r="B22" s="155"/>
      <c r="C22" s="155"/>
      <c r="D22" s="155"/>
      <c r="E22" s="77"/>
      <c r="F22" s="77"/>
      <c r="G22" s="77"/>
      <c r="H22" s="77"/>
      <c r="I22" s="77"/>
      <c r="J22" s="77"/>
      <c r="K22" s="77"/>
      <c r="L22" s="77"/>
      <c r="M22" s="77"/>
      <c r="N22" s="77"/>
      <c r="O22" s="77"/>
      <c r="P22" s="77"/>
      <c r="Q22" s="77"/>
      <c r="AB22" s="78" t="str">
        <f ca="1">IF(ISBLANK(INDIRECT("B22"))," ",(INDIRECT("B22")))</f>
        <v xml:space="preserve"> </v>
      </c>
      <c r="AC22" s="78" t="str">
        <f ca="1">IF(ISBLANK(INDIRECT("C22"))," ",(INDIRECT("C22")))</f>
        <v xml:space="preserve"> </v>
      </c>
      <c r="AD22" s="78" t="str">
        <f ca="1">IF(ISBLANK(INDIRECT("D22"))," ",(INDIRECT("D22")))</f>
        <v xml:space="preserve"> </v>
      </c>
      <c r="AE22" s="78" t="str">
        <f ca="1">IF(ISBLANK(INDIRECT("E22"))," ",(INDIRECT("E22")))</f>
        <v xml:space="preserve"> </v>
      </c>
      <c r="AF22" s="78" t="str">
        <f ca="1">IF(ISBLANK(INDIRECT("F22"))," ",(INDIRECT("F22")))</f>
        <v xml:space="preserve"> </v>
      </c>
      <c r="AG22" s="78" t="str">
        <f ca="1">IF(ISBLANK(INDIRECT("G22"))," ",(INDIRECT("G22")))</f>
        <v xml:space="preserve"> </v>
      </c>
      <c r="AH22" s="78" t="str">
        <f ca="1">IF(ISBLANK(INDIRECT("H22"))," ",(INDIRECT("H22")))</f>
        <v xml:space="preserve"> </v>
      </c>
      <c r="AI22" s="78" t="str">
        <f ca="1">IF(ISBLANK(INDIRECT("I22"))," ",(INDIRECT("I22")))</f>
        <v xml:space="preserve"> </v>
      </c>
      <c r="AJ22" s="78" t="str">
        <f ca="1">IF(ISBLANK(INDIRECT("J22"))," ",(INDIRECT("J22")))</f>
        <v xml:space="preserve"> </v>
      </c>
      <c r="AK22" s="78" t="str">
        <f ca="1">IF(ISBLANK(INDIRECT("K22"))," ",(INDIRECT("K22")))</f>
        <v xml:space="preserve"> </v>
      </c>
      <c r="AL22" s="78" t="str">
        <f ca="1">IF(ISBLANK(INDIRECT("L22"))," ",(INDIRECT("L22")))</f>
        <v xml:space="preserve"> </v>
      </c>
      <c r="AM22" s="78" t="str">
        <f ca="1">IF(ISBLANK(INDIRECT("M22"))," ",(INDIRECT("M22")))</f>
        <v xml:space="preserve"> </v>
      </c>
      <c r="AN22" s="78" t="str">
        <f ca="1">IF(ISBLANK(INDIRECT("N22"))," ",(INDIRECT("N22")))</f>
        <v xml:space="preserve"> </v>
      </c>
      <c r="AO22" s="78" t="str">
        <f ca="1">IF(ISBLANK(INDIRECT("O22"))," ",(INDIRECT("O22")))</f>
        <v xml:space="preserve"> </v>
      </c>
      <c r="AP22" s="78" t="str">
        <f ca="1">IF(ISBLANK(INDIRECT("P22"))," ",(INDIRECT("P22")))</f>
        <v xml:space="preserve"> </v>
      </c>
      <c r="AQ22" s="78" t="str">
        <f ca="1">IF(ISBLANK(INDIRECT("Q22"))," ",(INDIRECT("Q22")))</f>
        <v xml:space="preserve"> </v>
      </c>
    </row>
    <row r="23" spans="1:43" ht="54" customHeight="1" x14ac:dyDescent="0.35">
      <c r="A23" s="77">
        <v>18</v>
      </c>
      <c r="B23" s="155"/>
      <c r="C23" s="155"/>
      <c r="D23" s="155"/>
      <c r="E23" s="77"/>
      <c r="F23" s="77"/>
      <c r="G23" s="77"/>
      <c r="H23" s="77"/>
      <c r="I23" s="77"/>
      <c r="J23" s="77"/>
      <c r="K23" s="77"/>
      <c r="L23" s="77"/>
      <c r="M23" s="77"/>
      <c r="N23" s="77"/>
      <c r="O23" s="77"/>
      <c r="P23" s="77"/>
      <c r="Q23" s="77"/>
      <c r="AB23" s="78" t="str">
        <f ca="1">IF(ISBLANK(INDIRECT("B23"))," ",(INDIRECT("B23")))</f>
        <v xml:space="preserve"> </v>
      </c>
      <c r="AC23" s="78" t="str">
        <f ca="1">IF(ISBLANK(INDIRECT("C23"))," ",(INDIRECT("C23")))</f>
        <v xml:space="preserve"> </v>
      </c>
      <c r="AD23" s="78" t="str">
        <f ca="1">IF(ISBLANK(INDIRECT("D23"))," ",(INDIRECT("D23")))</f>
        <v xml:space="preserve"> </v>
      </c>
      <c r="AE23" s="78" t="str">
        <f ca="1">IF(ISBLANK(INDIRECT("E23"))," ",(INDIRECT("E23")))</f>
        <v xml:space="preserve"> </v>
      </c>
      <c r="AF23" s="78" t="str">
        <f ca="1">IF(ISBLANK(INDIRECT("F23"))," ",(INDIRECT("F23")))</f>
        <v xml:space="preserve"> </v>
      </c>
      <c r="AG23" s="78" t="str">
        <f ca="1">IF(ISBLANK(INDIRECT("G23"))," ",(INDIRECT("G23")))</f>
        <v xml:space="preserve"> </v>
      </c>
      <c r="AH23" s="78" t="str">
        <f ca="1">IF(ISBLANK(INDIRECT("H23"))," ",(INDIRECT("H23")))</f>
        <v xml:space="preserve"> </v>
      </c>
      <c r="AI23" s="78" t="str">
        <f ca="1">IF(ISBLANK(INDIRECT("I23"))," ",(INDIRECT("I23")))</f>
        <v xml:space="preserve"> </v>
      </c>
      <c r="AJ23" s="78" t="str">
        <f ca="1">IF(ISBLANK(INDIRECT("J23"))," ",(INDIRECT("J23")))</f>
        <v xml:space="preserve"> </v>
      </c>
      <c r="AK23" s="78" t="str">
        <f ca="1">IF(ISBLANK(INDIRECT("K23"))," ",(INDIRECT("K23")))</f>
        <v xml:space="preserve"> </v>
      </c>
      <c r="AL23" s="78" t="str">
        <f ca="1">IF(ISBLANK(INDIRECT("L23"))," ",(INDIRECT("L23")))</f>
        <v xml:space="preserve"> </v>
      </c>
      <c r="AM23" s="78" t="str">
        <f ca="1">IF(ISBLANK(INDIRECT("M23"))," ",(INDIRECT("M23")))</f>
        <v xml:space="preserve"> </v>
      </c>
      <c r="AN23" s="78" t="str">
        <f ca="1">IF(ISBLANK(INDIRECT("N23"))," ",(INDIRECT("N23")))</f>
        <v xml:space="preserve"> </v>
      </c>
      <c r="AO23" s="78" t="str">
        <f ca="1">IF(ISBLANK(INDIRECT("O23"))," ",(INDIRECT("O23")))</f>
        <v xml:space="preserve"> </v>
      </c>
      <c r="AP23" s="78" t="str">
        <f ca="1">IF(ISBLANK(INDIRECT("P23"))," ",(INDIRECT("P23")))</f>
        <v xml:space="preserve"> </v>
      </c>
      <c r="AQ23" s="78" t="str">
        <f ca="1">IF(ISBLANK(INDIRECT("Q23"))," ",(INDIRECT("Q23")))</f>
        <v xml:space="preserve"> </v>
      </c>
    </row>
    <row r="24" spans="1:43" ht="54" customHeight="1" x14ac:dyDescent="0.35">
      <c r="A24" s="77">
        <v>19</v>
      </c>
      <c r="B24" s="155"/>
      <c r="C24" s="155"/>
      <c r="D24" s="155"/>
      <c r="E24" s="77"/>
      <c r="F24" s="77"/>
      <c r="G24" s="77"/>
      <c r="H24" s="77"/>
      <c r="I24" s="77"/>
      <c r="J24" s="77"/>
      <c r="K24" s="77"/>
      <c r="L24" s="77"/>
      <c r="M24" s="77"/>
      <c r="N24" s="77"/>
      <c r="O24" s="77"/>
      <c r="P24" s="77"/>
      <c r="Q24" s="77"/>
      <c r="AB24" s="78" t="str">
        <f ca="1">IF(ISBLANK(INDIRECT("B24"))," ",(INDIRECT("B24")))</f>
        <v xml:space="preserve"> </v>
      </c>
      <c r="AC24" s="78" t="str">
        <f ca="1">IF(ISBLANK(INDIRECT("C24"))," ",(INDIRECT("C24")))</f>
        <v xml:space="preserve"> </v>
      </c>
      <c r="AD24" s="78" t="str">
        <f ca="1">IF(ISBLANK(INDIRECT("D24"))," ",(INDIRECT("D24")))</f>
        <v xml:space="preserve"> </v>
      </c>
      <c r="AE24" s="78" t="str">
        <f ca="1">IF(ISBLANK(INDIRECT("E24"))," ",(INDIRECT("E24")))</f>
        <v xml:space="preserve"> </v>
      </c>
      <c r="AF24" s="78" t="str">
        <f ca="1">IF(ISBLANK(INDIRECT("F24"))," ",(INDIRECT("F24")))</f>
        <v xml:space="preserve"> </v>
      </c>
      <c r="AG24" s="78" t="str">
        <f ca="1">IF(ISBLANK(INDIRECT("G24"))," ",(INDIRECT("G24")))</f>
        <v xml:space="preserve"> </v>
      </c>
      <c r="AH24" s="78" t="str">
        <f ca="1">IF(ISBLANK(INDIRECT("H24"))," ",(INDIRECT("H24")))</f>
        <v xml:space="preserve"> </v>
      </c>
      <c r="AI24" s="78" t="str">
        <f ca="1">IF(ISBLANK(INDIRECT("I24"))," ",(INDIRECT("I24")))</f>
        <v xml:space="preserve"> </v>
      </c>
      <c r="AJ24" s="78" t="str">
        <f ca="1">IF(ISBLANK(INDIRECT("J24"))," ",(INDIRECT("J24")))</f>
        <v xml:space="preserve"> </v>
      </c>
      <c r="AK24" s="78" t="str">
        <f ca="1">IF(ISBLANK(INDIRECT("K24"))," ",(INDIRECT("K24")))</f>
        <v xml:space="preserve"> </v>
      </c>
      <c r="AL24" s="78" t="str">
        <f ca="1">IF(ISBLANK(INDIRECT("L24"))," ",(INDIRECT("L24")))</f>
        <v xml:space="preserve"> </v>
      </c>
      <c r="AM24" s="78" t="str">
        <f ca="1">IF(ISBLANK(INDIRECT("M24"))," ",(INDIRECT("M24")))</f>
        <v xml:space="preserve"> </v>
      </c>
      <c r="AN24" s="78" t="str">
        <f ca="1">IF(ISBLANK(INDIRECT("N24"))," ",(INDIRECT("N24")))</f>
        <v xml:space="preserve"> </v>
      </c>
      <c r="AO24" s="78" t="str">
        <f ca="1">IF(ISBLANK(INDIRECT("O24"))," ",(INDIRECT("O24")))</f>
        <v xml:space="preserve"> </v>
      </c>
      <c r="AP24" s="78" t="str">
        <f ca="1">IF(ISBLANK(INDIRECT("P24"))," ",(INDIRECT("P24")))</f>
        <v xml:space="preserve"> </v>
      </c>
      <c r="AQ24" s="78" t="str">
        <f ca="1">IF(ISBLANK(INDIRECT("Q24"))," ",(INDIRECT("Q24")))</f>
        <v xml:space="preserve"> </v>
      </c>
    </row>
    <row r="25" spans="1:43" ht="56.25" customHeight="1" x14ac:dyDescent="0.35">
      <c r="A25" s="77">
        <v>20</v>
      </c>
      <c r="B25" s="155"/>
      <c r="C25" s="155"/>
      <c r="D25" s="155"/>
      <c r="E25" s="77"/>
      <c r="F25" s="77"/>
      <c r="G25" s="77"/>
      <c r="H25" s="77"/>
      <c r="I25" s="77"/>
      <c r="J25" s="77"/>
      <c r="K25" s="77"/>
      <c r="L25" s="77"/>
      <c r="M25" s="77"/>
      <c r="N25" s="77"/>
      <c r="O25" s="77"/>
      <c r="P25" s="77"/>
      <c r="Q25" s="77"/>
      <c r="AB25" s="78" t="str">
        <f ca="1">IF(ISBLANK(INDIRECT("B25"))," ",(INDIRECT("B25")))</f>
        <v xml:space="preserve"> </v>
      </c>
      <c r="AC25" s="78" t="str">
        <f ca="1">IF(ISBLANK(INDIRECT("C25"))," ",(INDIRECT("C25")))</f>
        <v xml:space="preserve"> </v>
      </c>
      <c r="AD25" s="78" t="str">
        <f ca="1">IF(ISBLANK(INDIRECT("D25"))," ",(INDIRECT("D25")))</f>
        <v xml:space="preserve"> </v>
      </c>
      <c r="AE25" s="78" t="str">
        <f ca="1">IF(ISBLANK(INDIRECT("E25"))," ",(INDIRECT("E25")))</f>
        <v xml:space="preserve"> </v>
      </c>
      <c r="AF25" s="78" t="str">
        <f ca="1">IF(ISBLANK(INDIRECT("F25"))," ",(INDIRECT("F25")))</f>
        <v xml:space="preserve"> </v>
      </c>
      <c r="AG25" s="78" t="str">
        <f ca="1">IF(ISBLANK(INDIRECT("G25"))," ",(INDIRECT("G25")))</f>
        <v xml:space="preserve"> </v>
      </c>
      <c r="AH25" s="78" t="str">
        <f ca="1">IF(ISBLANK(INDIRECT("H25"))," ",(INDIRECT("H25")))</f>
        <v xml:space="preserve"> </v>
      </c>
      <c r="AI25" s="78" t="str">
        <f ca="1">IF(ISBLANK(INDIRECT("I25"))," ",(INDIRECT("I25")))</f>
        <v xml:space="preserve"> </v>
      </c>
      <c r="AJ25" s="78" t="str">
        <f ca="1">IF(ISBLANK(INDIRECT("J25"))," ",(INDIRECT("J25")))</f>
        <v xml:space="preserve"> </v>
      </c>
      <c r="AK25" s="78" t="str">
        <f ca="1">IF(ISBLANK(INDIRECT("K25"))," ",(INDIRECT("K25")))</f>
        <v xml:space="preserve"> </v>
      </c>
      <c r="AL25" s="78" t="str">
        <f ca="1">IF(ISBLANK(INDIRECT("L25"))," ",(INDIRECT("L25")))</f>
        <v xml:space="preserve"> </v>
      </c>
      <c r="AM25" s="78" t="str">
        <f ca="1">IF(ISBLANK(INDIRECT("M25"))," ",(INDIRECT("M25")))</f>
        <v xml:space="preserve"> </v>
      </c>
      <c r="AN25" s="78" t="str">
        <f ca="1">IF(ISBLANK(INDIRECT("N25"))," ",(INDIRECT("N25")))</f>
        <v xml:space="preserve"> </v>
      </c>
      <c r="AO25" s="78" t="str">
        <f ca="1">IF(ISBLANK(INDIRECT("O25"))," ",(INDIRECT("O25")))</f>
        <v xml:space="preserve"> </v>
      </c>
      <c r="AP25" s="78" t="str">
        <f ca="1">IF(ISBLANK(INDIRECT("P25"))," ",(INDIRECT("P25")))</f>
        <v xml:space="preserve"> </v>
      </c>
      <c r="AQ25" s="78" t="str">
        <f ca="1">IF(ISBLANK(INDIRECT("Q25"))," ",(INDIRECT("Q25")))</f>
        <v xml:space="preserve"> </v>
      </c>
    </row>
    <row r="26" spans="1:43" ht="56.25" customHeight="1" x14ac:dyDescent="0.35">
      <c r="A26" s="77">
        <v>21</v>
      </c>
      <c r="B26" s="155"/>
      <c r="C26" s="155"/>
      <c r="D26" s="155"/>
      <c r="E26" s="77"/>
      <c r="F26" s="77"/>
      <c r="G26" s="77"/>
      <c r="H26" s="77"/>
      <c r="I26" s="77"/>
      <c r="J26" s="77"/>
      <c r="K26" s="77"/>
      <c r="L26" s="77"/>
      <c r="M26" s="77"/>
      <c r="N26" s="77"/>
      <c r="O26" s="77"/>
      <c r="P26" s="77"/>
      <c r="Q26" s="77"/>
      <c r="AB26" s="78" t="str">
        <f ca="1">IF(ISBLANK(INDIRECT("B26"))," ",(INDIRECT("B26")))</f>
        <v xml:space="preserve"> </v>
      </c>
      <c r="AC26" s="78" t="str">
        <f ca="1">IF(ISBLANK(INDIRECT("C26"))," ",(INDIRECT("C26")))</f>
        <v xml:space="preserve"> </v>
      </c>
      <c r="AD26" s="78" t="str">
        <f ca="1">IF(ISBLANK(INDIRECT("D26"))," ",(INDIRECT("D26")))</f>
        <v xml:space="preserve"> </v>
      </c>
      <c r="AE26" s="78" t="str">
        <f ca="1">IF(ISBLANK(INDIRECT("E26"))," ",(INDIRECT("E26")))</f>
        <v xml:space="preserve"> </v>
      </c>
      <c r="AF26" s="78" t="str">
        <f ca="1">IF(ISBLANK(INDIRECT("F26"))," ",(INDIRECT("F26")))</f>
        <v xml:space="preserve"> </v>
      </c>
      <c r="AG26" s="78" t="str">
        <f ca="1">IF(ISBLANK(INDIRECT("G26"))," ",(INDIRECT("G26")))</f>
        <v xml:space="preserve"> </v>
      </c>
      <c r="AH26" s="78" t="str">
        <f ca="1">IF(ISBLANK(INDIRECT("H26"))," ",(INDIRECT("H26")))</f>
        <v xml:space="preserve"> </v>
      </c>
      <c r="AI26" s="78" t="str">
        <f ca="1">IF(ISBLANK(INDIRECT("I26"))," ",(INDIRECT("I26")))</f>
        <v xml:space="preserve"> </v>
      </c>
      <c r="AJ26" s="78" t="str">
        <f ca="1">IF(ISBLANK(INDIRECT("J26"))," ",(INDIRECT("J26")))</f>
        <v xml:space="preserve"> </v>
      </c>
      <c r="AK26" s="78" t="str">
        <f ca="1">IF(ISBLANK(INDIRECT("K26"))," ",(INDIRECT("K26")))</f>
        <v xml:space="preserve"> </v>
      </c>
      <c r="AL26" s="78" t="str">
        <f ca="1">IF(ISBLANK(INDIRECT("L26"))," ",(INDIRECT("L26")))</f>
        <v xml:space="preserve"> </v>
      </c>
      <c r="AM26" s="78" t="str">
        <f ca="1">IF(ISBLANK(INDIRECT("M26"))," ",(INDIRECT("M26")))</f>
        <v xml:space="preserve"> </v>
      </c>
      <c r="AN26" s="78" t="str">
        <f ca="1">IF(ISBLANK(INDIRECT("N26"))," ",(INDIRECT("N26")))</f>
        <v xml:space="preserve"> </v>
      </c>
      <c r="AO26" s="78" t="str">
        <f ca="1">IF(ISBLANK(INDIRECT("O26"))," ",(INDIRECT("O26")))</f>
        <v xml:space="preserve"> </v>
      </c>
      <c r="AP26" s="78" t="str">
        <f ca="1">IF(ISBLANK(INDIRECT("P26"))," ",(INDIRECT("P26")))</f>
        <v xml:space="preserve"> </v>
      </c>
      <c r="AQ26" s="78" t="str">
        <f ca="1">IF(ISBLANK(INDIRECT("Q26"))," ",(INDIRECT("Q26")))</f>
        <v xml:space="preserve"> </v>
      </c>
    </row>
    <row r="27" spans="1:43" ht="56.25" customHeight="1" x14ac:dyDescent="0.35">
      <c r="A27" s="77">
        <v>22</v>
      </c>
      <c r="B27" s="155"/>
      <c r="C27" s="155"/>
      <c r="D27" s="155"/>
      <c r="E27" s="77"/>
      <c r="F27" s="77"/>
      <c r="G27" s="77"/>
      <c r="H27" s="77"/>
      <c r="I27" s="77"/>
      <c r="J27" s="77"/>
      <c r="K27" s="77"/>
      <c r="L27" s="77"/>
      <c r="M27" s="77"/>
      <c r="N27" s="77"/>
      <c r="O27" s="77"/>
      <c r="P27" s="77"/>
      <c r="Q27" s="77"/>
      <c r="AB27" s="78" t="str">
        <f ca="1">IF(ISBLANK(INDIRECT("B27"))," ",(INDIRECT("B27")))</f>
        <v xml:space="preserve"> </v>
      </c>
      <c r="AC27" s="78" t="str">
        <f ca="1">IF(ISBLANK(INDIRECT("C27"))," ",(INDIRECT("C27")))</f>
        <v xml:space="preserve"> </v>
      </c>
      <c r="AD27" s="78" t="str">
        <f ca="1">IF(ISBLANK(INDIRECT("D27"))," ",(INDIRECT("D27")))</f>
        <v xml:space="preserve"> </v>
      </c>
      <c r="AE27" s="78" t="str">
        <f ca="1">IF(ISBLANK(INDIRECT("E27"))," ",(INDIRECT("E27")))</f>
        <v xml:space="preserve"> </v>
      </c>
      <c r="AF27" s="78" t="str">
        <f ca="1">IF(ISBLANK(INDIRECT("F27"))," ",(INDIRECT("F27")))</f>
        <v xml:space="preserve"> </v>
      </c>
      <c r="AG27" s="78" t="str">
        <f ca="1">IF(ISBLANK(INDIRECT("G27"))," ",(INDIRECT("G27")))</f>
        <v xml:space="preserve"> </v>
      </c>
      <c r="AH27" s="78" t="str">
        <f ca="1">IF(ISBLANK(INDIRECT("H27"))," ",(INDIRECT("H27")))</f>
        <v xml:space="preserve"> </v>
      </c>
      <c r="AI27" s="78" t="str">
        <f ca="1">IF(ISBLANK(INDIRECT("I27"))," ",(INDIRECT("I27")))</f>
        <v xml:space="preserve"> </v>
      </c>
      <c r="AJ27" s="78" t="str">
        <f ca="1">IF(ISBLANK(INDIRECT("J27"))," ",(INDIRECT("J27")))</f>
        <v xml:space="preserve"> </v>
      </c>
      <c r="AK27" s="78" t="str">
        <f ca="1">IF(ISBLANK(INDIRECT("K27"))," ",(INDIRECT("K27")))</f>
        <v xml:space="preserve"> </v>
      </c>
      <c r="AL27" s="78" t="str">
        <f ca="1">IF(ISBLANK(INDIRECT("L27"))," ",(INDIRECT("L27")))</f>
        <v xml:space="preserve"> </v>
      </c>
      <c r="AM27" s="78" t="str">
        <f ca="1">IF(ISBLANK(INDIRECT("M27"))," ",(INDIRECT("M27")))</f>
        <v xml:space="preserve"> </v>
      </c>
      <c r="AN27" s="78" t="str">
        <f ca="1">IF(ISBLANK(INDIRECT("N27"))," ",(INDIRECT("N27")))</f>
        <v xml:space="preserve"> </v>
      </c>
      <c r="AO27" s="78" t="str">
        <f ca="1">IF(ISBLANK(INDIRECT("O27"))," ",(INDIRECT("O27")))</f>
        <v xml:space="preserve"> </v>
      </c>
      <c r="AP27" s="78" t="str">
        <f ca="1">IF(ISBLANK(INDIRECT("P27"))," ",(INDIRECT("P27")))</f>
        <v xml:space="preserve"> </v>
      </c>
      <c r="AQ27" s="78" t="str">
        <f ca="1">IF(ISBLANK(INDIRECT("Q27"))," ",(INDIRECT("Q27")))</f>
        <v xml:space="preserve"> </v>
      </c>
    </row>
    <row r="28" spans="1:43" ht="56.25" customHeight="1" x14ac:dyDescent="0.35">
      <c r="A28" s="77">
        <v>23</v>
      </c>
      <c r="B28" s="155"/>
      <c r="C28" s="155"/>
      <c r="D28" s="155"/>
      <c r="E28" s="77"/>
      <c r="F28" s="77"/>
      <c r="G28" s="77"/>
      <c r="H28" s="77"/>
      <c r="I28" s="77"/>
      <c r="J28" s="77"/>
      <c r="K28" s="77"/>
      <c r="L28" s="77"/>
      <c r="M28" s="77"/>
      <c r="N28" s="77"/>
      <c r="O28" s="77"/>
      <c r="P28" s="77"/>
      <c r="Q28" s="77"/>
      <c r="AB28" s="78" t="str">
        <f ca="1">IF(ISBLANK(INDIRECT("B28"))," ",(INDIRECT("B28")))</f>
        <v xml:space="preserve"> </v>
      </c>
      <c r="AC28" s="78" t="str">
        <f ca="1">IF(ISBLANK(INDIRECT("C28"))," ",(INDIRECT("C28")))</f>
        <v xml:space="preserve"> </v>
      </c>
      <c r="AD28" s="78" t="str">
        <f ca="1">IF(ISBLANK(INDIRECT("D28"))," ",(INDIRECT("D28")))</f>
        <v xml:space="preserve"> </v>
      </c>
      <c r="AE28" s="78" t="str">
        <f ca="1">IF(ISBLANK(INDIRECT("E28"))," ",(INDIRECT("E28")))</f>
        <v xml:space="preserve"> </v>
      </c>
      <c r="AF28" s="78" t="str">
        <f ca="1">IF(ISBLANK(INDIRECT("F28"))," ",(INDIRECT("F28")))</f>
        <v xml:space="preserve"> </v>
      </c>
      <c r="AG28" s="78" t="str">
        <f ca="1">IF(ISBLANK(INDIRECT("G28"))," ",(INDIRECT("G28")))</f>
        <v xml:space="preserve"> </v>
      </c>
      <c r="AH28" s="78" t="str">
        <f ca="1">IF(ISBLANK(INDIRECT("H28"))," ",(INDIRECT("H28")))</f>
        <v xml:space="preserve"> </v>
      </c>
      <c r="AI28" s="78" t="str">
        <f ca="1">IF(ISBLANK(INDIRECT("I28"))," ",(INDIRECT("I28")))</f>
        <v xml:space="preserve"> </v>
      </c>
      <c r="AJ28" s="78" t="str">
        <f ca="1">IF(ISBLANK(INDIRECT("J28"))," ",(INDIRECT("J28")))</f>
        <v xml:space="preserve"> </v>
      </c>
      <c r="AK28" s="78" t="str">
        <f ca="1">IF(ISBLANK(INDIRECT("K28"))," ",(INDIRECT("K28")))</f>
        <v xml:space="preserve"> </v>
      </c>
      <c r="AL28" s="78" t="str">
        <f ca="1">IF(ISBLANK(INDIRECT("L28"))," ",(INDIRECT("L28")))</f>
        <v xml:space="preserve"> </v>
      </c>
      <c r="AM28" s="78" t="str">
        <f ca="1">IF(ISBLANK(INDIRECT("M28"))," ",(INDIRECT("M28")))</f>
        <v xml:space="preserve"> </v>
      </c>
      <c r="AN28" s="78" t="str">
        <f ca="1">IF(ISBLANK(INDIRECT("N28"))," ",(INDIRECT("N28")))</f>
        <v xml:space="preserve"> </v>
      </c>
      <c r="AO28" s="78" t="str">
        <f ca="1">IF(ISBLANK(INDIRECT("O28"))," ",(INDIRECT("O28")))</f>
        <v xml:space="preserve"> </v>
      </c>
      <c r="AP28" s="78" t="str">
        <f ca="1">IF(ISBLANK(INDIRECT("P28"))," ",(INDIRECT("P28")))</f>
        <v xml:space="preserve"> </v>
      </c>
      <c r="AQ28" s="78" t="str">
        <f ca="1">IF(ISBLANK(INDIRECT("Q28"))," ",(INDIRECT("Q28")))</f>
        <v xml:space="preserve"> </v>
      </c>
    </row>
    <row r="29" spans="1:43" ht="56.25" customHeight="1" x14ac:dyDescent="0.35">
      <c r="A29" s="77">
        <v>24</v>
      </c>
      <c r="B29" s="155"/>
      <c r="C29" s="155"/>
      <c r="D29" s="155"/>
      <c r="E29" s="77"/>
      <c r="F29" s="77"/>
      <c r="G29" s="77"/>
      <c r="H29" s="77"/>
      <c r="I29" s="77"/>
      <c r="J29" s="77"/>
      <c r="K29" s="77"/>
      <c r="L29" s="77"/>
      <c r="M29" s="77"/>
      <c r="N29" s="77"/>
      <c r="O29" s="77"/>
      <c r="P29" s="77"/>
      <c r="Q29" s="77"/>
      <c r="AB29" s="78" t="str">
        <f ca="1">IF(ISBLANK(INDIRECT("B29"))," ",(INDIRECT("B29")))</f>
        <v xml:space="preserve"> </v>
      </c>
      <c r="AC29" s="78" t="str">
        <f ca="1">IF(ISBLANK(INDIRECT("C29"))," ",(INDIRECT("C29")))</f>
        <v xml:space="preserve"> </v>
      </c>
      <c r="AD29" s="78" t="str">
        <f ca="1">IF(ISBLANK(INDIRECT("D29"))," ",(INDIRECT("D29")))</f>
        <v xml:space="preserve"> </v>
      </c>
      <c r="AE29" s="78" t="str">
        <f ca="1">IF(ISBLANK(INDIRECT("E29"))," ",(INDIRECT("E29")))</f>
        <v xml:space="preserve"> </v>
      </c>
      <c r="AF29" s="78" t="str">
        <f ca="1">IF(ISBLANK(INDIRECT("F29"))," ",(INDIRECT("F29")))</f>
        <v xml:space="preserve"> </v>
      </c>
      <c r="AG29" s="78" t="str">
        <f ca="1">IF(ISBLANK(INDIRECT("G29"))," ",(INDIRECT("G29")))</f>
        <v xml:space="preserve"> </v>
      </c>
      <c r="AH29" s="78" t="str">
        <f ca="1">IF(ISBLANK(INDIRECT("H29"))," ",(INDIRECT("H29")))</f>
        <v xml:space="preserve"> </v>
      </c>
      <c r="AI29" s="78" t="str">
        <f ca="1">IF(ISBLANK(INDIRECT("I29"))," ",(INDIRECT("I29")))</f>
        <v xml:space="preserve"> </v>
      </c>
      <c r="AJ29" s="78" t="str">
        <f ca="1">IF(ISBLANK(INDIRECT("J29"))," ",(INDIRECT("J29")))</f>
        <v xml:space="preserve"> </v>
      </c>
      <c r="AK29" s="78" t="str">
        <f ca="1">IF(ISBLANK(INDIRECT("K29"))," ",(INDIRECT("K29")))</f>
        <v xml:space="preserve"> </v>
      </c>
      <c r="AL29" s="78" t="str">
        <f ca="1">IF(ISBLANK(INDIRECT("L29"))," ",(INDIRECT("L29")))</f>
        <v xml:space="preserve"> </v>
      </c>
      <c r="AM29" s="78" t="str">
        <f ca="1">IF(ISBLANK(INDIRECT("M29"))," ",(INDIRECT("M29")))</f>
        <v xml:space="preserve"> </v>
      </c>
      <c r="AN29" s="78" t="str">
        <f ca="1">IF(ISBLANK(INDIRECT("N29"))," ",(INDIRECT("N29")))</f>
        <v xml:space="preserve"> </v>
      </c>
      <c r="AO29" s="78" t="str">
        <f ca="1">IF(ISBLANK(INDIRECT("O29"))," ",(INDIRECT("O29")))</f>
        <v xml:space="preserve"> </v>
      </c>
      <c r="AP29" s="78" t="str">
        <f ca="1">IF(ISBLANK(INDIRECT("P29"))," ",(INDIRECT("P29")))</f>
        <v xml:space="preserve"> </v>
      </c>
      <c r="AQ29" s="78" t="str">
        <f ca="1">IF(ISBLANK(INDIRECT("Q29"))," ",(INDIRECT("Q29")))</f>
        <v xml:space="preserve"> </v>
      </c>
    </row>
    <row r="30" spans="1:43" ht="56.25" customHeight="1" x14ac:dyDescent="0.35">
      <c r="A30" s="77">
        <v>25</v>
      </c>
      <c r="B30" s="155"/>
      <c r="C30" s="155"/>
      <c r="D30" s="155"/>
      <c r="E30" s="77"/>
      <c r="F30" s="77"/>
      <c r="G30" s="77"/>
      <c r="H30" s="77"/>
      <c r="I30" s="77"/>
      <c r="J30" s="77"/>
      <c r="K30" s="77"/>
      <c r="L30" s="77"/>
      <c r="M30" s="77"/>
      <c r="N30" s="77"/>
      <c r="O30" s="77"/>
      <c r="P30" s="77"/>
      <c r="Q30" s="77"/>
      <c r="AB30" s="78" t="str">
        <f ca="1">IF(ISBLANK(INDIRECT("B30"))," ",(INDIRECT("B30")))</f>
        <v xml:space="preserve"> </v>
      </c>
      <c r="AC30" s="78" t="str">
        <f ca="1">IF(ISBLANK(INDIRECT("C30"))," ",(INDIRECT("C30")))</f>
        <v xml:space="preserve"> </v>
      </c>
      <c r="AD30" s="78" t="str">
        <f ca="1">IF(ISBLANK(INDIRECT("D30"))," ",(INDIRECT("D30")))</f>
        <v xml:space="preserve"> </v>
      </c>
      <c r="AE30" s="78" t="str">
        <f ca="1">IF(ISBLANK(INDIRECT("E30"))," ",(INDIRECT("E30")))</f>
        <v xml:space="preserve"> </v>
      </c>
      <c r="AF30" s="78" t="str">
        <f ca="1">IF(ISBLANK(INDIRECT("F30"))," ",(INDIRECT("F30")))</f>
        <v xml:space="preserve"> </v>
      </c>
      <c r="AG30" s="78" t="str">
        <f ca="1">IF(ISBLANK(INDIRECT("G30"))," ",(INDIRECT("G30")))</f>
        <v xml:space="preserve"> </v>
      </c>
      <c r="AH30" s="78" t="str">
        <f ca="1">IF(ISBLANK(INDIRECT("H30"))," ",(INDIRECT("H30")))</f>
        <v xml:space="preserve"> </v>
      </c>
      <c r="AI30" s="78" t="str">
        <f ca="1">IF(ISBLANK(INDIRECT("I30"))," ",(INDIRECT("I30")))</f>
        <v xml:space="preserve"> </v>
      </c>
      <c r="AJ30" s="78" t="str">
        <f ca="1">IF(ISBLANK(INDIRECT("J30"))," ",(INDIRECT("J30")))</f>
        <v xml:space="preserve"> </v>
      </c>
      <c r="AK30" s="78" t="str">
        <f ca="1">IF(ISBLANK(INDIRECT("K30"))," ",(INDIRECT("K30")))</f>
        <v xml:space="preserve"> </v>
      </c>
      <c r="AL30" s="78" t="str">
        <f ca="1">IF(ISBLANK(INDIRECT("L30"))," ",(INDIRECT("L30")))</f>
        <v xml:space="preserve"> </v>
      </c>
      <c r="AM30" s="78" t="str">
        <f ca="1">IF(ISBLANK(INDIRECT("M30"))," ",(INDIRECT("M30")))</f>
        <v xml:space="preserve"> </v>
      </c>
      <c r="AN30" s="78" t="str">
        <f ca="1">IF(ISBLANK(INDIRECT("N30"))," ",(INDIRECT("N30")))</f>
        <v xml:space="preserve"> </v>
      </c>
      <c r="AO30" s="78" t="str">
        <f ca="1">IF(ISBLANK(INDIRECT("O30"))," ",(INDIRECT("O30")))</f>
        <v xml:space="preserve"> </v>
      </c>
      <c r="AP30" s="78" t="str">
        <f ca="1">IF(ISBLANK(INDIRECT("P30"))," ",(INDIRECT("P30")))</f>
        <v xml:space="preserve"> </v>
      </c>
      <c r="AQ30" s="78" t="str">
        <f ca="1">IF(ISBLANK(INDIRECT("Q30"))," ",(INDIRECT("Q30")))</f>
        <v xml:space="preserve"> </v>
      </c>
    </row>
    <row r="31" spans="1:43" ht="56.25" customHeight="1" x14ac:dyDescent="0.35">
      <c r="A31" s="77">
        <v>26</v>
      </c>
      <c r="B31" s="155"/>
      <c r="C31" s="155"/>
      <c r="D31" s="155"/>
      <c r="E31" s="77"/>
      <c r="F31" s="77"/>
      <c r="G31" s="77"/>
      <c r="H31" s="77"/>
      <c r="I31" s="77"/>
      <c r="J31" s="77"/>
      <c r="K31" s="77"/>
      <c r="L31" s="77"/>
      <c r="M31" s="77"/>
      <c r="N31" s="77"/>
      <c r="O31" s="77"/>
      <c r="P31" s="77"/>
      <c r="Q31" s="77"/>
      <c r="AB31" s="78" t="str">
        <f ca="1">IF(ISBLANK(INDIRECT("B31"))," ",(INDIRECT("B31")))</f>
        <v xml:space="preserve"> </v>
      </c>
      <c r="AC31" s="78" t="str">
        <f ca="1">IF(ISBLANK(INDIRECT("C31"))," ",(INDIRECT("C31")))</f>
        <v xml:space="preserve"> </v>
      </c>
      <c r="AD31" s="78" t="str">
        <f ca="1">IF(ISBLANK(INDIRECT("D31"))," ",(INDIRECT("D31")))</f>
        <v xml:space="preserve"> </v>
      </c>
      <c r="AE31" s="78" t="str">
        <f ca="1">IF(ISBLANK(INDIRECT("E31"))," ",(INDIRECT("E31")))</f>
        <v xml:space="preserve"> </v>
      </c>
      <c r="AF31" s="78" t="str">
        <f ca="1">IF(ISBLANK(INDIRECT("F31"))," ",(INDIRECT("F31")))</f>
        <v xml:space="preserve"> </v>
      </c>
      <c r="AG31" s="78" t="str">
        <f ca="1">IF(ISBLANK(INDIRECT("G31"))," ",(INDIRECT("G31")))</f>
        <v xml:space="preserve"> </v>
      </c>
      <c r="AH31" s="78" t="str">
        <f ca="1">IF(ISBLANK(INDIRECT("H31"))," ",(INDIRECT("H31")))</f>
        <v xml:space="preserve"> </v>
      </c>
      <c r="AI31" s="78" t="str">
        <f ca="1">IF(ISBLANK(INDIRECT("I31"))," ",(INDIRECT("I31")))</f>
        <v xml:space="preserve"> </v>
      </c>
      <c r="AJ31" s="78" t="str">
        <f ca="1">IF(ISBLANK(INDIRECT("J31"))," ",(INDIRECT("J31")))</f>
        <v xml:space="preserve"> </v>
      </c>
      <c r="AK31" s="78" t="str">
        <f ca="1">IF(ISBLANK(INDIRECT("K31"))," ",(INDIRECT("K31")))</f>
        <v xml:space="preserve"> </v>
      </c>
      <c r="AL31" s="78" t="str">
        <f ca="1">IF(ISBLANK(INDIRECT("L31"))," ",(INDIRECT("L31")))</f>
        <v xml:space="preserve"> </v>
      </c>
      <c r="AM31" s="78" t="str">
        <f ca="1">IF(ISBLANK(INDIRECT("M31"))," ",(INDIRECT("M31")))</f>
        <v xml:space="preserve"> </v>
      </c>
      <c r="AN31" s="78" t="str">
        <f ca="1">IF(ISBLANK(INDIRECT("N31"))," ",(INDIRECT("N31")))</f>
        <v xml:space="preserve"> </v>
      </c>
      <c r="AO31" s="78" t="str">
        <f ca="1">IF(ISBLANK(INDIRECT("O31"))," ",(INDIRECT("O31")))</f>
        <v xml:space="preserve"> </v>
      </c>
      <c r="AP31" s="78" t="str">
        <f ca="1">IF(ISBLANK(INDIRECT("P31"))," ",(INDIRECT("P31")))</f>
        <v xml:space="preserve"> </v>
      </c>
      <c r="AQ31" s="78" t="str">
        <f ca="1">IF(ISBLANK(INDIRECT("Q31"))," ",(INDIRECT("Q31")))</f>
        <v xml:space="preserve"> </v>
      </c>
    </row>
    <row r="32" spans="1:43" ht="56.25" customHeight="1" x14ac:dyDescent="0.35">
      <c r="A32" s="77">
        <v>27</v>
      </c>
      <c r="B32" s="155"/>
      <c r="C32" s="155"/>
      <c r="D32" s="155"/>
      <c r="E32" s="77"/>
      <c r="F32" s="77"/>
      <c r="G32" s="77"/>
      <c r="H32" s="77"/>
      <c r="I32" s="77"/>
      <c r="J32" s="77"/>
      <c r="K32" s="77"/>
      <c r="L32" s="77"/>
      <c r="M32" s="77"/>
      <c r="N32" s="77"/>
      <c r="O32" s="77"/>
      <c r="P32" s="77"/>
      <c r="Q32" s="77"/>
      <c r="AB32" s="78" t="str">
        <f ca="1">IF(ISBLANK(INDIRECT("B32"))," ",(INDIRECT("B32")))</f>
        <v xml:space="preserve"> </v>
      </c>
      <c r="AC32" s="78" t="str">
        <f ca="1">IF(ISBLANK(INDIRECT("C32"))," ",(INDIRECT("C32")))</f>
        <v xml:space="preserve"> </v>
      </c>
      <c r="AD32" s="78" t="str">
        <f ca="1">IF(ISBLANK(INDIRECT("D32"))," ",(INDIRECT("D32")))</f>
        <v xml:space="preserve"> </v>
      </c>
      <c r="AE32" s="78" t="str">
        <f ca="1">IF(ISBLANK(INDIRECT("E32"))," ",(INDIRECT("E32")))</f>
        <v xml:space="preserve"> </v>
      </c>
      <c r="AF32" s="78" t="str">
        <f ca="1">IF(ISBLANK(INDIRECT("F32"))," ",(INDIRECT("F32")))</f>
        <v xml:space="preserve"> </v>
      </c>
      <c r="AG32" s="78" t="str">
        <f ca="1">IF(ISBLANK(INDIRECT("G32"))," ",(INDIRECT("G32")))</f>
        <v xml:space="preserve"> </v>
      </c>
      <c r="AH32" s="78" t="str">
        <f ca="1">IF(ISBLANK(INDIRECT("H32"))," ",(INDIRECT("H32")))</f>
        <v xml:space="preserve"> </v>
      </c>
      <c r="AI32" s="78" t="str">
        <f ca="1">IF(ISBLANK(INDIRECT("I32"))," ",(INDIRECT("I32")))</f>
        <v xml:space="preserve"> </v>
      </c>
      <c r="AJ32" s="78" t="str">
        <f ca="1">IF(ISBLANK(INDIRECT("J32"))," ",(INDIRECT("J32")))</f>
        <v xml:space="preserve"> </v>
      </c>
      <c r="AK32" s="78" t="str">
        <f ca="1">IF(ISBLANK(INDIRECT("K32"))," ",(INDIRECT("K32")))</f>
        <v xml:space="preserve"> </v>
      </c>
      <c r="AL32" s="78" t="str">
        <f ca="1">IF(ISBLANK(INDIRECT("L32"))," ",(INDIRECT("L32")))</f>
        <v xml:space="preserve"> </v>
      </c>
      <c r="AM32" s="78" t="str">
        <f ca="1">IF(ISBLANK(INDIRECT("M32"))," ",(INDIRECT("M32")))</f>
        <v xml:space="preserve"> </v>
      </c>
      <c r="AN32" s="78" t="str">
        <f ca="1">IF(ISBLANK(INDIRECT("N32"))," ",(INDIRECT("N32")))</f>
        <v xml:space="preserve"> </v>
      </c>
      <c r="AO32" s="78" t="str">
        <f ca="1">IF(ISBLANK(INDIRECT("O32"))," ",(INDIRECT("O32")))</f>
        <v xml:space="preserve"> </v>
      </c>
      <c r="AP32" s="78" t="str">
        <f ca="1">IF(ISBLANK(INDIRECT("P32"))," ",(INDIRECT("P32")))</f>
        <v xml:space="preserve"> </v>
      </c>
      <c r="AQ32" s="78" t="str">
        <f ca="1">IF(ISBLANK(INDIRECT("Q32"))," ",(INDIRECT("Q32")))</f>
        <v xml:space="preserve"> </v>
      </c>
    </row>
    <row r="33" spans="1:43" ht="56.25" customHeight="1" x14ac:dyDescent="0.35">
      <c r="A33" s="77">
        <v>28</v>
      </c>
      <c r="B33" s="155"/>
      <c r="C33" s="155"/>
      <c r="D33" s="155"/>
      <c r="E33" s="77"/>
      <c r="F33" s="77"/>
      <c r="G33" s="77"/>
      <c r="H33" s="77"/>
      <c r="I33" s="77"/>
      <c r="J33" s="77"/>
      <c r="K33" s="77"/>
      <c r="L33" s="77"/>
      <c r="M33" s="77"/>
      <c r="N33" s="77"/>
      <c r="O33" s="77"/>
      <c r="P33" s="77"/>
      <c r="Q33" s="77"/>
      <c r="AB33" s="78" t="str">
        <f ca="1">IF(ISBLANK(INDIRECT("B33"))," ",(INDIRECT("B33")))</f>
        <v xml:space="preserve"> </v>
      </c>
      <c r="AC33" s="78" t="str">
        <f ca="1">IF(ISBLANK(INDIRECT("C33"))," ",(INDIRECT("C33")))</f>
        <v xml:space="preserve"> </v>
      </c>
      <c r="AD33" s="78" t="str">
        <f ca="1">IF(ISBLANK(INDIRECT("D33"))," ",(INDIRECT("D33")))</f>
        <v xml:space="preserve"> </v>
      </c>
      <c r="AE33" s="78" t="str">
        <f ca="1">IF(ISBLANK(INDIRECT("E33"))," ",(INDIRECT("E33")))</f>
        <v xml:space="preserve"> </v>
      </c>
      <c r="AF33" s="78" t="str">
        <f ca="1">IF(ISBLANK(INDIRECT("F33"))," ",(INDIRECT("F33")))</f>
        <v xml:space="preserve"> </v>
      </c>
      <c r="AG33" s="78" t="str">
        <f ca="1">IF(ISBLANK(INDIRECT("G33"))," ",(INDIRECT("G33")))</f>
        <v xml:space="preserve"> </v>
      </c>
      <c r="AH33" s="78" t="str">
        <f ca="1">IF(ISBLANK(INDIRECT("H33"))," ",(INDIRECT("H33")))</f>
        <v xml:space="preserve"> </v>
      </c>
      <c r="AI33" s="78" t="str">
        <f ca="1">IF(ISBLANK(INDIRECT("I33"))," ",(INDIRECT("I33")))</f>
        <v xml:space="preserve"> </v>
      </c>
      <c r="AJ33" s="78" t="str">
        <f ca="1">IF(ISBLANK(INDIRECT("J33"))," ",(INDIRECT("J33")))</f>
        <v xml:space="preserve"> </v>
      </c>
      <c r="AK33" s="78" t="str">
        <f ca="1">IF(ISBLANK(INDIRECT("K33"))," ",(INDIRECT("K33")))</f>
        <v xml:space="preserve"> </v>
      </c>
      <c r="AL33" s="78" t="str">
        <f ca="1">IF(ISBLANK(INDIRECT("L33"))," ",(INDIRECT("L33")))</f>
        <v xml:space="preserve"> </v>
      </c>
      <c r="AM33" s="78" t="str">
        <f ca="1">IF(ISBLANK(INDIRECT("M33"))," ",(INDIRECT("M33")))</f>
        <v xml:space="preserve"> </v>
      </c>
      <c r="AN33" s="78" t="str">
        <f ca="1">IF(ISBLANK(INDIRECT("N33"))," ",(INDIRECT("N33")))</f>
        <v xml:space="preserve"> </v>
      </c>
      <c r="AO33" s="78" t="str">
        <f ca="1">IF(ISBLANK(INDIRECT("O33"))," ",(INDIRECT("O33")))</f>
        <v xml:space="preserve"> </v>
      </c>
      <c r="AP33" s="78" t="str">
        <f ca="1">IF(ISBLANK(INDIRECT("P33"))," ",(INDIRECT("P33")))</f>
        <v xml:space="preserve"> </v>
      </c>
      <c r="AQ33" s="78" t="str">
        <f ca="1">IF(ISBLANK(INDIRECT("Q33"))," ",(INDIRECT("Q33")))</f>
        <v xml:space="preserve"> </v>
      </c>
    </row>
    <row r="34" spans="1:43" ht="56.25" customHeight="1" x14ac:dyDescent="0.35">
      <c r="A34" s="77">
        <v>29</v>
      </c>
      <c r="B34" s="155"/>
      <c r="C34" s="155"/>
      <c r="D34" s="155"/>
      <c r="E34" s="77"/>
      <c r="F34" s="77"/>
      <c r="G34" s="77"/>
      <c r="H34" s="77"/>
      <c r="I34" s="77"/>
      <c r="J34" s="77"/>
      <c r="K34" s="77"/>
      <c r="L34" s="77"/>
      <c r="M34" s="77"/>
      <c r="N34" s="77"/>
      <c r="O34" s="77"/>
      <c r="P34" s="77"/>
      <c r="Q34" s="77"/>
      <c r="AB34" s="78" t="str">
        <f ca="1">IF(ISBLANK(INDIRECT("B34"))," ",(INDIRECT("B34")))</f>
        <v xml:space="preserve"> </v>
      </c>
      <c r="AC34" s="78" t="str">
        <f ca="1">IF(ISBLANK(INDIRECT("C34"))," ",(INDIRECT("C34")))</f>
        <v xml:space="preserve"> </v>
      </c>
      <c r="AD34" s="78" t="str">
        <f ca="1">IF(ISBLANK(INDIRECT("D34"))," ",(INDIRECT("D34")))</f>
        <v xml:space="preserve"> </v>
      </c>
      <c r="AE34" s="78" t="str">
        <f ca="1">IF(ISBLANK(INDIRECT("E34"))," ",(INDIRECT("E34")))</f>
        <v xml:space="preserve"> </v>
      </c>
      <c r="AF34" s="78" t="str">
        <f ca="1">IF(ISBLANK(INDIRECT("F34"))," ",(INDIRECT("F34")))</f>
        <v xml:space="preserve"> </v>
      </c>
      <c r="AG34" s="78" t="str">
        <f ca="1">IF(ISBLANK(INDIRECT("G34"))," ",(INDIRECT("G34")))</f>
        <v xml:space="preserve"> </v>
      </c>
      <c r="AH34" s="78" t="str">
        <f ca="1">IF(ISBLANK(INDIRECT("H34"))," ",(INDIRECT("H34")))</f>
        <v xml:space="preserve"> </v>
      </c>
      <c r="AI34" s="78" t="str">
        <f ca="1">IF(ISBLANK(INDIRECT("I34"))," ",(INDIRECT("I34")))</f>
        <v xml:space="preserve"> </v>
      </c>
      <c r="AJ34" s="78" t="str">
        <f ca="1">IF(ISBLANK(INDIRECT("J34"))," ",(INDIRECT("J34")))</f>
        <v xml:space="preserve"> </v>
      </c>
      <c r="AK34" s="78" t="str">
        <f ca="1">IF(ISBLANK(INDIRECT("K34"))," ",(INDIRECT("K34")))</f>
        <v xml:space="preserve"> </v>
      </c>
      <c r="AL34" s="78" t="str">
        <f ca="1">IF(ISBLANK(INDIRECT("L34"))," ",(INDIRECT("L34")))</f>
        <v xml:space="preserve"> </v>
      </c>
      <c r="AM34" s="78" t="str">
        <f ca="1">IF(ISBLANK(INDIRECT("M34"))," ",(INDIRECT("M34")))</f>
        <v xml:space="preserve"> </v>
      </c>
      <c r="AN34" s="78" t="str">
        <f ca="1">IF(ISBLANK(INDIRECT("N34"))," ",(INDIRECT("N34")))</f>
        <v xml:space="preserve"> </v>
      </c>
      <c r="AO34" s="78" t="str">
        <f ca="1">IF(ISBLANK(INDIRECT("O34"))," ",(INDIRECT("O34")))</f>
        <v xml:space="preserve"> </v>
      </c>
      <c r="AP34" s="78" t="str">
        <f ca="1">IF(ISBLANK(INDIRECT("P34"))," ",(INDIRECT("P34")))</f>
        <v xml:space="preserve"> </v>
      </c>
      <c r="AQ34" s="78" t="str">
        <f ca="1">IF(ISBLANK(INDIRECT("Q34"))," ",(INDIRECT("Q34")))</f>
        <v xml:space="preserve"> </v>
      </c>
    </row>
    <row r="35" spans="1:43" ht="56.25" customHeight="1" x14ac:dyDescent="0.35">
      <c r="A35" s="77">
        <v>30</v>
      </c>
      <c r="B35" s="155"/>
      <c r="C35" s="155"/>
      <c r="D35" s="155"/>
      <c r="E35" s="77"/>
      <c r="F35" s="77"/>
      <c r="G35" s="77"/>
      <c r="H35" s="77"/>
      <c r="I35" s="77"/>
      <c r="J35" s="77"/>
      <c r="K35" s="77"/>
      <c r="L35" s="77"/>
      <c r="M35" s="77"/>
      <c r="N35" s="77"/>
      <c r="O35" s="77"/>
      <c r="P35" s="77"/>
      <c r="Q35" s="77"/>
      <c r="AB35" s="78" t="str">
        <f ca="1">IF(ISBLANK(INDIRECT("B35"))," ",(INDIRECT("B35")))</f>
        <v xml:space="preserve"> </v>
      </c>
      <c r="AC35" s="78" t="str">
        <f ca="1">IF(ISBLANK(INDIRECT("C35"))," ",(INDIRECT("C35")))</f>
        <v xml:space="preserve"> </v>
      </c>
      <c r="AD35" s="78" t="str">
        <f ca="1">IF(ISBLANK(INDIRECT("D35"))," ",(INDIRECT("D35")))</f>
        <v xml:space="preserve"> </v>
      </c>
      <c r="AE35" s="78" t="str">
        <f ca="1">IF(ISBLANK(INDIRECT("E35"))," ",(INDIRECT("E35")))</f>
        <v xml:space="preserve"> </v>
      </c>
      <c r="AF35" s="78" t="str">
        <f ca="1">IF(ISBLANK(INDIRECT("F35"))," ",(INDIRECT("F35")))</f>
        <v xml:space="preserve"> </v>
      </c>
      <c r="AG35" s="78" t="str">
        <f ca="1">IF(ISBLANK(INDIRECT("G35"))," ",(INDIRECT("G35")))</f>
        <v xml:space="preserve"> </v>
      </c>
      <c r="AH35" s="78" t="str">
        <f ca="1">IF(ISBLANK(INDIRECT("H35"))," ",(INDIRECT("H35")))</f>
        <v xml:space="preserve"> </v>
      </c>
      <c r="AI35" s="78" t="str">
        <f ca="1">IF(ISBLANK(INDIRECT("I35"))," ",(INDIRECT("I35")))</f>
        <v xml:space="preserve"> </v>
      </c>
      <c r="AJ35" s="78" t="str">
        <f ca="1">IF(ISBLANK(INDIRECT("J35"))," ",(INDIRECT("J35")))</f>
        <v xml:space="preserve"> </v>
      </c>
      <c r="AK35" s="78" t="str">
        <f ca="1">IF(ISBLANK(INDIRECT("K35"))," ",(INDIRECT("K35")))</f>
        <v xml:space="preserve"> </v>
      </c>
      <c r="AL35" s="78" t="str">
        <f ca="1">IF(ISBLANK(INDIRECT("L35"))," ",(INDIRECT("L35")))</f>
        <v xml:space="preserve"> </v>
      </c>
      <c r="AM35" s="78" t="str">
        <f ca="1">IF(ISBLANK(INDIRECT("M35"))," ",(INDIRECT("M35")))</f>
        <v xml:space="preserve"> </v>
      </c>
      <c r="AN35" s="78" t="str">
        <f ca="1">IF(ISBLANK(INDIRECT("N35"))," ",(INDIRECT("N35")))</f>
        <v xml:space="preserve"> </v>
      </c>
      <c r="AO35" s="78" t="str">
        <f ca="1">IF(ISBLANK(INDIRECT("O35"))," ",(INDIRECT("O35")))</f>
        <v xml:space="preserve"> </v>
      </c>
      <c r="AP35" s="78" t="str">
        <f ca="1">IF(ISBLANK(INDIRECT("P35"))," ",(INDIRECT("P35")))</f>
        <v xml:space="preserve"> </v>
      </c>
      <c r="AQ35" s="78" t="str">
        <f ca="1">IF(ISBLANK(INDIRECT("Q35"))," ",(INDIRECT("Q35")))</f>
        <v xml:space="preserve"> </v>
      </c>
    </row>
    <row r="36" spans="1:43" ht="56.25" customHeight="1" x14ac:dyDescent="0.35">
      <c r="A36" s="77">
        <v>31</v>
      </c>
      <c r="B36" s="155"/>
      <c r="C36" s="155"/>
      <c r="D36" s="155"/>
      <c r="E36" s="77"/>
      <c r="F36" s="77"/>
      <c r="G36" s="77"/>
      <c r="H36" s="77"/>
      <c r="I36" s="77"/>
      <c r="J36" s="77"/>
      <c r="K36" s="77"/>
      <c r="L36" s="77"/>
      <c r="M36" s="77"/>
      <c r="N36" s="77"/>
      <c r="O36" s="77"/>
      <c r="P36" s="77"/>
      <c r="Q36" s="77"/>
      <c r="AB36" s="78" t="str">
        <f ca="1">IF(ISBLANK(INDIRECT("B36"))," ",(INDIRECT("B36")))</f>
        <v xml:space="preserve"> </v>
      </c>
      <c r="AC36" s="78" t="str">
        <f ca="1">IF(ISBLANK(INDIRECT("C36"))," ",(INDIRECT("C36")))</f>
        <v xml:space="preserve"> </v>
      </c>
      <c r="AD36" s="78" t="str">
        <f ca="1">IF(ISBLANK(INDIRECT("D36"))," ",(INDIRECT("D36")))</f>
        <v xml:space="preserve"> </v>
      </c>
      <c r="AE36" s="78" t="str">
        <f ca="1">IF(ISBLANK(INDIRECT("E36"))," ",(INDIRECT("E36")))</f>
        <v xml:space="preserve"> </v>
      </c>
      <c r="AF36" s="78" t="str">
        <f ca="1">IF(ISBLANK(INDIRECT("F36"))," ",(INDIRECT("F36")))</f>
        <v xml:space="preserve"> </v>
      </c>
      <c r="AG36" s="78" t="str">
        <f ca="1">IF(ISBLANK(INDIRECT("G36"))," ",(INDIRECT("G36")))</f>
        <v xml:space="preserve"> </v>
      </c>
      <c r="AH36" s="78" t="str">
        <f ca="1">IF(ISBLANK(INDIRECT("H36"))," ",(INDIRECT("H36")))</f>
        <v xml:space="preserve"> </v>
      </c>
      <c r="AI36" s="78" t="str">
        <f ca="1">IF(ISBLANK(INDIRECT("I36"))," ",(INDIRECT("I36")))</f>
        <v xml:space="preserve"> </v>
      </c>
      <c r="AJ36" s="78" t="str">
        <f ca="1">IF(ISBLANK(INDIRECT("J36"))," ",(INDIRECT("J36")))</f>
        <v xml:space="preserve"> </v>
      </c>
      <c r="AK36" s="78" t="str">
        <f ca="1">IF(ISBLANK(INDIRECT("K36"))," ",(INDIRECT("K36")))</f>
        <v xml:space="preserve"> </v>
      </c>
      <c r="AL36" s="78" t="str">
        <f ca="1">IF(ISBLANK(INDIRECT("L36"))," ",(INDIRECT("L36")))</f>
        <v xml:space="preserve"> </v>
      </c>
      <c r="AM36" s="78" t="str">
        <f ca="1">IF(ISBLANK(INDIRECT("M36"))," ",(INDIRECT("M36")))</f>
        <v xml:space="preserve"> </v>
      </c>
      <c r="AN36" s="78" t="str">
        <f ca="1">IF(ISBLANK(INDIRECT("N36"))," ",(INDIRECT("N36")))</f>
        <v xml:space="preserve"> </v>
      </c>
      <c r="AO36" s="78" t="str">
        <f ca="1">IF(ISBLANK(INDIRECT("O36"))," ",(INDIRECT("O36")))</f>
        <v xml:space="preserve"> </v>
      </c>
      <c r="AP36" s="78" t="str">
        <f ca="1">IF(ISBLANK(INDIRECT("P36"))," ",(INDIRECT("P36")))</f>
        <v xml:space="preserve"> </v>
      </c>
      <c r="AQ36" s="78" t="str">
        <f ca="1">IF(ISBLANK(INDIRECT("Q36"))," ",(INDIRECT("Q36")))</f>
        <v xml:space="preserve"> </v>
      </c>
    </row>
    <row r="37" spans="1:43" ht="56.25" customHeight="1" x14ac:dyDescent="0.35">
      <c r="A37" s="77">
        <v>32</v>
      </c>
      <c r="B37" s="155"/>
      <c r="C37" s="155"/>
      <c r="D37" s="155"/>
      <c r="E37" s="77"/>
      <c r="F37" s="77"/>
      <c r="G37" s="77"/>
      <c r="H37" s="77"/>
      <c r="I37" s="77"/>
      <c r="J37" s="77"/>
      <c r="K37" s="77"/>
      <c r="L37" s="77"/>
      <c r="M37" s="77"/>
      <c r="N37" s="77"/>
      <c r="O37" s="77"/>
      <c r="P37" s="77"/>
      <c r="Q37" s="77"/>
      <c r="AB37" s="78" t="str">
        <f ca="1">IF(ISBLANK(INDIRECT("B37"))," ",(INDIRECT("B37")))</f>
        <v xml:space="preserve"> </v>
      </c>
      <c r="AC37" s="78" t="str">
        <f ca="1">IF(ISBLANK(INDIRECT("C37"))," ",(INDIRECT("C37")))</f>
        <v xml:space="preserve"> </v>
      </c>
      <c r="AD37" s="78" t="str">
        <f ca="1">IF(ISBLANK(INDIRECT("D37"))," ",(INDIRECT("D37")))</f>
        <v xml:space="preserve"> </v>
      </c>
      <c r="AE37" s="78" t="str">
        <f ca="1">IF(ISBLANK(INDIRECT("E37"))," ",(INDIRECT("E37")))</f>
        <v xml:space="preserve"> </v>
      </c>
      <c r="AF37" s="78" t="str">
        <f ca="1">IF(ISBLANK(INDIRECT("F37"))," ",(INDIRECT("F37")))</f>
        <v xml:space="preserve"> </v>
      </c>
      <c r="AG37" s="78" t="str">
        <f ca="1">IF(ISBLANK(INDIRECT("G37"))," ",(INDIRECT("G37")))</f>
        <v xml:space="preserve"> </v>
      </c>
      <c r="AH37" s="78" t="str">
        <f ca="1">IF(ISBLANK(INDIRECT("H37"))," ",(INDIRECT("H37")))</f>
        <v xml:space="preserve"> </v>
      </c>
      <c r="AI37" s="78" t="str">
        <f ca="1">IF(ISBLANK(INDIRECT("I37"))," ",(INDIRECT("I37")))</f>
        <v xml:space="preserve"> </v>
      </c>
      <c r="AJ37" s="78" t="str">
        <f ca="1">IF(ISBLANK(INDIRECT("J37"))," ",(INDIRECT("J37")))</f>
        <v xml:space="preserve"> </v>
      </c>
      <c r="AK37" s="78" t="str">
        <f ca="1">IF(ISBLANK(INDIRECT("K37"))," ",(INDIRECT("K37")))</f>
        <v xml:space="preserve"> </v>
      </c>
      <c r="AL37" s="78" t="str">
        <f ca="1">IF(ISBLANK(INDIRECT("L37"))," ",(INDIRECT("L37")))</f>
        <v xml:space="preserve"> </v>
      </c>
      <c r="AM37" s="78" t="str">
        <f ca="1">IF(ISBLANK(INDIRECT("M37"))," ",(INDIRECT("M37")))</f>
        <v xml:space="preserve"> </v>
      </c>
      <c r="AN37" s="78" t="str">
        <f ca="1">IF(ISBLANK(INDIRECT("N37"))," ",(INDIRECT("N37")))</f>
        <v xml:space="preserve"> </v>
      </c>
      <c r="AO37" s="78" t="str">
        <f ca="1">IF(ISBLANK(INDIRECT("O37"))," ",(INDIRECT("O37")))</f>
        <v xml:space="preserve"> </v>
      </c>
      <c r="AP37" s="78" t="str">
        <f ca="1">IF(ISBLANK(INDIRECT("P37"))," ",(INDIRECT("P37")))</f>
        <v xml:space="preserve"> </v>
      </c>
      <c r="AQ37" s="78" t="str">
        <f ca="1">IF(ISBLANK(INDIRECT("Q37"))," ",(INDIRECT("Q37")))</f>
        <v xml:space="preserve"> </v>
      </c>
    </row>
    <row r="38" spans="1:43" ht="56.25" customHeight="1" x14ac:dyDescent="0.35">
      <c r="A38" s="77">
        <v>33</v>
      </c>
      <c r="B38" s="155"/>
      <c r="C38" s="155"/>
      <c r="D38" s="155"/>
      <c r="E38" s="77"/>
      <c r="F38" s="77"/>
      <c r="G38" s="77"/>
      <c r="H38" s="77"/>
      <c r="I38" s="77"/>
      <c r="J38" s="77"/>
      <c r="K38" s="77"/>
      <c r="L38" s="77"/>
      <c r="M38" s="77"/>
      <c r="N38" s="77"/>
      <c r="O38" s="77"/>
      <c r="P38" s="77"/>
      <c r="Q38" s="77"/>
      <c r="AB38" s="78" t="str">
        <f ca="1">IF(ISBLANK(INDIRECT("B38"))," ",(INDIRECT("B38")))</f>
        <v xml:space="preserve"> </v>
      </c>
      <c r="AC38" s="78" t="str">
        <f ca="1">IF(ISBLANK(INDIRECT("C38"))," ",(INDIRECT("C38")))</f>
        <v xml:space="preserve"> </v>
      </c>
      <c r="AD38" s="78" t="str">
        <f ca="1">IF(ISBLANK(INDIRECT("D38"))," ",(INDIRECT("D38")))</f>
        <v xml:space="preserve"> </v>
      </c>
      <c r="AE38" s="78" t="str">
        <f ca="1">IF(ISBLANK(INDIRECT("E38"))," ",(INDIRECT("E38")))</f>
        <v xml:space="preserve"> </v>
      </c>
      <c r="AF38" s="78" t="str">
        <f ca="1">IF(ISBLANK(INDIRECT("F38"))," ",(INDIRECT("F38")))</f>
        <v xml:space="preserve"> </v>
      </c>
      <c r="AG38" s="78" t="str">
        <f ca="1">IF(ISBLANK(INDIRECT("G38"))," ",(INDIRECT("G38")))</f>
        <v xml:space="preserve"> </v>
      </c>
      <c r="AH38" s="78" t="str">
        <f ca="1">IF(ISBLANK(INDIRECT("H38"))," ",(INDIRECT("H38")))</f>
        <v xml:space="preserve"> </v>
      </c>
      <c r="AI38" s="78" t="str">
        <f ca="1">IF(ISBLANK(INDIRECT("I38"))," ",(INDIRECT("I38")))</f>
        <v xml:space="preserve"> </v>
      </c>
      <c r="AJ38" s="78" t="str">
        <f ca="1">IF(ISBLANK(INDIRECT("J38"))," ",(INDIRECT("J38")))</f>
        <v xml:space="preserve"> </v>
      </c>
      <c r="AK38" s="78" t="str">
        <f ca="1">IF(ISBLANK(INDIRECT("K38"))," ",(INDIRECT("K38")))</f>
        <v xml:space="preserve"> </v>
      </c>
      <c r="AL38" s="78" t="str">
        <f ca="1">IF(ISBLANK(INDIRECT("L38"))," ",(INDIRECT("L38")))</f>
        <v xml:space="preserve"> </v>
      </c>
      <c r="AM38" s="78" t="str">
        <f ca="1">IF(ISBLANK(INDIRECT("M38"))," ",(INDIRECT("M38")))</f>
        <v xml:space="preserve"> </v>
      </c>
      <c r="AN38" s="78" t="str">
        <f ca="1">IF(ISBLANK(INDIRECT("N38"))," ",(INDIRECT("N38")))</f>
        <v xml:space="preserve"> </v>
      </c>
      <c r="AO38" s="78" t="str">
        <f ca="1">IF(ISBLANK(INDIRECT("O38"))," ",(INDIRECT("O38")))</f>
        <v xml:space="preserve"> </v>
      </c>
      <c r="AP38" s="78" t="str">
        <f ca="1">IF(ISBLANK(INDIRECT("P38"))," ",(INDIRECT("P38")))</f>
        <v xml:space="preserve"> </v>
      </c>
      <c r="AQ38" s="78" t="str">
        <f ca="1">IF(ISBLANK(INDIRECT("Q38"))," ",(INDIRECT("Q38")))</f>
        <v xml:space="preserve"> </v>
      </c>
    </row>
    <row r="39" spans="1:43" ht="56.25" customHeight="1" x14ac:dyDescent="0.35">
      <c r="A39" s="77">
        <v>34</v>
      </c>
      <c r="B39" s="155"/>
      <c r="C39" s="155"/>
      <c r="D39" s="155"/>
      <c r="E39" s="77"/>
      <c r="F39" s="77"/>
      <c r="G39" s="77"/>
      <c r="H39" s="77"/>
      <c r="I39" s="77"/>
      <c r="J39" s="77"/>
      <c r="K39" s="77"/>
      <c r="L39" s="77"/>
      <c r="M39" s="77"/>
      <c r="N39" s="77"/>
      <c r="O39" s="77"/>
      <c r="P39" s="77"/>
      <c r="Q39" s="77"/>
      <c r="AB39" s="78" t="str">
        <f ca="1">IF(ISBLANK(INDIRECT("B39"))," ",(INDIRECT("B39")))</f>
        <v xml:space="preserve"> </v>
      </c>
      <c r="AC39" s="78" t="str">
        <f ca="1">IF(ISBLANK(INDIRECT("C39"))," ",(INDIRECT("C39")))</f>
        <v xml:space="preserve"> </v>
      </c>
      <c r="AD39" s="78" t="str">
        <f ca="1">IF(ISBLANK(INDIRECT("D39"))," ",(INDIRECT("D39")))</f>
        <v xml:space="preserve"> </v>
      </c>
      <c r="AE39" s="78" t="str">
        <f ca="1">IF(ISBLANK(INDIRECT("E39"))," ",(INDIRECT("E39")))</f>
        <v xml:space="preserve"> </v>
      </c>
      <c r="AF39" s="78" t="str">
        <f ca="1">IF(ISBLANK(INDIRECT("F39"))," ",(INDIRECT("F39")))</f>
        <v xml:space="preserve"> </v>
      </c>
      <c r="AG39" s="78" t="str">
        <f ca="1">IF(ISBLANK(INDIRECT("G39"))," ",(INDIRECT("G39")))</f>
        <v xml:space="preserve"> </v>
      </c>
      <c r="AH39" s="78" t="str">
        <f ca="1">IF(ISBLANK(INDIRECT("H39"))," ",(INDIRECT("H39")))</f>
        <v xml:space="preserve"> </v>
      </c>
      <c r="AI39" s="78" t="str">
        <f ca="1">IF(ISBLANK(INDIRECT("I39"))," ",(INDIRECT("I39")))</f>
        <v xml:space="preserve"> </v>
      </c>
      <c r="AJ39" s="78" t="str">
        <f ca="1">IF(ISBLANK(INDIRECT("J39"))," ",(INDIRECT("J39")))</f>
        <v xml:space="preserve"> </v>
      </c>
      <c r="AK39" s="78" t="str">
        <f ca="1">IF(ISBLANK(INDIRECT("K39"))," ",(INDIRECT("K39")))</f>
        <v xml:space="preserve"> </v>
      </c>
      <c r="AL39" s="78" t="str">
        <f ca="1">IF(ISBLANK(INDIRECT("L39"))," ",(INDIRECT("L39")))</f>
        <v xml:space="preserve"> </v>
      </c>
      <c r="AM39" s="78" t="str">
        <f ca="1">IF(ISBLANK(INDIRECT("M39"))," ",(INDIRECT("M39")))</f>
        <v xml:space="preserve"> </v>
      </c>
      <c r="AN39" s="78" t="str">
        <f ca="1">IF(ISBLANK(INDIRECT("N39"))," ",(INDIRECT("N39")))</f>
        <v xml:space="preserve"> </v>
      </c>
      <c r="AO39" s="78" t="str">
        <f ca="1">IF(ISBLANK(INDIRECT("O39"))," ",(INDIRECT("O39")))</f>
        <v xml:space="preserve"> </v>
      </c>
      <c r="AP39" s="78" t="str">
        <f ca="1">IF(ISBLANK(INDIRECT("P39"))," ",(INDIRECT("P39")))</f>
        <v xml:space="preserve"> </v>
      </c>
      <c r="AQ39" s="78" t="str">
        <f ca="1">IF(ISBLANK(INDIRECT("Q39"))," ",(INDIRECT("Q39")))</f>
        <v xml:space="preserve"> </v>
      </c>
    </row>
    <row r="40" spans="1:43" ht="56.25" customHeight="1" x14ac:dyDescent="0.35">
      <c r="A40" s="77">
        <v>35</v>
      </c>
      <c r="B40" s="155"/>
      <c r="C40" s="155"/>
      <c r="D40" s="155"/>
      <c r="E40" s="77"/>
      <c r="F40" s="77"/>
      <c r="G40" s="77"/>
      <c r="H40" s="77"/>
      <c r="I40" s="77"/>
      <c r="J40" s="77"/>
      <c r="K40" s="77"/>
      <c r="L40" s="77"/>
      <c r="M40" s="77"/>
      <c r="N40" s="77"/>
      <c r="O40" s="77"/>
      <c r="P40" s="77"/>
      <c r="Q40" s="77"/>
      <c r="AB40" s="78" t="str">
        <f ca="1">IF(ISBLANK(INDIRECT("B40"))," ",(INDIRECT("B40")))</f>
        <v xml:space="preserve"> </v>
      </c>
      <c r="AC40" s="78" t="str">
        <f ca="1">IF(ISBLANK(INDIRECT("C40"))," ",(INDIRECT("C40")))</f>
        <v xml:space="preserve"> </v>
      </c>
      <c r="AD40" s="78" t="str">
        <f ca="1">IF(ISBLANK(INDIRECT("D40"))," ",(INDIRECT("D40")))</f>
        <v xml:space="preserve"> </v>
      </c>
      <c r="AE40" s="78" t="str">
        <f ca="1">IF(ISBLANK(INDIRECT("E40"))," ",(INDIRECT("E40")))</f>
        <v xml:space="preserve"> </v>
      </c>
      <c r="AF40" s="78" t="str">
        <f ca="1">IF(ISBLANK(INDIRECT("F40"))," ",(INDIRECT("F40")))</f>
        <v xml:space="preserve"> </v>
      </c>
      <c r="AG40" s="78" t="str">
        <f ca="1">IF(ISBLANK(INDIRECT("G40"))," ",(INDIRECT("G40")))</f>
        <v xml:space="preserve"> </v>
      </c>
      <c r="AH40" s="78" t="str">
        <f ca="1">IF(ISBLANK(INDIRECT("H40"))," ",(INDIRECT("H40")))</f>
        <v xml:space="preserve"> </v>
      </c>
      <c r="AI40" s="78" t="str">
        <f ca="1">IF(ISBLANK(INDIRECT("I40"))," ",(INDIRECT("I40")))</f>
        <v xml:space="preserve"> </v>
      </c>
      <c r="AJ40" s="78" t="str">
        <f ca="1">IF(ISBLANK(INDIRECT("J40"))," ",(INDIRECT("J40")))</f>
        <v xml:space="preserve"> </v>
      </c>
      <c r="AK40" s="78" t="str">
        <f ca="1">IF(ISBLANK(INDIRECT("K40"))," ",(INDIRECT("K40")))</f>
        <v xml:space="preserve"> </v>
      </c>
      <c r="AL40" s="78" t="str">
        <f ca="1">IF(ISBLANK(INDIRECT("L40"))," ",(INDIRECT("L40")))</f>
        <v xml:space="preserve"> </v>
      </c>
      <c r="AM40" s="78" t="str">
        <f ca="1">IF(ISBLANK(INDIRECT("M40"))," ",(INDIRECT("M40")))</f>
        <v xml:space="preserve"> </v>
      </c>
      <c r="AN40" s="78" t="str">
        <f ca="1">IF(ISBLANK(INDIRECT("N40"))," ",(INDIRECT("N40")))</f>
        <v xml:space="preserve"> </v>
      </c>
      <c r="AO40" s="78" t="str">
        <f ca="1">IF(ISBLANK(INDIRECT("O40"))," ",(INDIRECT("O40")))</f>
        <v xml:space="preserve"> </v>
      </c>
      <c r="AP40" s="78" t="str">
        <f ca="1">IF(ISBLANK(INDIRECT("P40"))," ",(INDIRECT("P40")))</f>
        <v xml:space="preserve"> </v>
      </c>
      <c r="AQ40" s="78" t="str">
        <f ca="1">IF(ISBLANK(INDIRECT("Q40"))," ",(INDIRECT("Q40")))</f>
        <v xml:space="preserve"> </v>
      </c>
    </row>
    <row r="41" spans="1:43" ht="56.25" customHeight="1" x14ac:dyDescent="0.35">
      <c r="A41" s="77">
        <v>36</v>
      </c>
      <c r="B41" s="155"/>
      <c r="C41" s="155"/>
      <c r="D41" s="155"/>
      <c r="E41" s="77"/>
      <c r="F41" s="77"/>
      <c r="G41" s="77"/>
      <c r="H41" s="77"/>
      <c r="I41" s="77"/>
      <c r="J41" s="77"/>
      <c r="K41" s="77"/>
      <c r="L41" s="77"/>
      <c r="M41" s="77"/>
      <c r="N41" s="77"/>
      <c r="O41" s="77"/>
      <c r="P41" s="77"/>
      <c r="Q41" s="77"/>
      <c r="AB41" s="78" t="str">
        <f ca="1">IF(ISBLANK(INDIRECT("B41"))," ",(INDIRECT("B41")))</f>
        <v xml:space="preserve"> </v>
      </c>
      <c r="AC41" s="78" t="str">
        <f ca="1">IF(ISBLANK(INDIRECT("C41"))," ",(INDIRECT("C41")))</f>
        <v xml:space="preserve"> </v>
      </c>
      <c r="AD41" s="78" t="str">
        <f ca="1">IF(ISBLANK(INDIRECT("D41"))," ",(INDIRECT("D41")))</f>
        <v xml:space="preserve"> </v>
      </c>
      <c r="AE41" s="78" t="str">
        <f ca="1">IF(ISBLANK(INDIRECT("E41"))," ",(INDIRECT("E41")))</f>
        <v xml:space="preserve"> </v>
      </c>
      <c r="AF41" s="78" t="str">
        <f ca="1">IF(ISBLANK(INDIRECT("F41"))," ",(INDIRECT("F41")))</f>
        <v xml:space="preserve"> </v>
      </c>
      <c r="AG41" s="78" t="str">
        <f ca="1">IF(ISBLANK(INDIRECT("G41"))," ",(INDIRECT("G41")))</f>
        <v xml:space="preserve"> </v>
      </c>
      <c r="AH41" s="78" t="str">
        <f ca="1">IF(ISBLANK(INDIRECT("H41"))," ",(INDIRECT("H41")))</f>
        <v xml:space="preserve"> </v>
      </c>
      <c r="AI41" s="78" t="str">
        <f ca="1">IF(ISBLANK(INDIRECT("I41"))," ",(INDIRECT("I41")))</f>
        <v xml:space="preserve"> </v>
      </c>
      <c r="AJ41" s="78" t="str">
        <f ca="1">IF(ISBLANK(INDIRECT("J41"))," ",(INDIRECT("J41")))</f>
        <v xml:space="preserve"> </v>
      </c>
      <c r="AK41" s="78" t="str">
        <f ca="1">IF(ISBLANK(INDIRECT("K41"))," ",(INDIRECT("K41")))</f>
        <v xml:space="preserve"> </v>
      </c>
      <c r="AL41" s="78" t="str">
        <f ca="1">IF(ISBLANK(INDIRECT("L41"))," ",(INDIRECT("L41")))</f>
        <v xml:space="preserve"> </v>
      </c>
      <c r="AM41" s="78" t="str">
        <f ca="1">IF(ISBLANK(INDIRECT("M41"))," ",(INDIRECT("M41")))</f>
        <v xml:space="preserve"> </v>
      </c>
      <c r="AN41" s="78" t="str">
        <f ca="1">IF(ISBLANK(INDIRECT("N41"))," ",(INDIRECT("N41")))</f>
        <v xml:space="preserve"> </v>
      </c>
      <c r="AO41" s="78" t="str">
        <f ca="1">IF(ISBLANK(INDIRECT("O41"))," ",(INDIRECT("O41")))</f>
        <v xml:space="preserve"> </v>
      </c>
      <c r="AP41" s="78" t="str">
        <f ca="1">IF(ISBLANK(INDIRECT("P41"))," ",(INDIRECT("P41")))</f>
        <v xml:space="preserve"> </v>
      </c>
      <c r="AQ41" s="78" t="str">
        <f ca="1">IF(ISBLANK(INDIRECT("Q41"))," ",(INDIRECT("Q41")))</f>
        <v xml:space="preserve"> </v>
      </c>
    </row>
    <row r="42" spans="1:43" ht="56.25" customHeight="1" x14ac:dyDescent="0.35">
      <c r="A42" s="77">
        <v>37</v>
      </c>
      <c r="B42" s="155"/>
      <c r="C42" s="155"/>
      <c r="D42" s="155"/>
      <c r="E42" s="77"/>
      <c r="F42" s="77"/>
      <c r="G42" s="77"/>
      <c r="H42" s="77"/>
      <c r="I42" s="77"/>
      <c r="J42" s="77"/>
      <c r="K42" s="77"/>
      <c r="L42" s="77"/>
      <c r="M42" s="77"/>
      <c r="N42" s="77"/>
      <c r="O42" s="77"/>
      <c r="P42" s="77"/>
      <c r="Q42" s="77"/>
      <c r="AB42" s="78" t="str">
        <f ca="1">IF(ISBLANK(INDIRECT("B42"))," ",(INDIRECT("B42")))</f>
        <v xml:space="preserve"> </v>
      </c>
      <c r="AC42" s="78" t="str">
        <f ca="1">IF(ISBLANK(INDIRECT("C42"))," ",(INDIRECT("C42")))</f>
        <v xml:space="preserve"> </v>
      </c>
      <c r="AD42" s="78" t="str">
        <f ca="1">IF(ISBLANK(INDIRECT("D42"))," ",(INDIRECT("D42")))</f>
        <v xml:space="preserve"> </v>
      </c>
      <c r="AE42" s="78" t="str">
        <f ca="1">IF(ISBLANK(INDIRECT("E42"))," ",(INDIRECT("E42")))</f>
        <v xml:space="preserve"> </v>
      </c>
      <c r="AF42" s="78" t="str">
        <f ca="1">IF(ISBLANK(INDIRECT("F42"))," ",(INDIRECT("F42")))</f>
        <v xml:space="preserve"> </v>
      </c>
      <c r="AG42" s="78" t="str">
        <f ca="1">IF(ISBLANK(INDIRECT("G42"))," ",(INDIRECT("G42")))</f>
        <v xml:space="preserve"> </v>
      </c>
      <c r="AH42" s="78" t="str">
        <f ca="1">IF(ISBLANK(INDIRECT("H42"))," ",(INDIRECT("H42")))</f>
        <v xml:space="preserve"> </v>
      </c>
      <c r="AI42" s="78" t="str">
        <f ca="1">IF(ISBLANK(INDIRECT("I42"))," ",(INDIRECT("I42")))</f>
        <v xml:space="preserve"> </v>
      </c>
      <c r="AJ42" s="78" t="str">
        <f ca="1">IF(ISBLANK(INDIRECT("J42"))," ",(INDIRECT("J42")))</f>
        <v xml:space="preserve"> </v>
      </c>
      <c r="AK42" s="78" t="str">
        <f ca="1">IF(ISBLANK(INDIRECT("K42"))," ",(INDIRECT("K42")))</f>
        <v xml:space="preserve"> </v>
      </c>
      <c r="AL42" s="78" t="str">
        <f ca="1">IF(ISBLANK(INDIRECT("L42"))," ",(INDIRECT("L42")))</f>
        <v xml:space="preserve"> </v>
      </c>
      <c r="AM42" s="78" t="str">
        <f ca="1">IF(ISBLANK(INDIRECT("M42"))," ",(INDIRECT("M42")))</f>
        <v xml:space="preserve"> </v>
      </c>
      <c r="AN42" s="78" t="str">
        <f ca="1">IF(ISBLANK(INDIRECT("N42"))," ",(INDIRECT("N42")))</f>
        <v xml:space="preserve"> </v>
      </c>
      <c r="AO42" s="78" t="str">
        <f ca="1">IF(ISBLANK(INDIRECT("O42"))," ",(INDIRECT("O42")))</f>
        <v xml:space="preserve"> </v>
      </c>
      <c r="AP42" s="78" t="str">
        <f ca="1">IF(ISBLANK(INDIRECT("P42"))," ",(INDIRECT("P42")))</f>
        <v xml:space="preserve"> </v>
      </c>
      <c r="AQ42" s="78" t="str">
        <f ca="1">IF(ISBLANK(INDIRECT("Q42"))," ",(INDIRECT("Q42")))</f>
        <v xml:space="preserve"> </v>
      </c>
    </row>
    <row r="43" spans="1:43" ht="56.25" customHeight="1" x14ac:dyDescent="0.35">
      <c r="A43" s="77">
        <v>38</v>
      </c>
      <c r="B43" s="155"/>
      <c r="C43" s="155"/>
      <c r="D43" s="155"/>
      <c r="E43" s="77"/>
      <c r="F43" s="77"/>
      <c r="G43" s="77"/>
      <c r="H43" s="77"/>
      <c r="I43" s="77"/>
      <c r="J43" s="77"/>
      <c r="K43" s="77"/>
      <c r="L43" s="77"/>
      <c r="M43" s="77"/>
      <c r="N43" s="77"/>
      <c r="O43" s="77"/>
      <c r="P43" s="77"/>
      <c r="Q43" s="77"/>
      <c r="AB43" s="78" t="str">
        <f ca="1">IF(ISBLANK(INDIRECT("B43"))," ",(INDIRECT("B43")))</f>
        <v xml:space="preserve"> </v>
      </c>
      <c r="AC43" s="78" t="str">
        <f ca="1">IF(ISBLANK(INDIRECT("C43"))," ",(INDIRECT("C43")))</f>
        <v xml:space="preserve"> </v>
      </c>
      <c r="AD43" s="78" t="str">
        <f ca="1">IF(ISBLANK(INDIRECT("D43"))," ",(INDIRECT("D43")))</f>
        <v xml:space="preserve"> </v>
      </c>
      <c r="AE43" s="78" t="str">
        <f ca="1">IF(ISBLANK(INDIRECT("E43"))," ",(INDIRECT("E43")))</f>
        <v xml:space="preserve"> </v>
      </c>
      <c r="AF43" s="78" t="str">
        <f ca="1">IF(ISBLANK(INDIRECT("F43"))," ",(INDIRECT("F43")))</f>
        <v xml:space="preserve"> </v>
      </c>
      <c r="AG43" s="78" t="str">
        <f ca="1">IF(ISBLANK(INDIRECT("G43"))," ",(INDIRECT("G43")))</f>
        <v xml:space="preserve"> </v>
      </c>
      <c r="AH43" s="78" t="str">
        <f ca="1">IF(ISBLANK(INDIRECT("H43"))," ",(INDIRECT("H43")))</f>
        <v xml:space="preserve"> </v>
      </c>
      <c r="AI43" s="78" t="str">
        <f ca="1">IF(ISBLANK(INDIRECT("I43"))," ",(INDIRECT("I43")))</f>
        <v xml:space="preserve"> </v>
      </c>
      <c r="AJ43" s="78" t="str">
        <f ca="1">IF(ISBLANK(INDIRECT("J43"))," ",(INDIRECT("J43")))</f>
        <v xml:space="preserve"> </v>
      </c>
      <c r="AK43" s="78" t="str">
        <f ca="1">IF(ISBLANK(INDIRECT("K43"))," ",(INDIRECT("K43")))</f>
        <v xml:space="preserve"> </v>
      </c>
      <c r="AL43" s="78" t="str">
        <f ca="1">IF(ISBLANK(INDIRECT("L43"))," ",(INDIRECT("L43")))</f>
        <v xml:space="preserve"> </v>
      </c>
      <c r="AM43" s="78" t="str">
        <f ca="1">IF(ISBLANK(INDIRECT("M43"))," ",(INDIRECT("M43")))</f>
        <v xml:space="preserve"> </v>
      </c>
      <c r="AN43" s="78" t="str">
        <f ca="1">IF(ISBLANK(INDIRECT("N43"))," ",(INDIRECT("N43")))</f>
        <v xml:space="preserve"> </v>
      </c>
      <c r="AO43" s="78" t="str">
        <f ca="1">IF(ISBLANK(INDIRECT("O43"))," ",(INDIRECT("O43")))</f>
        <v xml:space="preserve"> </v>
      </c>
      <c r="AP43" s="78" t="str">
        <f ca="1">IF(ISBLANK(INDIRECT("P43"))," ",(INDIRECT("P43")))</f>
        <v xml:space="preserve"> </v>
      </c>
      <c r="AQ43" s="78" t="str">
        <f ca="1">IF(ISBLANK(INDIRECT("Q43"))," ",(INDIRECT("Q43")))</f>
        <v xml:space="preserve"> </v>
      </c>
    </row>
    <row r="44" spans="1:43" ht="56.25" customHeight="1" x14ac:dyDescent="0.35">
      <c r="A44" s="77">
        <v>39</v>
      </c>
      <c r="B44" s="155"/>
      <c r="C44" s="155"/>
      <c r="D44" s="155"/>
      <c r="E44" s="77"/>
      <c r="F44" s="77"/>
      <c r="G44" s="77"/>
      <c r="H44" s="77"/>
      <c r="I44" s="77"/>
      <c r="J44" s="77"/>
      <c r="K44" s="77"/>
      <c r="L44" s="77"/>
      <c r="M44" s="77"/>
      <c r="N44" s="77"/>
      <c r="O44" s="77"/>
      <c r="P44" s="77"/>
      <c r="Q44" s="77"/>
      <c r="AB44" s="78" t="str">
        <f ca="1">IF(ISBLANK(INDIRECT("B44"))," ",(INDIRECT("B44")))</f>
        <v xml:space="preserve"> </v>
      </c>
      <c r="AC44" s="78" t="str">
        <f ca="1">IF(ISBLANK(INDIRECT("C44"))," ",(INDIRECT("C44")))</f>
        <v xml:space="preserve"> </v>
      </c>
      <c r="AD44" s="78" t="str">
        <f ca="1">IF(ISBLANK(INDIRECT("D44"))," ",(INDIRECT("D44")))</f>
        <v xml:space="preserve"> </v>
      </c>
      <c r="AE44" s="78" t="str">
        <f ca="1">IF(ISBLANK(INDIRECT("E44"))," ",(INDIRECT("E44")))</f>
        <v xml:space="preserve"> </v>
      </c>
      <c r="AF44" s="78" t="str">
        <f ca="1">IF(ISBLANK(INDIRECT("F44"))," ",(INDIRECT("F44")))</f>
        <v xml:space="preserve"> </v>
      </c>
      <c r="AG44" s="78" t="str">
        <f ca="1">IF(ISBLANK(INDIRECT("G44"))," ",(INDIRECT("G44")))</f>
        <v xml:space="preserve"> </v>
      </c>
      <c r="AH44" s="78" t="str">
        <f ca="1">IF(ISBLANK(INDIRECT("H44"))," ",(INDIRECT("H44")))</f>
        <v xml:space="preserve"> </v>
      </c>
      <c r="AI44" s="78" t="str">
        <f ca="1">IF(ISBLANK(INDIRECT("I44"))," ",(INDIRECT("I44")))</f>
        <v xml:space="preserve"> </v>
      </c>
      <c r="AJ44" s="78" t="str">
        <f ca="1">IF(ISBLANK(INDIRECT("J44"))," ",(INDIRECT("J44")))</f>
        <v xml:space="preserve"> </v>
      </c>
      <c r="AK44" s="78" t="str">
        <f ca="1">IF(ISBLANK(INDIRECT("K44"))," ",(INDIRECT("K44")))</f>
        <v xml:space="preserve"> </v>
      </c>
      <c r="AL44" s="78" t="str">
        <f ca="1">IF(ISBLANK(INDIRECT("L44"))," ",(INDIRECT("L44")))</f>
        <v xml:space="preserve"> </v>
      </c>
      <c r="AM44" s="78" t="str">
        <f ca="1">IF(ISBLANK(INDIRECT("M44"))," ",(INDIRECT("M44")))</f>
        <v xml:space="preserve"> </v>
      </c>
      <c r="AN44" s="78" t="str">
        <f ca="1">IF(ISBLANK(INDIRECT("N44"))," ",(INDIRECT("N44")))</f>
        <v xml:space="preserve"> </v>
      </c>
      <c r="AO44" s="78" t="str">
        <f ca="1">IF(ISBLANK(INDIRECT("O44"))," ",(INDIRECT("O44")))</f>
        <v xml:space="preserve"> </v>
      </c>
      <c r="AP44" s="78" t="str">
        <f ca="1">IF(ISBLANK(INDIRECT("P44"))," ",(INDIRECT("P44")))</f>
        <v xml:space="preserve"> </v>
      </c>
      <c r="AQ44" s="78" t="str">
        <f ca="1">IF(ISBLANK(INDIRECT("Q44"))," ",(INDIRECT("Q44")))</f>
        <v xml:space="preserve"> </v>
      </c>
    </row>
    <row r="45" spans="1:43" ht="56.25" customHeight="1" x14ac:dyDescent="0.35">
      <c r="A45" s="77">
        <v>40</v>
      </c>
      <c r="B45" s="155"/>
      <c r="C45" s="155"/>
      <c r="D45" s="155"/>
      <c r="E45" s="77"/>
      <c r="F45" s="77"/>
      <c r="G45" s="77"/>
      <c r="H45" s="77"/>
      <c r="I45" s="77"/>
      <c r="J45" s="77"/>
      <c r="K45" s="77"/>
      <c r="L45" s="77"/>
      <c r="M45" s="77"/>
      <c r="N45" s="77"/>
      <c r="O45" s="77"/>
      <c r="P45" s="77"/>
      <c r="Q45" s="77"/>
      <c r="AB45" s="78" t="str">
        <f ca="1">IF(ISBLANK(INDIRECT("B45"))," ",(INDIRECT("B45")))</f>
        <v xml:space="preserve"> </v>
      </c>
      <c r="AC45" s="78" t="str">
        <f ca="1">IF(ISBLANK(INDIRECT("C45"))," ",(INDIRECT("C45")))</f>
        <v xml:space="preserve"> </v>
      </c>
      <c r="AD45" s="78" t="str">
        <f ca="1">IF(ISBLANK(INDIRECT("D45"))," ",(INDIRECT("D45")))</f>
        <v xml:space="preserve"> </v>
      </c>
      <c r="AE45" s="78" t="str">
        <f ca="1">IF(ISBLANK(INDIRECT("E45"))," ",(INDIRECT("E45")))</f>
        <v xml:space="preserve"> </v>
      </c>
      <c r="AF45" s="78" t="str">
        <f ca="1">IF(ISBLANK(INDIRECT("F45"))," ",(INDIRECT("F45")))</f>
        <v xml:space="preserve"> </v>
      </c>
      <c r="AG45" s="78" t="str">
        <f ca="1">IF(ISBLANK(INDIRECT("G45"))," ",(INDIRECT("G45")))</f>
        <v xml:space="preserve"> </v>
      </c>
      <c r="AH45" s="78" t="str">
        <f ca="1">IF(ISBLANK(INDIRECT("H45"))," ",(INDIRECT("H45")))</f>
        <v xml:space="preserve"> </v>
      </c>
      <c r="AI45" s="78" t="str">
        <f ca="1">IF(ISBLANK(INDIRECT("I45"))," ",(INDIRECT("I45")))</f>
        <v xml:space="preserve"> </v>
      </c>
      <c r="AJ45" s="78" t="str">
        <f ca="1">IF(ISBLANK(INDIRECT("J45"))," ",(INDIRECT("J45")))</f>
        <v xml:space="preserve"> </v>
      </c>
      <c r="AK45" s="78" t="str">
        <f ca="1">IF(ISBLANK(INDIRECT("K45"))," ",(INDIRECT("K45")))</f>
        <v xml:space="preserve"> </v>
      </c>
      <c r="AL45" s="78" t="str">
        <f ca="1">IF(ISBLANK(INDIRECT("L45"))," ",(INDIRECT("L45")))</f>
        <v xml:space="preserve"> </v>
      </c>
      <c r="AM45" s="78" t="str">
        <f ca="1">IF(ISBLANK(INDIRECT("M45"))," ",(INDIRECT("M45")))</f>
        <v xml:space="preserve"> </v>
      </c>
      <c r="AN45" s="78" t="str">
        <f ca="1">IF(ISBLANK(INDIRECT("N45"))," ",(INDIRECT("N45")))</f>
        <v xml:space="preserve"> </v>
      </c>
      <c r="AO45" s="78" t="str">
        <f ca="1">IF(ISBLANK(INDIRECT("O45"))," ",(INDIRECT("O45")))</f>
        <v xml:space="preserve"> </v>
      </c>
      <c r="AP45" s="78" t="str">
        <f ca="1">IF(ISBLANK(INDIRECT("P45"))," ",(INDIRECT("P45")))</f>
        <v xml:space="preserve"> </v>
      </c>
      <c r="AQ45" s="78" t="str">
        <f ca="1">IF(ISBLANK(INDIRECT("Q45"))," ",(INDIRECT("Q45")))</f>
        <v xml:space="preserve"> </v>
      </c>
    </row>
    <row r="46" spans="1:43" ht="56.25" customHeight="1" x14ac:dyDescent="0.35">
      <c r="A46" s="77">
        <v>41</v>
      </c>
      <c r="B46" s="155"/>
      <c r="C46" s="155"/>
      <c r="D46" s="155"/>
      <c r="E46" s="77"/>
      <c r="F46" s="77"/>
      <c r="G46" s="77"/>
      <c r="H46" s="77"/>
      <c r="I46" s="77"/>
      <c r="J46" s="77"/>
      <c r="K46" s="77"/>
      <c r="L46" s="77"/>
      <c r="M46" s="77"/>
      <c r="N46" s="77"/>
      <c r="O46" s="77"/>
      <c r="P46" s="77"/>
      <c r="Q46" s="77"/>
      <c r="AB46" s="78" t="str">
        <f ca="1">IF(ISBLANK(INDIRECT("B46"))," ",(INDIRECT("B46")))</f>
        <v xml:space="preserve"> </v>
      </c>
      <c r="AC46" s="78" t="str">
        <f ca="1">IF(ISBLANK(INDIRECT("C46"))," ",(INDIRECT("C46")))</f>
        <v xml:space="preserve"> </v>
      </c>
      <c r="AD46" s="78" t="str">
        <f ca="1">IF(ISBLANK(INDIRECT("D46"))," ",(INDIRECT("D46")))</f>
        <v xml:space="preserve"> </v>
      </c>
      <c r="AE46" s="78" t="str">
        <f ca="1">IF(ISBLANK(INDIRECT("E46"))," ",(INDIRECT("E46")))</f>
        <v xml:space="preserve"> </v>
      </c>
      <c r="AF46" s="78" t="str">
        <f ca="1">IF(ISBLANK(INDIRECT("F46"))," ",(INDIRECT("F46")))</f>
        <v xml:space="preserve"> </v>
      </c>
      <c r="AG46" s="78" t="str">
        <f ca="1">IF(ISBLANK(INDIRECT("G46"))," ",(INDIRECT("G46")))</f>
        <v xml:space="preserve"> </v>
      </c>
      <c r="AH46" s="78" t="str">
        <f ca="1">IF(ISBLANK(INDIRECT("H46"))," ",(INDIRECT("H46")))</f>
        <v xml:space="preserve"> </v>
      </c>
      <c r="AI46" s="78" t="str">
        <f ca="1">IF(ISBLANK(INDIRECT("I46"))," ",(INDIRECT("I46")))</f>
        <v xml:space="preserve"> </v>
      </c>
      <c r="AJ46" s="78" t="str">
        <f ca="1">IF(ISBLANK(INDIRECT("J46"))," ",(INDIRECT("J46")))</f>
        <v xml:space="preserve"> </v>
      </c>
      <c r="AK46" s="78" t="str">
        <f ca="1">IF(ISBLANK(INDIRECT("K46"))," ",(INDIRECT("K46")))</f>
        <v xml:space="preserve"> </v>
      </c>
      <c r="AL46" s="78" t="str">
        <f ca="1">IF(ISBLANK(INDIRECT("L46"))," ",(INDIRECT("L46")))</f>
        <v xml:space="preserve"> </v>
      </c>
      <c r="AM46" s="78" t="str">
        <f ca="1">IF(ISBLANK(INDIRECT("M46"))," ",(INDIRECT("M46")))</f>
        <v xml:space="preserve"> </v>
      </c>
      <c r="AN46" s="78" t="str">
        <f ca="1">IF(ISBLANK(INDIRECT("N46"))," ",(INDIRECT("N46")))</f>
        <v xml:space="preserve"> </v>
      </c>
      <c r="AO46" s="78" t="str">
        <f ca="1">IF(ISBLANK(INDIRECT("O46"))," ",(INDIRECT("O46")))</f>
        <v xml:space="preserve"> </v>
      </c>
      <c r="AP46" s="78" t="str">
        <f ca="1">IF(ISBLANK(INDIRECT("P46"))," ",(INDIRECT("P46")))</f>
        <v xml:space="preserve"> </v>
      </c>
      <c r="AQ46" s="78" t="str">
        <f ca="1">IF(ISBLANK(INDIRECT("Q46"))," ",(INDIRECT("Q46")))</f>
        <v xml:space="preserve"> </v>
      </c>
    </row>
    <row r="47" spans="1:43" ht="56.25" customHeight="1" x14ac:dyDescent="0.35">
      <c r="A47" s="77">
        <v>42</v>
      </c>
      <c r="B47" s="155"/>
      <c r="C47" s="155"/>
      <c r="D47" s="155"/>
      <c r="E47" s="77"/>
      <c r="F47" s="77"/>
      <c r="G47" s="77"/>
      <c r="H47" s="77"/>
      <c r="I47" s="77"/>
      <c r="J47" s="77"/>
      <c r="K47" s="77"/>
      <c r="L47" s="77"/>
      <c r="M47" s="77"/>
      <c r="N47" s="77"/>
      <c r="O47" s="77"/>
      <c r="P47" s="77"/>
      <c r="Q47" s="77"/>
      <c r="AB47" s="78" t="str">
        <f ca="1">IF(ISBLANK(INDIRECT("B47"))," ",(INDIRECT("B47")))</f>
        <v xml:space="preserve"> </v>
      </c>
      <c r="AC47" s="78" t="str">
        <f ca="1">IF(ISBLANK(INDIRECT("C47"))," ",(INDIRECT("C47")))</f>
        <v xml:space="preserve"> </v>
      </c>
      <c r="AD47" s="78" t="str">
        <f ca="1">IF(ISBLANK(INDIRECT("D47"))," ",(INDIRECT("D47")))</f>
        <v xml:space="preserve"> </v>
      </c>
      <c r="AE47" s="78" t="str">
        <f ca="1">IF(ISBLANK(INDIRECT("E47"))," ",(INDIRECT("E47")))</f>
        <v xml:space="preserve"> </v>
      </c>
      <c r="AF47" s="78" t="str">
        <f ca="1">IF(ISBLANK(INDIRECT("F47"))," ",(INDIRECT("F47")))</f>
        <v xml:space="preserve"> </v>
      </c>
      <c r="AG47" s="78" t="str">
        <f ca="1">IF(ISBLANK(INDIRECT("G47"))," ",(INDIRECT("G47")))</f>
        <v xml:space="preserve"> </v>
      </c>
      <c r="AH47" s="78" t="str">
        <f ca="1">IF(ISBLANK(INDIRECT("H47"))," ",(INDIRECT("H47")))</f>
        <v xml:space="preserve"> </v>
      </c>
      <c r="AI47" s="78" t="str">
        <f ca="1">IF(ISBLANK(INDIRECT("I47"))," ",(INDIRECT("I47")))</f>
        <v xml:space="preserve"> </v>
      </c>
      <c r="AJ47" s="78" t="str">
        <f ca="1">IF(ISBLANK(INDIRECT("J47"))," ",(INDIRECT("J47")))</f>
        <v xml:space="preserve"> </v>
      </c>
      <c r="AK47" s="78" t="str">
        <f ca="1">IF(ISBLANK(INDIRECT("K47"))," ",(INDIRECT("K47")))</f>
        <v xml:space="preserve"> </v>
      </c>
      <c r="AL47" s="78" t="str">
        <f ca="1">IF(ISBLANK(INDIRECT("L47"))," ",(INDIRECT("L47")))</f>
        <v xml:space="preserve"> </v>
      </c>
      <c r="AM47" s="78" t="str">
        <f ca="1">IF(ISBLANK(INDIRECT("M47"))," ",(INDIRECT("M47")))</f>
        <v xml:space="preserve"> </v>
      </c>
      <c r="AN47" s="78" t="str">
        <f ca="1">IF(ISBLANK(INDIRECT("N47"))," ",(INDIRECT("N47")))</f>
        <v xml:space="preserve"> </v>
      </c>
      <c r="AO47" s="78" t="str">
        <f ca="1">IF(ISBLANK(INDIRECT("O47"))," ",(INDIRECT("O47")))</f>
        <v xml:space="preserve"> </v>
      </c>
      <c r="AP47" s="78" t="str">
        <f ca="1">IF(ISBLANK(INDIRECT("P47"))," ",(INDIRECT("P47")))</f>
        <v xml:space="preserve"> </v>
      </c>
      <c r="AQ47" s="78" t="str">
        <f ca="1">IF(ISBLANK(INDIRECT("Q47"))," ",(INDIRECT("Q47")))</f>
        <v xml:space="preserve"> </v>
      </c>
    </row>
    <row r="48" spans="1:43" ht="56.25" customHeight="1" x14ac:dyDescent="0.35">
      <c r="A48" s="77">
        <v>43</v>
      </c>
      <c r="B48" s="155"/>
      <c r="C48" s="155"/>
      <c r="D48" s="155"/>
      <c r="E48" s="77"/>
      <c r="F48" s="77"/>
      <c r="G48" s="77"/>
      <c r="H48" s="77"/>
      <c r="I48" s="77"/>
      <c r="J48" s="77"/>
      <c r="K48" s="77"/>
      <c r="L48" s="77"/>
      <c r="M48" s="77"/>
      <c r="N48" s="77"/>
      <c r="O48" s="77"/>
      <c r="P48" s="77"/>
      <c r="Q48" s="77"/>
      <c r="AB48" s="78" t="str">
        <f ca="1">IF(ISBLANK(INDIRECT("B48"))," ",(INDIRECT("B48")))</f>
        <v xml:space="preserve"> </v>
      </c>
      <c r="AC48" s="78" t="str">
        <f ca="1">IF(ISBLANK(INDIRECT("C48"))," ",(INDIRECT("C48")))</f>
        <v xml:space="preserve"> </v>
      </c>
      <c r="AD48" s="78" t="str">
        <f ca="1">IF(ISBLANK(INDIRECT("D48"))," ",(INDIRECT("D48")))</f>
        <v xml:space="preserve"> </v>
      </c>
      <c r="AE48" s="78" t="str">
        <f ca="1">IF(ISBLANK(INDIRECT("E48"))," ",(INDIRECT("E48")))</f>
        <v xml:space="preserve"> </v>
      </c>
      <c r="AF48" s="78" t="str">
        <f ca="1">IF(ISBLANK(INDIRECT("F48"))," ",(INDIRECT("F48")))</f>
        <v xml:space="preserve"> </v>
      </c>
      <c r="AG48" s="78" t="str">
        <f ca="1">IF(ISBLANK(INDIRECT("G48"))," ",(INDIRECT("G48")))</f>
        <v xml:space="preserve"> </v>
      </c>
      <c r="AH48" s="78" t="str">
        <f ca="1">IF(ISBLANK(INDIRECT("H48"))," ",(INDIRECT("H48")))</f>
        <v xml:space="preserve"> </v>
      </c>
      <c r="AI48" s="78" t="str">
        <f ca="1">IF(ISBLANK(INDIRECT("I48"))," ",(INDIRECT("I48")))</f>
        <v xml:space="preserve"> </v>
      </c>
      <c r="AJ48" s="78" t="str">
        <f ca="1">IF(ISBLANK(INDIRECT("J48"))," ",(INDIRECT("J48")))</f>
        <v xml:space="preserve"> </v>
      </c>
      <c r="AK48" s="78" t="str">
        <f ca="1">IF(ISBLANK(INDIRECT("K48"))," ",(INDIRECT("K48")))</f>
        <v xml:space="preserve"> </v>
      </c>
      <c r="AL48" s="78" t="str">
        <f ca="1">IF(ISBLANK(INDIRECT("L48"))," ",(INDIRECT("L48")))</f>
        <v xml:space="preserve"> </v>
      </c>
      <c r="AM48" s="78" t="str">
        <f ca="1">IF(ISBLANK(INDIRECT("M48"))," ",(INDIRECT("M48")))</f>
        <v xml:space="preserve"> </v>
      </c>
      <c r="AN48" s="78" t="str">
        <f ca="1">IF(ISBLANK(INDIRECT("N48"))," ",(INDIRECT("N48")))</f>
        <v xml:space="preserve"> </v>
      </c>
      <c r="AO48" s="78" t="str">
        <f ca="1">IF(ISBLANK(INDIRECT("O48"))," ",(INDIRECT("O48")))</f>
        <v xml:space="preserve"> </v>
      </c>
      <c r="AP48" s="78" t="str">
        <f ca="1">IF(ISBLANK(INDIRECT("P48"))," ",(INDIRECT("P48")))</f>
        <v xml:space="preserve"> </v>
      </c>
      <c r="AQ48" s="78" t="str">
        <f ca="1">IF(ISBLANK(INDIRECT("Q48"))," ",(INDIRECT("Q48")))</f>
        <v xml:space="preserve"> </v>
      </c>
    </row>
    <row r="49" spans="1:43" ht="56.25" customHeight="1" x14ac:dyDescent="0.35">
      <c r="A49" s="77">
        <v>44</v>
      </c>
      <c r="B49" s="155"/>
      <c r="C49" s="155"/>
      <c r="D49" s="155"/>
      <c r="E49" s="77"/>
      <c r="F49" s="77"/>
      <c r="G49" s="77"/>
      <c r="H49" s="77"/>
      <c r="I49" s="77"/>
      <c r="J49" s="77"/>
      <c r="K49" s="77"/>
      <c r="L49" s="77"/>
      <c r="M49" s="77"/>
      <c r="N49" s="77"/>
      <c r="O49" s="77"/>
      <c r="P49" s="77"/>
      <c r="Q49" s="77"/>
      <c r="AB49" s="78" t="str">
        <f ca="1">IF(ISBLANK(INDIRECT("B49"))," ",(INDIRECT("B49")))</f>
        <v xml:space="preserve"> </v>
      </c>
      <c r="AC49" s="78" t="str">
        <f ca="1">IF(ISBLANK(INDIRECT("C49"))," ",(INDIRECT("C49")))</f>
        <v xml:space="preserve"> </v>
      </c>
      <c r="AD49" s="78" t="str">
        <f ca="1">IF(ISBLANK(INDIRECT("D49"))," ",(INDIRECT("D49")))</f>
        <v xml:space="preserve"> </v>
      </c>
      <c r="AE49" s="78" t="str">
        <f ca="1">IF(ISBLANK(INDIRECT("E49"))," ",(INDIRECT("E49")))</f>
        <v xml:space="preserve"> </v>
      </c>
      <c r="AF49" s="78" t="str">
        <f ca="1">IF(ISBLANK(INDIRECT("F49"))," ",(INDIRECT("F49")))</f>
        <v xml:space="preserve"> </v>
      </c>
      <c r="AG49" s="78" t="str">
        <f ca="1">IF(ISBLANK(INDIRECT("G49"))," ",(INDIRECT("G49")))</f>
        <v xml:space="preserve"> </v>
      </c>
      <c r="AH49" s="78" t="str">
        <f ca="1">IF(ISBLANK(INDIRECT("H49"))," ",(INDIRECT("H49")))</f>
        <v xml:space="preserve"> </v>
      </c>
      <c r="AI49" s="78" t="str">
        <f ca="1">IF(ISBLANK(INDIRECT("I49"))," ",(INDIRECT("I49")))</f>
        <v xml:space="preserve"> </v>
      </c>
      <c r="AJ49" s="78" t="str">
        <f ca="1">IF(ISBLANK(INDIRECT("J49"))," ",(INDIRECT("J49")))</f>
        <v xml:space="preserve"> </v>
      </c>
      <c r="AK49" s="78" t="str">
        <f ca="1">IF(ISBLANK(INDIRECT("K49"))," ",(INDIRECT("K49")))</f>
        <v xml:space="preserve"> </v>
      </c>
      <c r="AL49" s="78" t="str">
        <f ca="1">IF(ISBLANK(INDIRECT("L49"))," ",(INDIRECT("L49")))</f>
        <v xml:space="preserve"> </v>
      </c>
      <c r="AM49" s="78" t="str">
        <f ca="1">IF(ISBLANK(INDIRECT("M49"))," ",(INDIRECT("M49")))</f>
        <v xml:space="preserve"> </v>
      </c>
      <c r="AN49" s="78" t="str">
        <f ca="1">IF(ISBLANK(INDIRECT("N49"))," ",(INDIRECT("N49")))</f>
        <v xml:space="preserve"> </v>
      </c>
      <c r="AO49" s="78" t="str">
        <f ca="1">IF(ISBLANK(INDIRECT("O49"))," ",(INDIRECT("O49")))</f>
        <v xml:space="preserve"> </v>
      </c>
      <c r="AP49" s="78" t="str">
        <f ca="1">IF(ISBLANK(INDIRECT("P49"))," ",(INDIRECT("P49")))</f>
        <v xml:space="preserve"> </v>
      </c>
      <c r="AQ49" s="78" t="str">
        <f ca="1">IF(ISBLANK(INDIRECT("Q49"))," ",(INDIRECT("Q49")))</f>
        <v xml:space="preserve"> </v>
      </c>
    </row>
    <row r="50" spans="1:43" ht="56.25" customHeight="1" x14ac:dyDescent="0.35">
      <c r="A50" s="77">
        <v>45</v>
      </c>
      <c r="B50" s="155"/>
      <c r="C50" s="155"/>
      <c r="D50" s="155"/>
      <c r="E50" s="77"/>
      <c r="F50" s="77"/>
      <c r="G50" s="77"/>
      <c r="H50" s="77"/>
      <c r="I50" s="77"/>
      <c r="J50" s="77"/>
      <c r="K50" s="77"/>
      <c r="L50" s="77"/>
      <c r="M50" s="77"/>
      <c r="N50" s="77"/>
      <c r="O50" s="77"/>
      <c r="P50" s="77"/>
      <c r="Q50" s="77"/>
      <c r="AB50" s="78" t="str">
        <f ca="1">IF(ISBLANK(INDIRECT("B50"))," ",(INDIRECT("B50")))</f>
        <v xml:space="preserve"> </v>
      </c>
      <c r="AC50" s="78" t="str">
        <f ca="1">IF(ISBLANK(INDIRECT("C50"))," ",(INDIRECT("C50")))</f>
        <v xml:space="preserve"> </v>
      </c>
      <c r="AD50" s="78" t="str">
        <f ca="1">IF(ISBLANK(INDIRECT("D50"))," ",(INDIRECT("D50")))</f>
        <v xml:space="preserve"> </v>
      </c>
      <c r="AE50" s="78" t="str">
        <f ca="1">IF(ISBLANK(INDIRECT("E50"))," ",(INDIRECT("E50")))</f>
        <v xml:space="preserve"> </v>
      </c>
      <c r="AF50" s="78" t="str">
        <f ca="1">IF(ISBLANK(INDIRECT("F50"))," ",(INDIRECT("F50")))</f>
        <v xml:space="preserve"> </v>
      </c>
      <c r="AG50" s="78" t="str">
        <f ca="1">IF(ISBLANK(INDIRECT("G50"))," ",(INDIRECT("G50")))</f>
        <v xml:space="preserve"> </v>
      </c>
      <c r="AH50" s="78" t="str">
        <f ca="1">IF(ISBLANK(INDIRECT("H50"))," ",(INDIRECT("H50")))</f>
        <v xml:space="preserve"> </v>
      </c>
      <c r="AI50" s="78" t="str">
        <f ca="1">IF(ISBLANK(INDIRECT("I50"))," ",(INDIRECT("I50")))</f>
        <v xml:space="preserve"> </v>
      </c>
      <c r="AJ50" s="78" t="str">
        <f ca="1">IF(ISBLANK(INDIRECT("J50"))," ",(INDIRECT("J50")))</f>
        <v xml:space="preserve"> </v>
      </c>
      <c r="AK50" s="78" t="str">
        <f ca="1">IF(ISBLANK(INDIRECT("K50"))," ",(INDIRECT("K50")))</f>
        <v xml:space="preserve"> </v>
      </c>
      <c r="AL50" s="78" t="str">
        <f ca="1">IF(ISBLANK(INDIRECT("L50"))," ",(INDIRECT("L50")))</f>
        <v xml:space="preserve"> </v>
      </c>
      <c r="AM50" s="78" t="str">
        <f ca="1">IF(ISBLANK(INDIRECT("M50"))," ",(INDIRECT("M50")))</f>
        <v xml:space="preserve"> </v>
      </c>
      <c r="AN50" s="78" t="str">
        <f ca="1">IF(ISBLANK(INDIRECT("N50"))," ",(INDIRECT("N50")))</f>
        <v xml:space="preserve"> </v>
      </c>
      <c r="AO50" s="78" t="str">
        <f ca="1">IF(ISBLANK(INDIRECT("O50"))," ",(INDIRECT("O50")))</f>
        <v xml:space="preserve"> </v>
      </c>
      <c r="AP50" s="78" t="str">
        <f ca="1">IF(ISBLANK(INDIRECT("P50"))," ",(INDIRECT("P50")))</f>
        <v xml:space="preserve"> </v>
      </c>
      <c r="AQ50" s="78" t="str">
        <f ca="1">IF(ISBLANK(INDIRECT("Q50"))," ",(INDIRECT("Q50")))</f>
        <v xml:space="preserve"> </v>
      </c>
    </row>
    <row r="51" spans="1:43" ht="56.25" customHeight="1" x14ac:dyDescent="0.35">
      <c r="A51" s="77">
        <v>46</v>
      </c>
      <c r="B51" s="155"/>
      <c r="C51" s="155"/>
      <c r="D51" s="155"/>
      <c r="E51" s="77"/>
      <c r="F51" s="77"/>
      <c r="G51" s="77"/>
      <c r="H51" s="77"/>
      <c r="I51" s="77"/>
      <c r="J51" s="77"/>
      <c r="K51" s="77"/>
      <c r="L51" s="77"/>
      <c r="M51" s="77"/>
      <c r="N51" s="77"/>
      <c r="O51" s="77"/>
      <c r="P51" s="77"/>
      <c r="Q51" s="77"/>
      <c r="AB51" s="78" t="str">
        <f ca="1">IF(ISBLANK(INDIRECT("B51"))," ",(INDIRECT("B51")))</f>
        <v xml:space="preserve"> </v>
      </c>
      <c r="AC51" s="78" t="str">
        <f ca="1">IF(ISBLANK(INDIRECT("C51"))," ",(INDIRECT("C51")))</f>
        <v xml:space="preserve"> </v>
      </c>
      <c r="AD51" s="78" t="str">
        <f ca="1">IF(ISBLANK(INDIRECT("D51"))," ",(INDIRECT("D51")))</f>
        <v xml:space="preserve"> </v>
      </c>
      <c r="AE51" s="78" t="str">
        <f ca="1">IF(ISBLANK(INDIRECT("E51"))," ",(INDIRECT("E51")))</f>
        <v xml:space="preserve"> </v>
      </c>
      <c r="AF51" s="78" t="str">
        <f ca="1">IF(ISBLANK(INDIRECT("F51"))," ",(INDIRECT("F51")))</f>
        <v xml:space="preserve"> </v>
      </c>
      <c r="AG51" s="78" t="str">
        <f ca="1">IF(ISBLANK(INDIRECT("G51"))," ",(INDIRECT("G51")))</f>
        <v xml:space="preserve"> </v>
      </c>
      <c r="AH51" s="78" t="str">
        <f ca="1">IF(ISBLANK(INDIRECT("H51"))," ",(INDIRECT("H51")))</f>
        <v xml:space="preserve"> </v>
      </c>
      <c r="AI51" s="78" t="str">
        <f ca="1">IF(ISBLANK(INDIRECT("I51"))," ",(INDIRECT("I51")))</f>
        <v xml:space="preserve"> </v>
      </c>
      <c r="AJ51" s="78" t="str">
        <f ca="1">IF(ISBLANK(INDIRECT("J51"))," ",(INDIRECT("J51")))</f>
        <v xml:space="preserve"> </v>
      </c>
      <c r="AK51" s="78" t="str">
        <f ca="1">IF(ISBLANK(INDIRECT("K51"))," ",(INDIRECT("K51")))</f>
        <v xml:space="preserve"> </v>
      </c>
      <c r="AL51" s="78" t="str">
        <f ca="1">IF(ISBLANK(INDIRECT("L51"))," ",(INDIRECT("L51")))</f>
        <v xml:space="preserve"> </v>
      </c>
      <c r="AM51" s="78" t="str">
        <f ca="1">IF(ISBLANK(INDIRECT("M51"))," ",(INDIRECT("M51")))</f>
        <v xml:space="preserve"> </v>
      </c>
      <c r="AN51" s="78" t="str">
        <f ca="1">IF(ISBLANK(INDIRECT("N51"))," ",(INDIRECT("N51")))</f>
        <v xml:space="preserve"> </v>
      </c>
      <c r="AO51" s="78" t="str">
        <f ca="1">IF(ISBLANK(INDIRECT("O51"))," ",(INDIRECT("O51")))</f>
        <v xml:space="preserve"> </v>
      </c>
      <c r="AP51" s="78" t="str">
        <f ca="1">IF(ISBLANK(INDIRECT("P51"))," ",(INDIRECT("P51")))</f>
        <v xml:space="preserve"> </v>
      </c>
      <c r="AQ51" s="78" t="str">
        <f ca="1">IF(ISBLANK(INDIRECT("Q51"))," ",(INDIRECT("Q51")))</f>
        <v xml:space="preserve"> </v>
      </c>
    </row>
    <row r="52" spans="1:43" ht="56.25" customHeight="1" x14ac:dyDescent="0.35">
      <c r="A52" s="77">
        <v>47</v>
      </c>
      <c r="B52" s="155"/>
      <c r="C52" s="155"/>
      <c r="D52" s="155"/>
      <c r="E52" s="77"/>
      <c r="F52" s="77"/>
      <c r="G52" s="77"/>
      <c r="H52" s="77"/>
      <c r="I52" s="77"/>
      <c r="J52" s="77"/>
      <c r="K52" s="77"/>
      <c r="L52" s="77"/>
      <c r="M52" s="77"/>
      <c r="N52" s="77"/>
      <c r="O52" s="77"/>
      <c r="P52" s="77"/>
      <c r="Q52" s="77"/>
      <c r="AB52" s="78" t="str">
        <f ca="1">IF(ISBLANK(INDIRECT("B52"))," ",(INDIRECT("B52")))</f>
        <v xml:space="preserve"> </v>
      </c>
      <c r="AC52" s="78" t="str">
        <f ca="1">IF(ISBLANK(INDIRECT("C52"))," ",(INDIRECT("C52")))</f>
        <v xml:space="preserve"> </v>
      </c>
      <c r="AD52" s="78" t="str">
        <f ca="1">IF(ISBLANK(INDIRECT("D52"))," ",(INDIRECT("D52")))</f>
        <v xml:space="preserve"> </v>
      </c>
      <c r="AE52" s="78" t="str">
        <f ca="1">IF(ISBLANK(INDIRECT("E52"))," ",(INDIRECT("E52")))</f>
        <v xml:space="preserve"> </v>
      </c>
      <c r="AF52" s="78" t="str">
        <f ca="1">IF(ISBLANK(INDIRECT("F52"))," ",(INDIRECT("F52")))</f>
        <v xml:space="preserve"> </v>
      </c>
      <c r="AG52" s="78" t="str">
        <f ca="1">IF(ISBLANK(INDIRECT("G52"))," ",(INDIRECT("G52")))</f>
        <v xml:space="preserve"> </v>
      </c>
      <c r="AH52" s="78" t="str">
        <f ca="1">IF(ISBLANK(INDIRECT("H52"))," ",(INDIRECT("H52")))</f>
        <v xml:space="preserve"> </v>
      </c>
      <c r="AI52" s="78" t="str">
        <f ca="1">IF(ISBLANK(INDIRECT("I52"))," ",(INDIRECT("I52")))</f>
        <v xml:space="preserve"> </v>
      </c>
      <c r="AJ52" s="78" t="str">
        <f ca="1">IF(ISBLANK(INDIRECT("J52"))," ",(INDIRECT("J52")))</f>
        <v xml:space="preserve"> </v>
      </c>
      <c r="AK52" s="78" t="str">
        <f ca="1">IF(ISBLANK(INDIRECT("K52"))," ",(INDIRECT("K52")))</f>
        <v xml:space="preserve"> </v>
      </c>
      <c r="AL52" s="78" t="str">
        <f ca="1">IF(ISBLANK(INDIRECT("L52"))," ",(INDIRECT("L52")))</f>
        <v xml:space="preserve"> </v>
      </c>
      <c r="AM52" s="78" t="str">
        <f ca="1">IF(ISBLANK(INDIRECT("M52"))," ",(INDIRECT("M52")))</f>
        <v xml:space="preserve"> </v>
      </c>
      <c r="AN52" s="78" t="str">
        <f ca="1">IF(ISBLANK(INDIRECT("N52"))," ",(INDIRECT("N52")))</f>
        <v xml:space="preserve"> </v>
      </c>
      <c r="AO52" s="78" t="str">
        <f ca="1">IF(ISBLANK(INDIRECT("O52"))," ",(INDIRECT("O52")))</f>
        <v xml:space="preserve"> </v>
      </c>
      <c r="AP52" s="78" t="str">
        <f ca="1">IF(ISBLANK(INDIRECT("P52"))," ",(INDIRECT("P52")))</f>
        <v xml:space="preserve"> </v>
      </c>
      <c r="AQ52" s="78" t="str">
        <f ca="1">IF(ISBLANK(INDIRECT("Q52"))," ",(INDIRECT("Q52")))</f>
        <v xml:space="preserve"> </v>
      </c>
    </row>
    <row r="53" spans="1:43" ht="56.25" customHeight="1" x14ac:dyDescent="0.35">
      <c r="A53" s="77">
        <v>48</v>
      </c>
      <c r="B53" s="155"/>
      <c r="C53" s="155"/>
      <c r="D53" s="155"/>
      <c r="E53" s="77"/>
      <c r="F53" s="77"/>
      <c r="G53" s="77"/>
      <c r="H53" s="77"/>
      <c r="I53" s="77"/>
      <c r="J53" s="77"/>
      <c r="K53" s="77"/>
      <c r="L53" s="77"/>
      <c r="M53" s="77"/>
      <c r="N53" s="77"/>
      <c r="O53" s="77"/>
      <c r="P53" s="77"/>
      <c r="Q53" s="77"/>
      <c r="AB53" s="78" t="str">
        <f ca="1">IF(ISBLANK(INDIRECT("B53"))," ",(INDIRECT("B53")))</f>
        <v xml:space="preserve"> </v>
      </c>
      <c r="AC53" s="78" t="str">
        <f ca="1">IF(ISBLANK(INDIRECT("C53"))," ",(INDIRECT("C53")))</f>
        <v xml:space="preserve"> </v>
      </c>
      <c r="AD53" s="78" t="str">
        <f ca="1">IF(ISBLANK(INDIRECT("D53"))," ",(INDIRECT("D53")))</f>
        <v xml:space="preserve"> </v>
      </c>
      <c r="AE53" s="78" t="str">
        <f ca="1">IF(ISBLANK(INDIRECT("E53"))," ",(INDIRECT("E53")))</f>
        <v xml:space="preserve"> </v>
      </c>
      <c r="AF53" s="78" t="str">
        <f ca="1">IF(ISBLANK(INDIRECT("F53"))," ",(INDIRECT("F53")))</f>
        <v xml:space="preserve"> </v>
      </c>
      <c r="AG53" s="78" t="str">
        <f ca="1">IF(ISBLANK(INDIRECT("G53"))," ",(INDIRECT("G53")))</f>
        <v xml:space="preserve"> </v>
      </c>
      <c r="AH53" s="78" t="str">
        <f ca="1">IF(ISBLANK(INDIRECT("H53"))," ",(INDIRECT("H53")))</f>
        <v xml:space="preserve"> </v>
      </c>
      <c r="AI53" s="78" t="str">
        <f ca="1">IF(ISBLANK(INDIRECT("I53"))," ",(INDIRECT("I53")))</f>
        <v xml:space="preserve"> </v>
      </c>
      <c r="AJ53" s="78" t="str">
        <f ca="1">IF(ISBLANK(INDIRECT("J53"))," ",(INDIRECT("J53")))</f>
        <v xml:space="preserve"> </v>
      </c>
      <c r="AK53" s="78" t="str">
        <f ca="1">IF(ISBLANK(INDIRECT("K53"))," ",(INDIRECT("K53")))</f>
        <v xml:space="preserve"> </v>
      </c>
      <c r="AL53" s="78" t="str">
        <f ca="1">IF(ISBLANK(INDIRECT("L53"))," ",(INDIRECT("L53")))</f>
        <v xml:space="preserve"> </v>
      </c>
      <c r="AM53" s="78" t="str">
        <f ca="1">IF(ISBLANK(INDIRECT("M53"))," ",(INDIRECT("M53")))</f>
        <v xml:space="preserve"> </v>
      </c>
      <c r="AN53" s="78" t="str">
        <f ca="1">IF(ISBLANK(INDIRECT("N53"))," ",(INDIRECT("N53")))</f>
        <v xml:space="preserve"> </v>
      </c>
      <c r="AO53" s="78" t="str">
        <f ca="1">IF(ISBLANK(INDIRECT("O53"))," ",(INDIRECT("O53")))</f>
        <v xml:space="preserve"> </v>
      </c>
      <c r="AP53" s="78" t="str">
        <f ca="1">IF(ISBLANK(INDIRECT("P53"))," ",(INDIRECT("P53")))</f>
        <v xml:space="preserve"> </v>
      </c>
      <c r="AQ53" s="78" t="str">
        <f ca="1">IF(ISBLANK(INDIRECT("Q53"))," ",(INDIRECT("Q53")))</f>
        <v xml:space="preserve"> </v>
      </c>
    </row>
    <row r="54" spans="1:43" ht="56.25" customHeight="1" x14ac:dyDescent="0.35">
      <c r="A54" s="77">
        <v>49</v>
      </c>
      <c r="B54" s="155"/>
      <c r="C54" s="155"/>
      <c r="D54" s="155"/>
      <c r="E54" s="77"/>
      <c r="F54" s="77"/>
      <c r="G54" s="77"/>
      <c r="H54" s="77"/>
      <c r="I54" s="77"/>
      <c r="J54" s="77"/>
      <c r="K54" s="77"/>
      <c r="L54" s="77"/>
      <c r="M54" s="77"/>
      <c r="N54" s="77"/>
      <c r="O54" s="77"/>
      <c r="P54" s="77"/>
      <c r="Q54" s="77"/>
      <c r="AB54" s="78" t="str">
        <f ca="1">IF(ISBLANK(INDIRECT("B54"))," ",(INDIRECT("B54")))</f>
        <v xml:space="preserve"> </v>
      </c>
      <c r="AC54" s="78" t="str">
        <f ca="1">IF(ISBLANK(INDIRECT("C54"))," ",(INDIRECT("C54")))</f>
        <v xml:space="preserve"> </v>
      </c>
      <c r="AD54" s="78" t="str">
        <f ca="1">IF(ISBLANK(INDIRECT("D54"))," ",(INDIRECT("D54")))</f>
        <v xml:space="preserve"> </v>
      </c>
      <c r="AE54" s="78" t="str">
        <f ca="1">IF(ISBLANK(INDIRECT("E54"))," ",(INDIRECT("E54")))</f>
        <v xml:space="preserve"> </v>
      </c>
      <c r="AF54" s="78" t="str">
        <f ca="1">IF(ISBLANK(INDIRECT("F54"))," ",(INDIRECT("F54")))</f>
        <v xml:space="preserve"> </v>
      </c>
      <c r="AG54" s="78" t="str">
        <f ca="1">IF(ISBLANK(INDIRECT("G54"))," ",(INDIRECT("G54")))</f>
        <v xml:space="preserve"> </v>
      </c>
      <c r="AH54" s="78" t="str">
        <f ca="1">IF(ISBLANK(INDIRECT("H54"))," ",(INDIRECT("H54")))</f>
        <v xml:space="preserve"> </v>
      </c>
      <c r="AI54" s="78" t="str">
        <f ca="1">IF(ISBLANK(INDIRECT("I54"))," ",(INDIRECT("I54")))</f>
        <v xml:space="preserve"> </v>
      </c>
      <c r="AJ54" s="78" t="str">
        <f ca="1">IF(ISBLANK(INDIRECT("J54"))," ",(INDIRECT("J54")))</f>
        <v xml:space="preserve"> </v>
      </c>
      <c r="AK54" s="78" t="str">
        <f ca="1">IF(ISBLANK(INDIRECT("K54"))," ",(INDIRECT("K54")))</f>
        <v xml:space="preserve"> </v>
      </c>
      <c r="AL54" s="78" t="str">
        <f ca="1">IF(ISBLANK(INDIRECT("L54"))," ",(INDIRECT("L54")))</f>
        <v xml:space="preserve"> </v>
      </c>
      <c r="AM54" s="78" t="str">
        <f ca="1">IF(ISBLANK(INDIRECT("M54"))," ",(INDIRECT("M54")))</f>
        <v xml:space="preserve"> </v>
      </c>
      <c r="AN54" s="78" t="str">
        <f ca="1">IF(ISBLANK(INDIRECT("N54"))," ",(INDIRECT("N54")))</f>
        <v xml:space="preserve"> </v>
      </c>
      <c r="AO54" s="78" t="str">
        <f ca="1">IF(ISBLANK(INDIRECT("O54"))," ",(INDIRECT("O54")))</f>
        <v xml:space="preserve"> </v>
      </c>
      <c r="AP54" s="78" t="str">
        <f ca="1">IF(ISBLANK(INDIRECT("P54"))," ",(INDIRECT("P54")))</f>
        <v xml:space="preserve"> </v>
      </c>
      <c r="AQ54" s="78" t="str">
        <f ca="1">IF(ISBLANK(INDIRECT("Q54"))," ",(INDIRECT("Q54")))</f>
        <v xml:space="preserve"> </v>
      </c>
    </row>
    <row r="55" spans="1:43" ht="56.25" customHeight="1" x14ac:dyDescent="0.35">
      <c r="A55" s="77">
        <v>50</v>
      </c>
      <c r="B55" s="155"/>
      <c r="C55" s="155"/>
      <c r="D55" s="155"/>
      <c r="E55" s="77"/>
      <c r="F55" s="77"/>
      <c r="G55" s="77"/>
      <c r="H55" s="77"/>
      <c r="I55" s="77"/>
      <c r="J55" s="77"/>
      <c r="K55" s="77"/>
      <c r="L55" s="77"/>
      <c r="M55" s="77"/>
      <c r="N55" s="77"/>
      <c r="O55" s="77"/>
      <c r="P55" s="77"/>
      <c r="Q55" s="77"/>
      <c r="AB55" s="78" t="str">
        <f ca="1">IF(ISBLANK(INDIRECT("B55"))," ",(INDIRECT("B55")))</f>
        <v xml:space="preserve"> </v>
      </c>
      <c r="AC55" s="78" t="str">
        <f ca="1">IF(ISBLANK(INDIRECT("C55"))," ",(INDIRECT("C55")))</f>
        <v xml:space="preserve"> </v>
      </c>
      <c r="AD55" s="78" t="str">
        <f ca="1">IF(ISBLANK(INDIRECT("D55"))," ",(INDIRECT("D55")))</f>
        <v xml:space="preserve"> </v>
      </c>
      <c r="AE55" s="78" t="str">
        <f ca="1">IF(ISBLANK(INDIRECT("E55"))," ",(INDIRECT("E55")))</f>
        <v xml:space="preserve"> </v>
      </c>
      <c r="AF55" s="78" t="str">
        <f ca="1">IF(ISBLANK(INDIRECT("F55"))," ",(INDIRECT("F55")))</f>
        <v xml:space="preserve"> </v>
      </c>
      <c r="AG55" s="78" t="str">
        <f ca="1">IF(ISBLANK(INDIRECT("G55"))," ",(INDIRECT("G55")))</f>
        <v xml:space="preserve"> </v>
      </c>
      <c r="AH55" s="78" t="str">
        <f ca="1">IF(ISBLANK(INDIRECT("H55"))," ",(INDIRECT("H55")))</f>
        <v xml:space="preserve"> </v>
      </c>
      <c r="AI55" s="78" t="str">
        <f ca="1">IF(ISBLANK(INDIRECT("I55"))," ",(INDIRECT("I55")))</f>
        <v xml:space="preserve"> </v>
      </c>
      <c r="AJ55" s="78" t="str">
        <f ca="1">IF(ISBLANK(INDIRECT("J55"))," ",(INDIRECT("J55")))</f>
        <v xml:space="preserve"> </v>
      </c>
      <c r="AK55" s="78" t="str">
        <f ca="1">IF(ISBLANK(INDIRECT("K55"))," ",(INDIRECT("K55")))</f>
        <v xml:space="preserve"> </v>
      </c>
      <c r="AL55" s="78" t="str">
        <f ca="1">IF(ISBLANK(INDIRECT("L55"))," ",(INDIRECT("L55")))</f>
        <v xml:space="preserve"> </v>
      </c>
      <c r="AM55" s="78" t="str">
        <f ca="1">IF(ISBLANK(INDIRECT("M55"))," ",(INDIRECT("M55")))</f>
        <v xml:space="preserve"> </v>
      </c>
      <c r="AN55" s="78" t="str">
        <f ca="1">IF(ISBLANK(INDIRECT("N55"))," ",(INDIRECT("N55")))</f>
        <v xml:space="preserve"> </v>
      </c>
      <c r="AO55" s="78" t="str">
        <f ca="1">IF(ISBLANK(INDIRECT("O55"))," ",(INDIRECT("O55")))</f>
        <v xml:space="preserve"> </v>
      </c>
      <c r="AP55" s="78" t="str">
        <f ca="1">IF(ISBLANK(INDIRECT("P55"))," ",(INDIRECT("P55")))</f>
        <v xml:space="preserve"> </v>
      </c>
      <c r="AQ55" s="78" t="str">
        <f ca="1">IF(ISBLANK(INDIRECT("Q55"))," ",(INDIRECT("Q55")))</f>
        <v xml:space="preserve"> </v>
      </c>
    </row>
    <row r="56" spans="1:43" hidden="1" x14ac:dyDescent="0.35"/>
    <row r="57" spans="1:43" hidden="1" x14ac:dyDescent="0.35"/>
    <row r="58" spans="1:43" hidden="1" x14ac:dyDescent="0.35"/>
    <row r="59" spans="1:43" hidden="1" x14ac:dyDescent="0.35"/>
    <row r="60" spans="1:43" hidden="1" x14ac:dyDescent="0.35"/>
    <row r="61" spans="1:43" hidden="1" x14ac:dyDescent="0.35">
      <c r="L61" s="244"/>
    </row>
    <row r="62" spans="1:43" hidden="1" x14ac:dyDescent="0.35">
      <c r="L62" s="244"/>
    </row>
    <row r="63" spans="1:43" hidden="1" x14ac:dyDescent="0.35">
      <c r="E63" s="244" t="s">
        <v>84</v>
      </c>
      <c r="F63" s="244" t="s">
        <v>84</v>
      </c>
      <c r="G63" t="s">
        <v>872</v>
      </c>
      <c r="L63" s="244" t="s">
        <v>84</v>
      </c>
    </row>
    <row r="64" spans="1:43" hidden="1" x14ac:dyDescent="0.35">
      <c r="E64" s="244" t="s">
        <v>675</v>
      </c>
      <c r="F64" s="244">
        <v>1910</v>
      </c>
      <c r="G64" s="244" t="s">
        <v>84</v>
      </c>
      <c r="L64" s="244" t="s">
        <v>7</v>
      </c>
    </row>
    <row r="65" spans="5:12" hidden="1" x14ac:dyDescent="0.35">
      <c r="E65" s="244" t="s">
        <v>703</v>
      </c>
      <c r="F65" s="244">
        <v>1911</v>
      </c>
      <c r="G65" s="244" t="s">
        <v>880</v>
      </c>
      <c r="L65" s="244" t="s">
        <v>9</v>
      </c>
    </row>
    <row r="66" spans="5:12" hidden="1" x14ac:dyDescent="0.35">
      <c r="E66" s="244" t="s">
        <v>704</v>
      </c>
      <c r="F66" s="244">
        <v>1912</v>
      </c>
      <c r="G66" s="244" t="s">
        <v>878</v>
      </c>
      <c r="L66" s="244" t="s">
        <v>11</v>
      </c>
    </row>
    <row r="67" spans="5:12" hidden="1" x14ac:dyDescent="0.35">
      <c r="E67" s="244" t="s">
        <v>663</v>
      </c>
      <c r="F67" s="244">
        <v>1913</v>
      </c>
      <c r="G67" s="244" t="s">
        <v>22</v>
      </c>
      <c r="L67" s="244" t="s">
        <v>13</v>
      </c>
    </row>
    <row r="68" spans="5:12" hidden="1" x14ac:dyDescent="0.35">
      <c r="E68" s="244" t="s">
        <v>682</v>
      </c>
      <c r="F68" s="244">
        <v>1914</v>
      </c>
      <c r="G68" s="244" t="s">
        <v>1498</v>
      </c>
      <c r="L68" s="244" t="s">
        <v>92</v>
      </c>
    </row>
    <row r="69" spans="5:12" hidden="1" x14ac:dyDescent="0.35">
      <c r="E69" s="244" t="s">
        <v>681</v>
      </c>
      <c r="F69" s="244">
        <v>1915</v>
      </c>
      <c r="G69" s="244" t="s">
        <v>888</v>
      </c>
    </row>
    <row r="70" spans="5:12" hidden="1" x14ac:dyDescent="0.35">
      <c r="E70" s="244" t="s">
        <v>700</v>
      </c>
      <c r="F70" s="244">
        <v>1916</v>
      </c>
      <c r="G70" s="244" t="s">
        <v>23</v>
      </c>
    </row>
    <row r="71" spans="5:12" hidden="1" x14ac:dyDescent="0.35">
      <c r="E71" s="244" t="s">
        <v>690</v>
      </c>
      <c r="F71" s="244">
        <v>1917</v>
      </c>
      <c r="G71" s="244" t="s">
        <v>325</v>
      </c>
    </row>
    <row r="72" spans="5:12" hidden="1" x14ac:dyDescent="0.35">
      <c r="E72" s="244" t="s">
        <v>688</v>
      </c>
      <c r="F72" s="244">
        <v>1918</v>
      </c>
      <c r="G72" s="244" t="s">
        <v>893</v>
      </c>
    </row>
    <row r="73" spans="5:12" hidden="1" x14ac:dyDescent="0.35">
      <c r="E73" s="244" t="s">
        <v>664</v>
      </c>
      <c r="F73" s="244">
        <v>1919</v>
      </c>
      <c r="G73" s="244" t="s">
        <v>24</v>
      </c>
    </row>
    <row r="74" spans="5:12" hidden="1" x14ac:dyDescent="0.35">
      <c r="E74" s="244" t="s">
        <v>701</v>
      </c>
      <c r="F74" s="244">
        <v>1920</v>
      </c>
      <c r="G74" s="244" t="s">
        <v>25</v>
      </c>
    </row>
    <row r="75" spans="5:12" hidden="1" x14ac:dyDescent="0.35">
      <c r="E75" s="244" t="s">
        <v>702</v>
      </c>
      <c r="F75" s="244">
        <v>1921</v>
      </c>
      <c r="G75" s="244" t="s">
        <v>1499</v>
      </c>
    </row>
    <row r="76" spans="5:12" hidden="1" x14ac:dyDescent="0.35">
      <c r="E76" s="244" t="s">
        <v>674</v>
      </c>
      <c r="F76" s="244">
        <v>1922</v>
      </c>
      <c r="G76" s="244" t="s">
        <v>331</v>
      </c>
    </row>
    <row r="77" spans="5:12" hidden="1" x14ac:dyDescent="0.35">
      <c r="E77" s="244" t="s">
        <v>707</v>
      </c>
      <c r="F77" s="244">
        <v>1923</v>
      </c>
      <c r="G77" s="244" t="s">
        <v>27</v>
      </c>
    </row>
    <row r="78" spans="5:12" hidden="1" x14ac:dyDescent="0.35">
      <c r="E78" s="244" t="s">
        <v>708</v>
      </c>
      <c r="F78" s="244">
        <v>1924</v>
      </c>
      <c r="G78" s="244" t="s">
        <v>28</v>
      </c>
    </row>
    <row r="79" spans="5:12" hidden="1" x14ac:dyDescent="0.35">
      <c r="E79" s="244" t="s">
        <v>669</v>
      </c>
      <c r="F79" s="244">
        <v>1925</v>
      </c>
      <c r="G79" s="244" t="s">
        <v>1500</v>
      </c>
    </row>
    <row r="80" spans="5:12" hidden="1" x14ac:dyDescent="0.35">
      <c r="E80" s="244" t="s">
        <v>705</v>
      </c>
      <c r="F80" s="244">
        <v>1926</v>
      </c>
      <c r="G80" s="244" t="s">
        <v>1501</v>
      </c>
    </row>
    <row r="81" spans="5:7" hidden="1" x14ac:dyDescent="0.35">
      <c r="E81" s="244" t="s">
        <v>706</v>
      </c>
      <c r="F81" s="244">
        <v>1927</v>
      </c>
      <c r="G81" s="244" t="s">
        <v>29</v>
      </c>
    </row>
    <row r="82" spans="5:7" hidden="1" x14ac:dyDescent="0.35">
      <c r="E82" s="244" t="s">
        <v>672</v>
      </c>
      <c r="F82" s="244">
        <v>1928</v>
      </c>
      <c r="G82" s="244" t="s">
        <v>30</v>
      </c>
    </row>
    <row r="83" spans="5:7" hidden="1" x14ac:dyDescent="0.35">
      <c r="E83" s="244" t="s">
        <v>709</v>
      </c>
      <c r="F83" s="244">
        <v>1929</v>
      </c>
      <c r="G83" s="244" t="s">
        <v>1502</v>
      </c>
    </row>
    <row r="84" spans="5:7" hidden="1" x14ac:dyDescent="0.35">
      <c r="E84" s="244" t="s">
        <v>693</v>
      </c>
      <c r="F84" s="244">
        <v>1930</v>
      </c>
      <c r="G84" s="244" t="s">
        <v>915</v>
      </c>
    </row>
    <row r="85" spans="5:7" hidden="1" x14ac:dyDescent="0.35">
      <c r="E85" s="244" t="s">
        <v>710</v>
      </c>
      <c r="F85" s="244">
        <v>1931</v>
      </c>
      <c r="G85" s="244" t="s">
        <v>917</v>
      </c>
    </row>
    <row r="86" spans="5:7" hidden="1" x14ac:dyDescent="0.35">
      <c r="E86" s="244" t="s">
        <v>711</v>
      </c>
      <c r="F86" s="244">
        <v>1932</v>
      </c>
      <c r="G86" s="244" t="s">
        <v>919</v>
      </c>
    </row>
    <row r="87" spans="5:7" hidden="1" x14ac:dyDescent="0.35">
      <c r="E87" s="244" t="s">
        <v>684</v>
      </c>
      <c r="F87" s="244">
        <v>1933</v>
      </c>
      <c r="G87" s="244" t="s">
        <v>1503</v>
      </c>
    </row>
    <row r="88" spans="5:7" hidden="1" x14ac:dyDescent="0.35">
      <c r="E88" s="244" t="s">
        <v>665</v>
      </c>
      <c r="F88" s="244">
        <v>1934</v>
      </c>
      <c r="G88" s="244" t="s">
        <v>907</v>
      </c>
    </row>
    <row r="89" spans="5:7" hidden="1" x14ac:dyDescent="0.35">
      <c r="E89" s="244" t="s">
        <v>680</v>
      </c>
      <c r="F89" s="244">
        <v>1935</v>
      </c>
      <c r="G89" s="244" t="s">
        <v>923</v>
      </c>
    </row>
    <row r="90" spans="5:7" hidden="1" x14ac:dyDescent="0.35">
      <c r="E90" s="244" t="s">
        <v>683</v>
      </c>
      <c r="F90" s="244">
        <v>1936</v>
      </c>
      <c r="G90" s="244" t="s">
        <v>1504</v>
      </c>
    </row>
    <row r="91" spans="5:7" hidden="1" x14ac:dyDescent="0.35">
      <c r="E91" s="244" t="s">
        <v>666</v>
      </c>
      <c r="F91" s="244">
        <v>1937</v>
      </c>
      <c r="G91" s="244" t="s">
        <v>1505</v>
      </c>
    </row>
    <row r="92" spans="5:7" hidden="1" x14ac:dyDescent="0.35">
      <c r="E92" s="244" t="s">
        <v>712</v>
      </c>
      <c r="F92" s="244">
        <v>1938</v>
      </c>
      <c r="G92" s="244" t="s">
        <v>926</v>
      </c>
    </row>
    <row r="93" spans="5:7" hidden="1" x14ac:dyDescent="0.35">
      <c r="E93" s="244" t="s">
        <v>713</v>
      </c>
      <c r="F93" s="244">
        <v>1939</v>
      </c>
      <c r="G93" s="244" t="s">
        <v>31</v>
      </c>
    </row>
    <row r="94" spans="5:7" hidden="1" x14ac:dyDescent="0.35">
      <c r="E94" s="244" t="s">
        <v>714</v>
      </c>
      <c r="F94" s="244">
        <v>1940</v>
      </c>
      <c r="G94" s="244" t="s">
        <v>1121</v>
      </c>
    </row>
    <row r="95" spans="5:7" hidden="1" x14ac:dyDescent="0.35">
      <c r="E95" s="244" t="s">
        <v>715</v>
      </c>
      <c r="F95" s="244">
        <v>1941</v>
      </c>
      <c r="G95" s="244" t="s">
        <v>1506</v>
      </c>
    </row>
    <row r="96" spans="5:7" hidden="1" x14ac:dyDescent="0.35">
      <c r="E96" s="244" t="s">
        <v>698</v>
      </c>
      <c r="F96" s="244">
        <v>1942</v>
      </c>
      <c r="G96" s="244" t="s">
        <v>1507</v>
      </c>
    </row>
    <row r="97" spans="5:7" hidden="1" x14ac:dyDescent="0.35">
      <c r="E97" s="244" t="s">
        <v>694</v>
      </c>
      <c r="F97" s="244">
        <v>1943</v>
      </c>
      <c r="G97" s="244" t="s">
        <v>939</v>
      </c>
    </row>
    <row r="98" spans="5:7" hidden="1" x14ac:dyDescent="0.35">
      <c r="E98" s="244" t="s">
        <v>695</v>
      </c>
      <c r="F98" s="244">
        <v>1944</v>
      </c>
      <c r="G98" s="244" t="s">
        <v>941</v>
      </c>
    </row>
    <row r="99" spans="5:7" hidden="1" x14ac:dyDescent="0.35">
      <c r="E99" s="244" t="s">
        <v>670</v>
      </c>
      <c r="F99" s="244">
        <v>1945</v>
      </c>
      <c r="G99" s="244" t="s">
        <v>32</v>
      </c>
    </row>
    <row r="100" spans="5:7" hidden="1" x14ac:dyDescent="0.35">
      <c r="E100" s="244" t="s">
        <v>668</v>
      </c>
      <c r="F100" s="244">
        <v>1946</v>
      </c>
      <c r="G100" s="244" t="s">
        <v>33</v>
      </c>
    </row>
    <row r="101" spans="5:7" hidden="1" x14ac:dyDescent="0.35">
      <c r="E101" s="244" t="s">
        <v>696</v>
      </c>
      <c r="F101" s="244">
        <v>1947</v>
      </c>
      <c r="G101" s="244" t="s">
        <v>1508</v>
      </c>
    </row>
    <row r="102" spans="5:7" hidden="1" x14ac:dyDescent="0.35">
      <c r="E102" s="244" t="s">
        <v>677</v>
      </c>
      <c r="F102" s="244">
        <v>1948</v>
      </c>
      <c r="G102" s="244" t="s">
        <v>337</v>
      </c>
    </row>
    <row r="103" spans="5:7" hidden="1" x14ac:dyDescent="0.35">
      <c r="E103" s="244" t="s">
        <v>678</v>
      </c>
      <c r="F103" s="244">
        <v>1949</v>
      </c>
      <c r="G103" s="244" t="s">
        <v>338</v>
      </c>
    </row>
    <row r="104" spans="5:7" hidden="1" x14ac:dyDescent="0.35">
      <c r="E104" s="244" t="s">
        <v>679</v>
      </c>
      <c r="F104" s="244">
        <v>1950</v>
      </c>
      <c r="G104" s="244" t="s">
        <v>1509</v>
      </c>
    </row>
    <row r="105" spans="5:7" hidden="1" x14ac:dyDescent="0.35">
      <c r="E105" s="244" t="s">
        <v>676</v>
      </c>
      <c r="F105" s="244">
        <v>1951</v>
      </c>
      <c r="G105" s="244" t="s">
        <v>1510</v>
      </c>
    </row>
    <row r="106" spans="5:7" hidden="1" x14ac:dyDescent="0.35">
      <c r="E106" s="244" t="s">
        <v>673</v>
      </c>
      <c r="F106" s="244">
        <v>1952</v>
      </c>
      <c r="G106" s="244" t="s">
        <v>948</v>
      </c>
    </row>
    <row r="107" spans="5:7" hidden="1" x14ac:dyDescent="0.35">
      <c r="E107" s="244" t="s">
        <v>689</v>
      </c>
      <c r="F107" s="244">
        <v>1953</v>
      </c>
      <c r="G107" s="244" t="s">
        <v>34</v>
      </c>
    </row>
    <row r="108" spans="5:7" hidden="1" x14ac:dyDescent="0.35">
      <c r="E108" s="244" t="s">
        <v>687</v>
      </c>
      <c r="F108" s="244">
        <v>1954</v>
      </c>
      <c r="G108" s="244" t="s">
        <v>957</v>
      </c>
    </row>
    <row r="109" spans="5:7" hidden="1" x14ac:dyDescent="0.35">
      <c r="E109" s="244" t="s">
        <v>667</v>
      </c>
      <c r="F109" s="244">
        <v>1955</v>
      </c>
      <c r="G109" s="244" t="s">
        <v>960</v>
      </c>
    </row>
    <row r="110" spans="5:7" hidden="1" x14ac:dyDescent="0.35">
      <c r="E110" s="244" t="s">
        <v>716</v>
      </c>
      <c r="F110" s="244">
        <v>1956</v>
      </c>
      <c r="G110" s="244" t="s">
        <v>36</v>
      </c>
    </row>
    <row r="111" spans="5:7" hidden="1" x14ac:dyDescent="0.35">
      <c r="E111" s="244" t="s">
        <v>717</v>
      </c>
      <c r="F111" s="244">
        <v>1957</v>
      </c>
      <c r="G111" s="244" t="s">
        <v>1511</v>
      </c>
    </row>
    <row r="112" spans="5:7" hidden="1" x14ac:dyDescent="0.35">
      <c r="E112" s="244" t="s">
        <v>697</v>
      </c>
      <c r="F112" s="244">
        <v>1958</v>
      </c>
      <c r="G112" s="244" t="s">
        <v>37</v>
      </c>
    </row>
    <row r="113" spans="5:7" hidden="1" x14ac:dyDescent="0.35">
      <c r="E113" s="244" t="s">
        <v>686</v>
      </c>
      <c r="F113" s="244">
        <v>1959</v>
      </c>
      <c r="G113" s="244" t="s">
        <v>38</v>
      </c>
    </row>
    <row r="114" spans="5:7" hidden="1" x14ac:dyDescent="0.35">
      <c r="E114" s="244" t="s">
        <v>691</v>
      </c>
      <c r="F114" s="244">
        <v>1960</v>
      </c>
      <c r="G114" s="244" t="s">
        <v>962</v>
      </c>
    </row>
    <row r="115" spans="5:7" hidden="1" x14ac:dyDescent="0.35">
      <c r="E115" s="244" t="s">
        <v>671</v>
      </c>
      <c r="F115" s="244">
        <v>1961</v>
      </c>
      <c r="G115" s="244" t="s">
        <v>964</v>
      </c>
    </row>
    <row r="116" spans="5:7" hidden="1" x14ac:dyDescent="0.35">
      <c r="E116" s="244" t="s">
        <v>719</v>
      </c>
      <c r="F116" s="244">
        <v>1962</v>
      </c>
      <c r="G116" s="244" t="s">
        <v>967</v>
      </c>
    </row>
    <row r="117" spans="5:7" hidden="1" x14ac:dyDescent="0.35">
      <c r="E117" s="244" t="s">
        <v>685</v>
      </c>
      <c r="F117" s="244">
        <v>1963</v>
      </c>
      <c r="G117" s="244" t="s">
        <v>954</v>
      </c>
    </row>
    <row r="118" spans="5:7" hidden="1" x14ac:dyDescent="0.35">
      <c r="E118" s="244" t="s">
        <v>718</v>
      </c>
      <c r="F118" s="244">
        <v>1964</v>
      </c>
      <c r="G118" s="244" t="s">
        <v>39</v>
      </c>
    </row>
    <row r="119" spans="5:7" hidden="1" x14ac:dyDescent="0.35">
      <c r="E119" s="244" t="s">
        <v>720</v>
      </c>
      <c r="F119" s="244">
        <v>1965</v>
      </c>
      <c r="G119" s="244" t="s">
        <v>1512</v>
      </c>
    </row>
    <row r="120" spans="5:7" hidden="1" x14ac:dyDescent="0.35">
      <c r="E120" s="244" t="s">
        <v>692</v>
      </c>
      <c r="F120" s="244">
        <v>1966</v>
      </c>
      <c r="G120" s="244" t="s">
        <v>40</v>
      </c>
    </row>
    <row r="121" spans="5:7" hidden="1" x14ac:dyDescent="0.35">
      <c r="E121" s="244" t="s">
        <v>699</v>
      </c>
      <c r="F121" s="244">
        <v>1967</v>
      </c>
      <c r="G121" s="244" t="s">
        <v>971</v>
      </c>
    </row>
    <row r="122" spans="5:7" hidden="1" x14ac:dyDescent="0.35">
      <c r="F122" s="244">
        <v>1968</v>
      </c>
      <c r="G122" s="244" t="s">
        <v>972</v>
      </c>
    </row>
    <row r="123" spans="5:7" hidden="1" x14ac:dyDescent="0.35">
      <c r="F123" s="244">
        <v>1969</v>
      </c>
      <c r="G123" s="244" t="s">
        <v>973</v>
      </c>
    </row>
    <row r="124" spans="5:7" hidden="1" x14ac:dyDescent="0.35">
      <c r="F124" s="244">
        <v>1970</v>
      </c>
      <c r="G124" s="244" t="s">
        <v>41</v>
      </c>
    </row>
    <row r="125" spans="5:7" hidden="1" x14ac:dyDescent="0.35">
      <c r="F125" s="244">
        <v>1971</v>
      </c>
      <c r="G125" s="244" t="s">
        <v>974</v>
      </c>
    </row>
    <row r="126" spans="5:7" hidden="1" x14ac:dyDescent="0.35">
      <c r="F126" s="244">
        <v>1972</v>
      </c>
      <c r="G126" s="244" t="s">
        <v>976</v>
      </c>
    </row>
    <row r="127" spans="5:7" hidden="1" x14ac:dyDescent="0.35">
      <c r="F127" s="244">
        <v>1973</v>
      </c>
      <c r="G127" s="244" t="s">
        <v>977</v>
      </c>
    </row>
    <row r="128" spans="5:7" hidden="1" x14ac:dyDescent="0.35">
      <c r="F128" s="244">
        <v>1974</v>
      </c>
      <c r="G128" s="244" t="s">
        <v>978</v>
      </c>
    </row>
    <row r="129" spans="6:7" hidden="1" x14ac:dyDescent="0.35">
      <c r="F129" s="244">
        <v>1975</v>
      </c>
      <c r="G129" s="244" t="s">
        <v>979</v>
      </c>
    </row>
    <row r="130" spans="6:7" hidden="1" x14ac:dyDescent="0.35">
      <c r="F130" s="244">
        <v>1976</v>
      </c>
      <c r="G130" s="244" t="s">
        <v>339</v>
      </c>
    </row>
    <row r="131" spans="6:7" hidden="1" x14ac:dyDescent="0.35">
      <c r="F131" s="244">
        <v>1977</v>
      </c>
      <c r="G131" s="244" t="s">
        <v>980</v>
      </c>
    </row>
    <row r="132" spans="6:7" hidden="1" x14ac:dyDescent="0.35">
      <c r="F132" s="244">
        <v>1978</v>
      </c>
      <c r="G132" s="244" t="s">
        <v>1513</v>
      </c>
    </row>
    <row r="133" spans="6:7" hidden="1" x14ac:dyDescent="0.35">
      <c r="F133" s="244">
        <v>1979</v>
      </c>
      <c r="G133" s="244" t="s">
        <v>1514</v>
      </c>
    </row>
    <row r="134" spans="6:7" hidden="1" x14ac:dyDescent="0.35">
      <c r="F134" s="244">
        <v>1980</v>
      </c>
      <c r="G134" s="244" t="s">
        <v>982</v>
      </c>
    </row>
    <row r="135" spans="6:7" hidden="1" x14ac:dyDescent="0.35">
      <c r="F135" s="244">
        <v>1981</v>
      </c>
      <c r="G135" s="244" t="s">
        <v>983</v>
      </c>
    </row>
    <row r="136" spans="6:7" hidden="1" x14ac:dyDescent="0.35">
      <c r="F136" s="244">
        <v>1982</v>
      </c>
      <c r="G136" s="244" t="s">
        <v>340</v>
      </c>
    </row>
    <row r="137" spans="6:7" hidden="1" x14ac:dyDescent="0.35">
      <c r="F137" s="244">
        <v>1983</v>
      </c>
      <c r="G137" s="244" t="s">
        <v>341</v>
      </c>
    </row>
    <row r="138" spans="6:7" hidden="1" x14ac:dyDescent="0.35">
      <c r="F138" s="244">
        <v>1984</v>
      </c>
      <c r="G138" s="244" t="s">
        <v>985</v>
      </c>
    </row>
    <row r="139" spans="6:7" hidden="1" x14ac:dyDescent="0.35">
      <c r="F139" s="244">
        <v>1985</v>
      </c>
      <c r="G139" s="244" t="s">
        <v>986</v>
      </c>
    </row>
    <row r="140" spans="6:7" hidden="1" x14ac:dyDescent="0.35">
      <c r="F140" s="244">
        <v>1986</v>
      </c>
      <c r="G140" s="244" t="s">
        <v>984</v>
      </c>
    </row>
    <row r="141" spans="6:7" hidden="1" x14ac:dyDescent="0.35">
      <c r="F141" s="244">
        <v>1987</v>
      </c>
      <c r="G141" s="244" t="s">
        <v>342</v>
      </c>
    </row>
    <row r="142" spans="6:7" hidden="1" x14ac:dyDescent="0.35">
      <c r="F142" s="244">
        <v>1988</v>
      </c>
      <c r="G142" s="244" t="s">
        <v>987</v>
      </c>
    </row>
    <row r="143" spans="6:7" hidden="1" x14ac:dyDescent="0.35">
      <c r="F143" s="244">
        <v>1989</v>
      </c>
      <c r="G143" s="244" t="s">
        <v>988</v>
      </c>
    </row>
    <row r="144" spans="6:7" hidden="1" x14ac:dyDescent="0.35">
      <c r="F144" s="244">
        <v>1990</v>
      </c>
      <c r="G144" s="244" t="s">
        <v>343</v>
      </c>
    </row>
    <row r="145" spans="6:7" hidden="1" x14ac:dyDescent="0.35">
      <c r="F145" s="244">
        <v>1991</v>
      </c>
      <c r="G145" s="244" t="s">
        <v>990</v>
      </c>
    </row>
    <row r="146" spans="6:7" hidden="1" x14ac:dyDescent="0.35">
      <c r="F146" s="244">
        <v>1992</v>
      </c>
      <c r="G146" s="244" t="s">
        <v>991</v>
      </c>
    </row>
    <row r="147" spans="6:7" hidden="1" x14ac:dyDescent="0.35">
      <c r="F147" s="244">
        <v>1993</v>
      </c>
      <c r="G147" s="244" t="s">
        <v>992</v>
      </c>
    </row>
    <row r="148" spans="6:7" hidden="1" x14ac:dyDescent="0.35">
      <c r="F148" s="244">
        <v>1994</v>
      </c>
      <c r="G148" s="244" t="s">
        <v>993</v>
      </c>
    </row>
    <row r="149" spans="6:7" hidden="1" x14ac:dyDescent="0.35">
      <c r="F149" s="244">
        <v>1995</v>
      </c>
      <c r="G149" s="244" t="s">
        <v>994</v>
      </c>
    </row>
    <row r="150" spans="6:7" hidden="1" x14ac:dyDescent="0.35">
      <c r="F150" s="244">
        <v>1996</v>
      </c>
      <c r="G150" s="244" t="s">
        <v>1515</v>
      </c>
    </row>
    <row r="151" spans="6:7" hidden="1" x14ac:dyDescent="0.35">
      <c r="F151" s="244">
        <v>1997</v>
      </c>
      <c r="G151" s="244" t="s">
        <v>42</v>
      </c>
    </row>
    <row r="152" spans="6:7" hidden="1" x14ac:dyDescent="0.35">
      <c r="F152" s="244">
        <v>1998</v>
      </c>
      <c r="G152" s="244" t="s">
        <v>43</v>
      </c>
    </row>
    <row r="153" spans="6:7" hidden="1" x14ac:dyDescent="0.35">
      <c r="F153" s="244">
        <v>1999</v>
      </c>
      <c r="G153" s="244" t="s">
        <v>1516</v>
      </c>
    </row>
    <row r="154" spans="6:7" hidden="1" x14ac:dyDescent="0.35">
      <c r="F154" s="244">
        <v>2000</v>
      </c>
      <c r="G154" s="244" t="s">
        <v>44</v>
      </c>
    </row>
    <row r="155" spans="6:7" hidden="1" x14ac:dyDescent="0.35">
      <c r="F155" s="244">
        <v>2001</v>
      </c>
      <c r="G155" s="244" t="s">
        <v>45</v>
      </c>
    </row>
    <row r="156" spans="6:7" hidden="1" x14ac:dyDescent="0.35">
      <c r="F156" s="244">
        <v>2002</v>
      </c>
      <c r="G156" s="244" t="s">
        <v>46</v>
      </c>
    </row>
    <row r="157" spans="6:7" hidden="1" x14ac:dyDescent="0.35">
      <c r="F157" s="244">
        <v>2003</v>
      </c>
      <c r="G157" s="244" t="s">
        <v>47</v>
      </c>
    </row>
    <row r="158" spans="6:7" hidden="1" x14ac:dyDescent="0.35">
      <c r="F158" s="244">
        <v>2004</v>
      </c>
      <c r="G158" s="244" t="s">
        <v>997</v>
      </c>
    </row>
    <row r="159" spans="6:7" hidden="1" x14ac:dyDescent="0.35">
      <c r="F159" s="244">
        <v>2005</v>
      </c>
      <c r="G159" s="244" t="s">
        <v>344</v>
      </c>
    </row>
    <row r="160" spans="6:7" hidden="1" x14ac:dyDescent="0.35">
      <c r="F160" s="244">
        <v>2006</v>
      </c>
      <c r="G160" s="244" t="s">
        <v>48</v>
      </c>
    </row>
    <row r="161" spans="6:7" hidden="1" x14ac:dyDescent="0.35">
      <c r="F161" s="244">
        <v>2007</v>
      </c>
      <c r="G161" s="244" t="s">
        <v>995</v>
      </c>
    </row>
    <row r="162" spans="6:7" hidden="1" x14ac:dyDescent="0.35">
      <c r="F162" s="244">
        <v>2008</v>
      </c>
      <c r="G162" s="244" t="s">
        <v>1517</v>
      </c>
    </row>
    <row r="163" spans="6:7" hidden="1" x14ac:dyDescent="0.35">
      <c r="F163" s="244">
        <v>2009</v>
      </c>
      <c r="G163" s="244" t="s">
        <v>1518</v>
      </c>
    </row>
    <row r="164" spans="6:7" hidden="1" x14ac:dyDescent="0.35">
      <c r="F164" s="244">
        <v>2010</v>
      </c>
      <c r="G164" s="244" t="s">
        <v>999</v>
      </c>
    </row>
    <row r="165" spans="6:7" hidden="1" x14ac:dyDescent="0.35">
      <c r="F165" s="244">
        <v>2011</v>
      </c>
      <c r="G165" s="244" t="s">
        <v>1519</v>
      </c>
    </row>
    <row r="166" spans="6:7" hidden="1" x14ac:dyDescent="0.35">
      <c r="F166" s="244">
        <v>2012</v>
      </c>
      <c r="G166" s="244" t="s">
        <v>49</v>
      </c>
    </row>
    <row r="167" spans="6:7" hidden="1" x14ac:dyDescent="0.35">
      <c r="F167" s="244">
        <v>2013</v>
      </c>
      <c r="G167" s="244" t="s">
        <v>1520</v>
      </c>
    </row>
    <row r="168" spans="6:7" hidden="1" x14ac:dyDescent="0.35">
      <c r="F168" s="244">
        <v>2014</v>
      </c>
      <c r="G168" s="244" t="s">
        <v>1521</v>
      </c>
    </row>
    <row r="169" spans="6:7" hidden="1" x14ac:dyDescent="0.35">
      <c r="F169" s="244">
        <v>2015</v>
      </c>
      <c r="G169" s="244" t="s">
        <v>1522</v>
      </c>
    </row>
    <row r="170" spans="6:7" hidden="1" x14ac:dyDescent="0.35">
      <c r="F170" s="244">
        <v>2016</v>
      </c>
      <c r="G170" s="244" t="s">
        <v>1523</v>
      </c>
    </row>
    <row r="171" spans="6:7" hidden="1" x14ac:dyDescent="0.35">
      <c r="F171" s="244">
        <v>2017</v>
      </c>
      <c r="G171" s="244" t="s">
        <v>1524</v>
      </c>
    </row>
    <row r="172" spans="6:7" hidden="1" x14ac:dyDescent="0.35">
      <c r="F172" s="244">
        <v>2018</v>
      </c>
      <c r="G172" s="244" t="s">
        <v>50</v>
      </c>
    </row>
    <row r="173" spans="6:7" hidden="1" x14ac:dyDescent="0.35">
      <c r="F173" s="244">
        <v>2019</v>
      </c>
      <c r="G173" s="244" t="s">
        <v>51</v>
      </c>
    </row>
    <row r="174" spans="6:7" hidden="1" x14ac:dyDescent="0.35">
      <c r="F174" s="244">
        <v>2020</v>
      </c>
      <c r="G174" s="244" t="s">
        <v>1525</v>
      </c>
    </row>
    <row r="175" spans="6:7" hidden="1" x14ac:dyDescent="0.35">
      <c r="F175" s="244">
        <v>2021</v>
      </c>
      <c r="G175" s="244" t="s">
        <v>1526</v>
      </c>
    </row>
    <row r="176" spans="6:7" hidden="1" x14ac:dyDescent="0.35">
      <c r="F176" s="244">
        <v>2022</v>
      </c>
      <c r="G176" s="244" t="s">
        <v>1010</v>
      </c>
    </row>
    <row r="177" spans="6:7" hidden="1" x14ac:dyDescent="0.35">
      <c r="F177" s="244">
        <v>2023</v>
      </c>
      <c r="G177" s="244" t="s">
        <v>52</v>
      </c>
    </row>
    <row r="178" spans="6:7" hidden="1" x14ac:dyDescent="0.35">
      <c r="F178" s="244">
        <v>2024</v>
      </c>
      <c r="G178" s="244" t="s">
        <v>53</v>
      </c>
    </row>
    <row r="179" spans="6:7" hidden="1" x14ac:dyDescent="0.35">
      <c r="F179" s="244">
        <v>2025</v>
      </c>
      <c r="G179" s="244" t="s">
        <v>1005</v>
      </c>
    </row>
    <row r="180" spans="6:7" hidden="1" x14ac:dyDescent="0.35">
      <c r="F180" s="244">
        <v>2026</v>
      </c>
      <c r="G180" s="244" t="s">
        <v>1007</v>
      </c>
    </row>
    <row r="181" spans="6:7" hidden="1" x14ac:dyDescent="0.35">
      <c r="F181" s="244">
        <v>2027</v>
      </c>
      <c r="G181" s="244" t="s">
        <v>1527</v>
      </c>
    </row>
    <row r="182" spans="6:7" hidden="1" x14ac:dyDescent="0.35">
      <c r="F182" s="244">
        <v>2028</v>
      </c>
      <c r="G182" s="244" t="s">
        <v>1008</v>
      </c>
    </row>
    <row r="183" spans="6:7" hidden="1" x14ac:dyDescent="0.35">
      <c r="F183" s="244">
        <v>2029</v>
      </c>
      <c r="G183" s="244" t="s">
        <v>54</v>
      </c>
    </row>
    <row r="184" spans="6:7" hidden="1" x14ac:dyDescent="0.35">
      <c r="F184" s="244">
        <v>2030</v>
      </c>
      <c r="G184" s="244" t="s">
        <v>1012</v>
      </c>
    </row>
    <row r="185" spans="6:7" hidden="1" x14ac:dyDescent="0.35">
      <c r="F185" s="244">
        <v>2031</v>
      </c>
      <c r="G185" s="244" t="s">
        <v>1013</v>
      </c>
    </row>
    <row r="186" spans="6:7" hidden="1" x14ac:dyDescent="0.35">
      <c r="F186" s="244">
        <v>2032</v>
      </c>
      <c r="G186" s="244" t="s">
        <v>55</v>
      </c>
    </row>
    <row r="187" spans="6:7" hidden="1" x14ac:dyDescent="0.35">
      <c r="F187" s="244">
        <v>2033</v>
      </c>
      <c r="G187" s="244" t="s">
        <v>56</v>
      </c>
    </row>
    <row r="188" spans="6:7" hidden="1" x14ac:dyDescent="0.35">
      <c r="G188" s="244" t="s">
        <v>57</v>
      </c>
    </row>
    <row r="189" spans="6:7" hidden="1" x14ac:dyDescent="0.35">
      <c r="G189" s="244" t="s">
        <v>1017</v>
      </c>
    </row>
    <row r="190" spans="6:7" hidden="1" x14ac:dyDescent="0.35">
      <c r="G190" s="244" t="s">
        <v>1018</v>
      </c>
    </row>
    <row r="191" spans="6:7" hidden="1" x14ac:dyDescent="0.35">
      <c r="G191" s="244" t="s">
        <v>1015</v>
      </c>
    </row>
    <row r="192" spans="6:7" hidden="1" x14ac:dyDescent="0.35">
      <c r="G192" s="244" t="s">
        <v>1528</v>
      </c>
    </row>
    <row r="193" spans="7:7" hidden="1" x14ac:dyDescent="0.35">
      <c r="G193" s="244" t="s">
        <v>1019</v>
      </c>
    </row>
    <row r="194" spans="7:7" hidden="1" x14ac:dyDescent="0.35">
      <c r="G194" s="244" t="s">
        <v>58</v>
      </c>
    </row>
    <row r="195" spans="7:7" hidden="1" x14ac:dyDescent="0.35">
      <c r="G195" s="244" t="s">
        <v>59</v>
      </c>
    </row>
    <row r="196" spans="7:7" hidden="1" x14ac:dyDescent="0.35">
      <c r="G196" s="244" t="s">
        <v>1529</v>
      </c>
    </row>
    <row r="197" spans="7:7" hidden="1" x14ac:dyDescent="0.35">
      <c r="G197" s="244" t="s">
        <v>1530</v>
      </c>
    </row>
    <row r="198" spans="7:7" hidden="1" x14ac:dyDescent="0.35">
      <c r="G198" s="244" t="s">
        <v>60</v>
      </c>
    </row>
    <row r="199" spans="7:7" hidden="1" x14ac:dyDescent="0.35">
      <c r="G199" s="244" t="s">
        <v>1011</v>
      </c>
    </row>
    <row r="200" spans="7:7" hidden="1" x14ac:dyDescent="0.35">
      <c r="G200" s="244" t="s">
        <v>1022</v>
      </c>
    </row>
    <row r="201" spans="7:7" hidden="1" x14ac:dyDescent="0.35">
      <c r="G201" s="244" t="s">
        <v>1531</v>
      </c>
    </row>
    <row r="202" spans="7:7" hidden="1" x14ac:dyDescent="0.35">
      <c r="G202" s="244" t="s">
        <v>61</v>
      </c>
    </row>
    <row r="203" spans="7:7" hidden="1" x14ac:dyDescent="0.35">
      <c r="G203" s="244" t="s">
        <v>1024</v>
      </c>
    </row>
    <row r="204" spans="7:7" hidden="1" x14ac:dyDescent="0.35">
      <c r="G204" s="244" t="s">
        <v>62</v>
      </c>
    </row>
    <row r="205" spans="7:7" hidden="1" x14ac:dyDescent="0.35">
      <c r="G205" s="244" t="s">
        <v>346</v>
      </c>
    </row>
    <row r="206" spans="7:7" hidden="1" x14ac:dyDescent="0.35">
      <c r="G206" s="244" t="s">
        <v>1032</v>
      </c>
    </row>
    <row r="207" spans="7:7" hidden="1" x14ac:dyDescent="0.35">
      <c r="G207" s="244" t="s">
        <v>63</v>
      </c>
    </row>
    <row r="208" spans="7:7" hidden="1" x14ac:dyDescent="0.35">
      <c r="G208" s="244" t="s">
        <v>64</v>
      </c>
    </row>
    <row r="209" spans="7:7" hidden="1" x14ac:dyDescent="0.35">
      <c r="G209" s="244" t="s">
        <v>1025</v>
      </c>
    </row>
    <row r="210" spans="7:7" hidden="1" x14ac:dyDescent="0.35">
      <c r="G210" s="244" t="s">
        <v>1026</v>
      </c>
    </row>
    <row r="211" spans="7:7" hidden="1" x14ac:dyDescent="0.35">
      <c r="G211" s="244" t="s">
        <v>1027</v>
      </c>
    </row>
    <row r="212" spans="7:7" hidden="1" x14ac:dyDescent="0.35">
      <c r="G212" s="244" t="s">
        <v>1532</v>
      </c>
    </row>
    <row r="213" spans="7:7" hidden="1" x14ac:dyDescent="0.35">
      <c r="G213" s="244" t="s">
        <v>1029</v>
      </c>
    </row>
    <row r="214" spans="7:7" hidden="1" x14ac:dyDescent="0.35">
      <c r="G214" s="244" t="s">
        <v>1030</v>
      </c>
    </row>
    <row r="215" spans="7:7" hidden="1" x14ac:dyDescent="0.35">
      <c r="G215" s="244" t="s">
        <v>1533</v>
      </c>
    </row>
    <row r="216" spans="7:7" hidden="1" x14ac:dyDescent="0.35">
      <c r="G216" s="244" t="s">
        <v>1033</v>
      </c>
    </row>
    <row r="217" spans="7:7" hidden="1" x14ac:dyDescent="0.35">
      <c r="G217" s="244" t="s">
        <v>1034</v>
      </c>
    </row>
    <row r="218" spans="7:7" hidden="1" x14ac:dyDescent="0.35">
      <c r="G218" s="244" t="s">
        <v>1035</v>
      </c>
    </row>
    <row r="219" spans="7:7" hidden="1" x14ac:dyDescent="0.35">
      <c r="G219" s="244" t="s">
        <v>1036</v>
      </c>
    </row>
    <row r="220" spans="7:7" hidden="1" x14ac:dyDescent="0.35">
      <c r="G220" s="244" t="s">
        <v>65</v>
      </c>
    </row>
    <row r="221" spans="7:7" hidden="1" x14ac:dyDescent="0.35">
      <c r="G221" s="244" t="s">
        <v>1038</v>
      </c>
    </row>
    <row r="222" spans="7:7" hidden="1" x14ac:dyDescent="0.35">
      <c r="G222" s="244" t="s">
        <v>1534</v>
      </c>
    </row>
    <row r="223" spans="7:7" hidden="1" x14ac:dyDescent="0.35">
      <c r="G223" s="244" t="s">
        <v>1039</v>
      </c>
    </row>
    <row r="224" spans="7:7" hidden="1" x14ac:dyDescent="0.35">
      <c r="G224" s="244" t="s">
        <v>1040</v>
      </c>
    </row>
    <row r="225" spans="7:7" hidden="1" x14ac:dyDescent="0.35">
      <c r="G225" s="244" t="s">
        <v>1041</v>
      </c>
    </row>
    <row r="226" spans="7:7" hidden="1" x14ac:dyDescent="0.35">
      <c r="G226" s="244" t="s">
        <v>348</v>
      </c>
    </row>
    <row r="227" spans="7:7" hidden="1" x14ac:dyDescent="0.35">
      <c r="G227" s="244" t="s">
        <v>1535</v>
      </c>
    </row>
    <row r="228" spans="7:7" hidden="1" x14ac:dyDescent="0.35">
      <c r="G228" s="244" t="s">
        <v>1536</v>
      </c>
    </row>
    <row r="229" spans="7:7" hidden="1" x14ac:dyDescent="0.35">
      <c r="G229" s="244" t="s">
        <v>1537</v>
      </c>
    </row>
    <row r="230" spans="7:7" hidden="1" x14ac:dyDescent="0.35">
      <c r="G230" s="244" t="s">
        <v>66</v>
      </c>
    </row>
    <row r="231" spans="7:7" hidden="1" x14ac:dyDescent="0.35">
      <c r="G231" s="244" t="s">
        <v>67</v>
      </c>
    </row>
    <row r="232" spans="7:7" hidden="1" x14ac:dyDescent="0.35">
      <c r="G232" s="244" t="s">
        <v>1538</v>
      </c>
    </row>
    <row r="233" spans="7:7" hidden="1" x14ac:dyDescent="0.35">
      <c r="G233" s="244" t="s">
        <v>68</v>
      </c>
    </row>
    <row r="234" spans="7:7" hidden="1" x14ac:dyDescent="0.35">
      <c r="G234" s="244" t="s">
        <v>1539</v>
      </c>
    </row>
    <row r="235" spans="7:7" hidden="1" x14ac:dyDescent="0.35">
      <c r="G235" s="244" t="s">
        <v>69</v>
      </c>
    </row>
    <row r="236" spans="7:7" hidden="1" x14ac:dyDescent="0.35">
      <c r="G236" s="244" t="s">
        <v>70</v>
      </c>
    </row>
    <row r="237" spans="7:7" hidden="1" x14ac:dyDescent="0.35">
      <c r="G237" s="244" t="s">
        <v>1044</v>
      </c>
    </row>
    <row r="238" spans="7:7" hidden="1" x14ac:dyDescent="0.35">
      <c r="G238" s="244" t="s">
        <v>1540</v>
      </c>
    </row>
    <row r="239" spans="7:7" hidden="1" x14ac:dyDescent="0.35">
      <c r="G239" s="244" t="s">
        <v>1541</v>
      </c>
    </row>
    <row r="240" spans="7:7" hidden="1" x14ac:dyDescent="0.35">
      <c r="G240" s="244" t="s">
        <v>1542</v>
      </c>
    </row>
    <row r="241" spans="7:7" hidden="1" x14ac:dyDescent="0.35">
      <c r="G241" s="244" t="s">
        <v>1046</v>
      </c>
    </row>
    <row r="242" spans="7:7" hidden="1" x14ac:dyDescent="0.35">
      <c r="G242" s="244" t="s">
        <v>1047</v>
      </c>
    </row>
    <row r="243" spans="7:7" hidden="1" x14ac:dyDescent="0.35">
      <c r="G243" s="244" t="s">
        <v>351</v>
      </c>
    </row>
    <row r="244" spans="7:7" hidden="1" x14ac:dyDescent="0.35">
      <c r="G244" s="244" t="s">
        <v>1051</v>
      </c>
    </row>
    <row r="245" spans="7:7" hidden="1" x14ac:dyDescent="0.35">
      <c r="G245" s="244" t="s">
        <v>352</v>
      </c>
    </row>
    <row r="246" spans="7:7" hidden="1" x14ac:dyDescent="0.35">
      <c r="G246" s="244" t="s">
        <v>353</v>
      </c>
    </row>
    <row r="247" spans="7:7" hidden="1" x14ac:dyDescent="0.35">
      <c r="G247" s="244" t="s">
        <v>1052</v>
      </c>
    </row>
    <row r="248" spans="7:7" hidden="1" x14ac:dyDescent="0.35">
      <c r="G248" s="244" t="s">
        <v>71</v>
      </c>
    </row>
    <row r="249" spans="7:7" hidden="1" x14ac:dyDescent="0.35">
      <c r="G249" s="244" t="s">
        <v>1053</v>
      </c>
    </row>
    <row r="250" spans="7:7" hidden="1" x14ac:dyDescent="0.35">
      <c r="G250" s="244" t="s">
        <v>354</v>
      </c>
    </row>
    <row r="251" spans="7:7" hidden="1" x14ac:dyDescent="0.35">
      <c r="G251" s="244" t="s">
        <v>1543</v>
      </c>
    </row>
    <row r="252" spans="7:7" hidden="1" x14ac:dyDescent="0.35">
      <c r="G252" s="244" t="s">
        <v>1544</v>
      </c>
    </row>
    <row r="253" spans="7:7" hidden="1" x14ac:dyDescent="0.35">
      <c r="G253" s="244" t="s">
        <v>1545</v>
      </c>
    </row>
    <row r="254" spans="7:7" hidden="1" x14ac:dyDescent="0.35">
      <c r="G254" s="244" t="s">
        <v>1546</v>
      </c>
    </row>
    <row r="255" spans="7:7" hidden="1" x14ac:dyDescent="0.35">
      <c r="G255" s="244" t="s">
        <v>1057</v>
      </c>
    </row>
    <row r="256" spans="7:7" hidden="1" x14ac:dyDescent="0.35">
      <c r="G256" s="244" t="s">
        <v>1547</v>
      </c>
    </row>
    <row r="257" spans="7:7" hidden="1" x14ac:dyDescent="0.35">
      <c r="G257" s="244" t="s">
        <v>1548</v>
      </c>
    </row>
    <row r="258" spans="7:7" hidden="1" x14ac:dyDescent="0.35">
      <c r="G258" s="244" t="s">
        <v>1549</v>
      </c>
    </row>
    <row r="259" spans="7:7" hidden="1" x14ac:dyDescent="0.35">
      <c r="G259" s="244" t="s">
        <v>72</v>
      </c>
    </row>
    <row r="260" spans="7:7" hidden="1" x14ac:dyDescent="0.35">
      <c r="G260" s="244" t="s">
        <v>1550</v>
      </c>
    </row>
    <row r="261" spans="7:7" hidden="1" x14ac:dyDescent="0.35">
      <c r="G261" s="244" t="s">
        <v>1551</v>
      </c>
    </row>
    <row r="262" spans="7:7" hidden="1" x14ac:dyDescent="0.35">
      <c r="G262" s="244" t="s">
        <v>1552</v>
      </c>
    </row>
    <row r="263" spans="7:7" hidden="1" x14ac:dyDescent="0.35">
      <c r="G263" s="244" t="s">
        <v>1061</v>
      </c>
    </row>
    <row r="264" spans="7:7" hidden="1" x14ac:dyDescent="0.35">
      <c r="G264" s="244" t="s">
        <v>1062</v>
      </c>
    </row>
    <row r="265" spans="7:7" hidden="1" x14ac:dyDescent="0.35">
      <c r="G265" s="244" t="s">
        <v>1063</v>
      </c>
    </row>
    <row r="266" spans="7:7" hidden="1" x14ac:dyDescent="0.35">
      <c r="G266" s="244" t="s">
        <v>1064</v>
      </c>
    </row>
    <row r="267" spans="7:7" hidden="1" x14ac:dyDescent="0.35">
      <c r="G267" s="244" t="s">
        <v>1054</v>
      </c>
    </row>
    <row r="268" spans="7:7" hidden="1" x14ac:dyDescent="0.35">
      <c r="G268" s="244" t="s">
        <v>1553</v>
      </c>
    </row>
    <row r="269" spans="7:7" hidden="1" x14ac:dyDescent="0.35">
      <c r="G269" s="244" t="s">
        <v>361</v>
      </c>
    </row>
    <row r="270" spans="7:7" hidden="1" x14ac:dyDescent="0.35">
      <c r="G270" s="244" t="s">
        <v>1065</v>
      </c>
    </row>
    <row r="271" spans="7:7" hidden="1" x14ac:dyDescent="0.35">
      <c r="G271" s="244" t="s">
        <v>1066</v>
      </c>
    </row>
    <row r="272" spans="7:7" hidden="1" x14ac:dyDescent="0.35">
      <c r="G272" s="244" t="s">
        <v>1554</v>
      </c>
    </row>
    <row r="273" spans="7:7" hidden="1" x14ac:dyDescent="0.35">
      <c r="G273" s="244" t="s">
        <v>1555</v>
      </c>
    </row>
    <row r="274" spans="7:7" hidden="1" x14ac:dyDescent="0.35">
      <c r="G274" s="244" t="s">
        <v>1068</v>
      </c>
    </row>
    <row r="275" spans="7:7" hidden="1" x14ac:dyDescent="0.35">
      <c r="G275" s="244" t="s">
        <v>73</v>
      </c>
    </row>
    <row r="276" spans="7:7" hidden="1" x14ac:dyDescent="0.35">
      <c r="G276" s="244" t="s">
        <v>1556</v>
      </c>
    </row>
    <row r="277" spans="7:7" hidden="1" x14ac:dyDescent="0.35">
      <c r="G277" s="244" t="s">
        <v>363</v>
      </c>
    </row>
    <row r="278" spans="7:7" hidden="1" x14ac:dyDescent="0.35">
      <c r="G278" s="244" t="s">
        <v>74</v>
      </c>
    </row>
    <row r="279" spans="7:7" hidden="1" x14ac:dyDescent="0.35">
      <c r="G279" s="244" t="s">
        <v>364</v>
      </c>
    </row>
    <row r="280" spans="7:7" hidden="1" x14ac:dyDescent="0.35">
      <c r="G280" s="244" t="s">
        <v>1557</v>
      </c>
    </row>
    <row r="281" spans="7:7" hidden="1" x14ac:dyDescent="0.35">
      <c r="G281" s="244" t="s">
        <v>1558</v>
      </c>
    </row>
    <row r="282" spans="7:7" hidden="1" x14ac:dyDescent="0.35">
      <c r="G282" s="244" t="s">
        <v>1559</v>
      </c>
    </row>
    <row r="283" spans="7:7" hidden="1" x14ac:dyDescent="0.35">
      <c r="G283" s="244" t="s">
        <v>75</v>
      </c>
    </row>
    <row r="284" spans="7:7" hidden="1" x14ac:dyDescent="0.35">
      <c r="G284" s="244" t="s">
        <v>76</v>
      </c>
    </row>
    <row r="285" spans="7:7" hidden="1" x14ac:dyDescent="0.35">
      <c r="G285" s="244" t="s">
        <v>77</v>
      </c>
    </row>
    <row r="286" spans="7:7" hidden="1" x14ac:dyDescent="0.35">
      <c r="G286" s="244" t="s">
        <v>1560</v>
      </c>
    </row>
    <row r="287" spans="7:7" hidden="1" x14ac:dyDescent="0.35">
      <c r="G287" s="244" t="s">
        <v>78</v>
      </c>
    </row>
    <row r="288" spans="7:7" hidden="1" x14ac:dyDescent="0.35">
      <c r="G288" s="244" t="s">
        <v>1074</v>
      </c>
    </row>
    <row r="289" spans="7:7" hidden="1" x14ac:dyDescent="0.35">
      <c r="G289" s="244" t="s">
        <v>365</v>
      </c>
    </row>
    <row r="290" spans="7:7" hidden="1" x14ac:dyDescent="0.35">
      <c r="G290" s="244" t="s">
        <v>1075</v>
      </c>
    </row>
    <row r="291" spans="7:7" hidden="1" x14ac:dyDescent="0.35">
      <c r="G291" s="244" t="s">
        <v>79</v>
      </c>
    </row>
    <row r="292" spans="7:7" hidden="1" x14ac:dyDescent="0.35">
      <c r="G292" s="244" t="s">
        <v>366</v>
      </c>
    </row>
    <row r="293" spans="7:7" hidden="1" x14ac:dyDescent="0.35">
      <c r="G293" s="244" t="s">
        <v>80</v>
      </c>
    </row>
    <row r="294" spans="7:7" hidden="1" x14ac:dyDescent="0.35">
      <c r="G294" s="244" t="s">
        <v>367</v>
      </c>
    </row>
    <row r="295" spans="7:7" hidden="1" x14ac:dyDescent="0.35">
      <c r="G295" s="244" t="s">
        <v>1076</v>
      </c>
    </row>
    <row r="296" spans="7:7" hidden="1" x14ac:dyDescent="0.35">
      <c r="G296" s="244" t="s">
        <v>81</v>
      </c>
    </row>
    <row r="297" spans="7:7" hidden="1" x14ac:dyDescent="0.35">
      <c r="G297" s="244" t="s">
        <v>1561</v>
      </c>
    </row>
    <row r="298" spans="7:7" hidden="1" x14ac:dyDescent="0.35">
      <c r="G298" s="244" t="s">
        <v>1562</v>
      </c>
    </row>
    <row r="299" spans="7:7" hidden="1" x14ac:dyDescent="0.35">
      <c r="G299" s="244" t="s">
        <v>1078</v>
      </c>
    </row>
    <row r="300" spans="7:7" hidden="1" x14ac:dyDescent="0.35">
      <c r="G300" s="244" t="s">
        <v>1079</v>
      </c>
    </row>
    <row r="301" spans="7:7" hidden="1" x14ac:dyDescent="0.35">
      <c r="G301" s="244" t="s">
        <v>1563</v>
      </c>
    </row>
    <row r="302" spans="7:7" hidden="1" x14ac:dyDescent="0.35">
      <c r="G302" s="244" t="s">
        <v>1082</v>
      </c>
    </row>
    <row r="303" spans="7:7" hidden="1" x14ac:dyDescent="0.35">
      <c r="G303" s="244" t="s">
        <v>1083</v>
      </c>
    </row>
    <row r="304" spans="7:7" hidden="1" x14ac:dyDescent="0.35">
      <c r="G304" s="244" t="s">
        <v>1085</v>
      </c>
    </row>
    <row r="305" spans="7:7" hidden="1" x14ac:dyDescent="0.35">
      <c r="G305" s="244" t="s">
        <v>1086</v>
      </c>
    </row>
    <row r="306" spans="7:7" hidden="1" x14ac:dyDescent="0.35">
      <c r="G306" s="244" t="s">
        <v>1084</v>
      </c>
    </row>
    <row r="307" spans="7:7" hidden="1" x14ac:dyDescent="0.35">
      <c r="G307" s="244" t="s">
        <v>1087</v>
      </c>
    </row>
    <row r="308" spans="7:7" hidden="1" x14ac:dyDescent="0.35">
      <c r="G308" s="244" t="s">
        <v>1564</v>
      </c>
    </row>
    <row r="309" spans="7:7" hidden="1" x14ac:dyDescent="0.35">
      <c r="G309" s="244" t="s">
        <v>82</v>
      </c>
    </row>
    <row r="310" spans="7:7" hidden="1" x14ac:dyDescent="0.35">
      <c r="G310" s="244" t="s">
        <v>1565</v>
      </c>
    </row>
    <row r="311" spans="7:7" hidden="1" x14ac:dyDescent="0.35">
      <c r="G311" s="244" t="s">
        <v>1566</v>
      </c>
    </row>
    <row r="312" spans="7:7" hidden="1" x14ac:dyDescent="0.35">
      <c r="G312" s="244" t="s">
        <v>1091</v>
      </c>
    </row>
    <row r="313" spans="7:7" hidden="1" x14ac:dyDescent="0.35">
      <c r="G313" s="244" t="s">
        <v>1092</v>
      </c>
    </row>
    <row r="314" spans="7:7" hidden="1" x14ac:dyDescent="0.35">
      <c r="G314" s="244" t="s">
        <v>1093</v>
      </c>
    </row>
    <row r="315" spans="7:7" hidden="1" x14ac:dyDescent="0.35">
      <c r="G315" s="244" t="s">
        <v>1094</v>
      </c>
    </row>
    <row r="316" spans="7:7" hidden="1" x14ac:dyDescent="0.35">
      <c r="G316" s="244" t="s">
        <v>1095</v>
      </c>
    </row>
    <row r="317" spans="7:7" hidden="1" x14ac:dyDescent="0.35">
      <c r="G317" s="244" t="s">
        <v>83</v>
      </c>
    </row>
    <row r="318" spans="7:7" hidden="1" x14ac:dyDescent="0.35">
      <c r="G318" s="244" t="s">
        <v>1096</v>
      </c>
    </row>
    <row r="319" spans="7:7" hidden="1" x14ac:dyDescent="0.35">
      <c r="G319" s="244" t="s">
        <v>1095</v>
      </c>
    </row>
    <row r="320" spans="7:7" hidden="1" x14ac:dyDescent="0.35">
      <c r="G320" s="244" t="s">
        <v>83</v>
      </c>
    </row>
    <row r="321" spans="7:7" hidden="1" x14ac:dyDescent="0.35">
      <c r="G321" s="244" t="s">
        <v>1096</v>
      </c>
    </row>
  </sheetData>
  <sheetProtection algorithmName="SHA-512" hashValue="BglfxL9w1UN8WXrJX50D7i87SOaIYKwROyoGrD7C8oP2VlOU7+tQYiMteWb4DbJYIzb68hHSeWjmPvLJ6Z3EmA==" saltValue="a53b3+VAve0kAzDKZwu5eQ==" spinCount="100000" sheet="1" formatCells="0" formatColumns="0" formatRows="0" sort="0" autoFilter="0" pivotTables="0"/>
  <autoFilter ref="A5:Q5"/>
  <mergeCells count="12">
    <mergeCell ref="N3:Q3"/>
    <mergeCell ref="G3:G4"/>
    <mergeCell ref="H3:H4"/>
    <mergeCell ref="K3:M3"/>
    <mergeCell ref="A3:A4"/>
    <mergeCell ref="D3:D4"/>
    <mergeCell ref="E3:E4"/>
    <mergeCell ref="J3:J4"/>
    <mergeCell ref="I3:I4"/>
    <mergeCell ref="F3:F4"/>
    <mergeCell ref="B3:B4"/>
    <mergeCell ref="C3:C4"/>
  </mergeCells>
  <dataValidations count="4">
    <dataValidation type="list" allowBlank="1" showInputMessage="1" showErrorMessage="1" sqref="L6:L55">
      <formula1>$L$62:$L$68</formula1>
    </dataValidation>
    <dataValidation type="list" allowBlank="1" showInputMessage="1" showErrorMessage="1" sqref="G6:I55 K6:K55 O6:O55">
      <formula1>$G$63:$G$321</formula1>
    </dataValidation>
    <dataValidation type="list" allowBlank="1" showInputMessage="1" showErrorMessage="1" sqref="E6:E55">
      <formula1>$E$63:$E$121</formula1>
    </dataValidation>
    <dataValidation type="list" allowBlank="1" showInputMessage="1" showErrorMessage="1" sqref="F6:F55">
      <formula1>$F$62:$F$187</formula1>
    </dataValidation>
  </dataValidations>
  <pageMargins left="0.39370078740157483" right="0.39370078740157483" top="1.1811023622047243" bottom="0.49" header="0.31496062992125984" footer="0.27559055118110237"/>
  <pageSetup paperSize="9" orientation="landscape" r:id="rId1"/>
  <headerFooter>
    <oddFooter>&amp;C(Таблиця 9) Сторінка &amp;P із &amp;N</oddFooter>
  </headerFooter>
  <colBreaks count="1" manualBreakCount="1">
    <brk id="13" max="13"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'інші довідники'!$O$5:$O$116</xm:f>
          </x14:formula1>
          <xm:sqref>G1:H2 F1:F5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Лист8"/>
  <dimension ref="A1:BI318"/>
  <sheetViews>
    <sheetView showGridLines="0" zoomScale="85" zoomScaleNormal="85" zoomScaleSheetLayoutView="85" workbookViewId="0">
      <pane xSplit="3" ySplit="5" topLeftCell="D6" activePane="bottomRight" state="frozenSplit"/>
      <selection pane="topRight"/>
      <selection pane="bottomLeft"/>
      <selection pane="bottomRight" activeCell="D6" sqref="D6"/>
    </sheetView>
  </sheetViews>
  <sheetFormatPr defaultColWidth="0" defaultRowHeight="14.5" zeroHeight="1" x14ac:dyDescent="0.35"/>
  <cols>
    <col min="1" max="1" width="3.81640625" customWidth="1"/>
    <col min="2" max="2" width="31.1796875" customWidth="1"/>
    <col min="3" max="3" width="26" customWidth="1"/>
    <col min="4" max="4" width="23.453125" customWidth="1"/>
    <col min="5" max="5" width="26.81640625" customWidth="1"/>
    <col min="6" max="6" width="19.1796875" customWidth="1"/>
    <col min="7" max="7" width="18.453125" customWidth="1"/>
    <col min="8" max="8" width="21.81640625" customWidth="1"/>
    <col min="9" max="9" width="10.81640625" customWidth="1"/>
    <col min="10" max="10" width="21.1796875" customWidth="1"/>
    <col min="11" max="11" width="18" customWidth="1"/>
    <col min="12" max="12" width="15.1796875" customWidth="1"/>
    <col min="13" max="13" width="12" customWidth="1"/>
    <col min="14" max="14" width="19.54296875" customWidth="1"/>
    <col min="15" max="15" width="10.1796875" customWidth="1"/>
    <col min="16" max="16" width="24.1796875" customWidth="1"/>
    <col min="17" max="18" width="11.81640625" customWidth="1"/>
    <col min="19" max="19" width="28.81640625" customWidth="1"/>
    <col min="20" max="20" width="14" customWidth="1"/>
    <col min="21" max="21" width="14.1796875" customWidth="1"/>
    <col min="22" max="22" width="12.54296875" customWidth="1"/>
    <col min="23" max="23" width="21.453125" customWidth="1"/>
    <col min="24" max="24" width="35.54296875" customWidth="1"/>
    <col min="25" max="25" width="32.81640625" customWidth="1"/>
    <col min="26" max="26" width="35.81640625" customWidth="1"/>
    <col min="27" max="51" width="8.81640625" hidden="1" customWidth="1"/>
    <col min="52" max="52" width="5.1796875" hidden="1" customWidth="1"/>
    <col min="53" max="61" width="8.81640625" hidden="1" customWidth="1"/>
    <col min="62" max="16384" width="9.1796875" hidden="1"/>
  </cols>
  <sheetData>
    <row r="1" spans="1:52" ht="20.25" customHeight="1" x14ac:dyDescent="0.35">
      <c r="A1" s="37"/>
      <c r="B1" s="190"/>
      <c r="C1" s="27"/>
      <c r="D1" s="27"/>
      <c r="E1" s="27"/>
      <c r="F1" s="36"/>
      <c r="G1" s="27"/>
    </row>
    <row r="2" spans="1:52" ht="18.75" customHeight="1" x14ac:dyDescent="0.35">
      <c r="A2" s="99"/>
      <c r="B2" s="375" t="str">
        <f>'Анкета (зміст)'!A30</f>
        <v>Таблиця 10. Перелік юридичних осіб, у яких асоційовані/близькі особи керівника, головного ризик-менеджера, головного комплаєнс-менеджера,   керівника підрозділу внутрішнього аудиту банку є власниками істотної участі (для незалежних директорів – власниками 5 і більше відсотків участі) або контролерами</v>
      </c>
      <c r="C2" s="35"/>
      <c r="D2" s="35"/>
      <c r="E2" s="35"/>
      <c r="F2" s="35"/>
      <c r="G2" s="35"/>
    </row>
    <row r="3" spans="1:52" ht="18.75" customHeight="1" x14ac:dyDescent="0.35">
      <c r="A3" s="527" t="s">
        <v>128</v>
      </c>
      <c r="B3" s="527" t="s">
        <v>3</v>
      </c>
      <c r="C3" s="527" t="s">
        <v>220</v>
      </c>
      <c r="D3" s="527" t="s">
        <v>268</v>
      </c>
      <c r="E3" s="527" t="s">
        <v>226</v>
      </c>
      <c r="F3" s="533" t="s">
        <v>500</v>
      </c>
      <c r="G3" s="527" t="s">
        <v>266</v>
      </c>
      <c r="H3" s="527" t="s">
        <v>267</v>
      </c>
      <c r="I3" s="528" t="s">
        <v>289</v>
      </c>
      <c r="J3" s="553"/>
      <c r="K3" s="553"/>
      <c r="L3" s="553"/>
      <c r="M3" s="553"/>
      <c r="N3" s="553"/>
      <c r="O3" s="554"/>
      <c r="P3" s="554"/>
      <c r="Q3" s="554"/>
      <c r="R3" s="554"/>
      <c r="S3" s="555"/>
      <c r="T3" s="552" t="s">
        <v>227</v>
      </c>
      <c r="U3" s="552"/>
      <c r="V3" s="552"/>
      <c r="W3" s="527" t="s">
        <v>382</v>
      </c>
      <c r="X3" s="527" t="s">
        <v>298</v>
      </c>
      <c r="Y3" s="527"/>
      <c r="Z3" s="527" t="s">
        <v>372</v>
      </c>
      <c r="AB3" s="78" t="str">
        <f ca="1">IF(ISBLANK(INDIRECT("B3"))," ",(INDIRECT("B3")))</f>
        <v>Прізвище</v>
      </c>
      <c r="AC3" s="78" t="str">
        <f ca="1">IF(ISBLANK(INDIRECT("C3"))," ",(INDIRECT("C3")))</f>
        <v>Ім’я</v>
      </c>
      <c r="AD3" s="78" t="str">
        <f ca="1">IF(ISBLANK(INDIRECT("D3"))," ",(INDIRECT("D3")))</f>
        <v xml:space="preserve">По батькові  </v>
      </c>
      <c r="AE3" s="78" t="str">
        <f ca="1">IF(ISBLANK(INDIRECT("E3"))," ",(INDIRECT("E3")))</f>
        <v>Найменування юридичної особи</v>
      </c>
      <c r="AF3" s="78" t="str">
        <f ca="1">IF(ISBLANK(INDIRECT("F3"))," ",(INDIRECT("F3")))</f>
        <v>Ідентифікаційний / реєстраційний код / номер юридичної особи</v>
      </c>
      <c r="AG3" s="78" t="str">
        <f ca="1">IF(ISBLANK(INDIRECT("G3"))," ",(INDIRECT("G3")))</f>
        <v>Країна реєстрації юридичної особи</v>
      </c>
      <c r="AH3" s="78" t="str">
        <f ca="1">IF(ISBLANK(INDIRECT("H3"))," ",(INDIRECT("H3")))</f>
        <v>Адреса веб-сайта юридичної особи</v>
      </c>
      <c r="AI3" s="78" t="str">
        <f ca="1">IF(ISBLANK(INDIRECT("I3"))," ",(INDIRECT("I3")))</f>
        <v>Адреса місцезнаходження</v>
      </c>
      <c r="AJ3" s="78" t="str">
        <f ca="1">IF(ISBLANK(INDIRECT("J3"))," ",(INDIRECT("J3")))</f>
        <v xml:space="preserve"> </v>
      </c>
      <c r="AK3" s="78" t="str">
        <f ca="1">IF(ISBLANK(INDIRECT("K3"))," ",(INDIRECT("K3")))</f>
        <v xml:space="preserve"> </v>
      </c>
      <c r="AL3" s="78" t="str">
        <f ca="1">IF(ISBLANK(INDIRECT("L3"))," ",(INDIRECT("L3")))</f>
        <v xml:space="preserve"> </v>
      </c>
      <c r="AM3" s="78" t="str">
        <f ca="1">IF(ISBLANK(INDIRECT("M3"))," ",(INDIRECT("M3")))</f>
        <v xml:space="preserve"> </v>
      </c>
      <c r="AN3" s="78" t="str">
        <f ca="1">IF(ISBLANK(INDIRECT("N3"))," ",(INDIRECT("N3")))</f>
        <v xml:space="preserve"> </v>
      </c>
      <c r="AO3" s="78" t="str">
        <f ca="1">IF(ISBLANK(INDIRECT("O3"))," ",(INDIRECT("O3")))</f>
        <v xml:space="preserve"> </v>
      </c>
      <c r="AP3" s="78" t="str">
        <f ca="1">IF(ISBLANK(INDIRECT("P3"))," ",(INDIRECT("P3")))</f>
        <v xml:space="preserve"> </v>
      </c>
      <c r="AQ3" s="78" t="str">
        <f ca="1">IF(ISBLANK(INDIRECT("Q3"))," ",(INDIRECT("Q3")))</f>
        <v xml:space="preserve"> </v>
      </c>
      <c r="AR3" s="78" t="str">
        <f ca="1">IF(ISBLANK(INDIRECT("R3"))," ",(INDIRECT("R3")))</f>
        <v xml:space="preserve"> </v>
      </c>
      <c r="AS3" s="78" t="str">
        <f ca="1">IF(ISBLANK(INDIRECT("S3"))," ",(INDIRECT("S3")))</f>
        <v xml:space="preserve"> </v>
      </c>
      <c r="AT3" s="78" t="str">
        <f ca="1">IF(ISBLANK(INDIRECT("T3"))," ",(INDIRECT("T3")))</f>
        <v>Розмір участі, %</v>
      </c>
      <c r="AU3" s="78" t="str">
        <f ca="1">IF(ISBLANK(INDIRECT("U3"))," ",(INDIRECT("U3")))</f>
        <v xml:space="preserve"> </v>
      </c>
      <c r="AV3" s="78" t="str">
        <f ca="1">IF(ISBLANK(INDIRECT("V3"))," ",(INDIRECT("V3")))</f>
        <v xml:space="preserve"> </v>
      </c>
      <c r="AW3" s="78" t="str">
        <f ca="1">IF(ISBLANK(INDIRECT("W3"))," ",(INDIRECT("W3")))</f>
        <v>Наявність впливу на юридичну особу</v>
      </c>
      <c r="AX3" s="78" t="str">
        <f ca="1">IF(ISBLANK(INDIRECT("X3"))," ",(INDIRECT("X3")))</f>
        <v>Основний вид діяльності</v>
      </c>
      <c r="AY3" s="78" t="str">
        <f ca="1">IF(ISBLANK(INDIRECT("Y3"))," ",(INDIRECT("Y3")))</f>
        <v xml:space="preserve"> </v>
      </c>
      <c r="AZ3" s="78" t="str">
        <f ca="1">IF(ISBLANK(INDIRECT("Z3"))," ",(INDIRECT("Z3")))</f>
        <v>Наявність зв'язку юридичної особи з банком та його опис</v>
      </c>
    </row>
    <row r="4" spans="1:52" ht="44.25" customHeight="1" x14ac:dyDescent="0.35">
      <c r="A4" s="527"/>
      <c r="B4" s="527"/>
      <c r="C4" s="527"/>
      <c r="D4" s="527"/>
      <c r="E4" s="527"/>
      <c r="F4" s="533"/>
      <c r="G4" s="527"/>
      <c r="H4" s="527"/>
      <c r="I4" s="135" t="s">
        <v>471</v>
      </c>
      <c r="J4" s="132" t="s">
        <v>820</v>
      </c>
      <c r="K4" s="132" t="s">
        <v>473</v>
      </c>
      <c r="L4" s="132" t="s">
        <v>474</v>
      </c>
      <c r="M4" s="132" t="s">
        <v>475</v>
      </c>
      <c r="N4" s="132" t="s">
        <v>495</v>
      </c>
      <c r="O4" s="132" t="s">
        <v>653</v>
      </c>
      <c r="P4" s="132" t="s">
        <v>477</v>
      </c>
      <c r="Q4" s="135" t="s">
        <v>478</v>
      </c>
      <c r="R4" s="135" t="s">
        <v>479</v>
      </c>
      <c r="S4" s="132" t="s">
        <v>831</v>
      </c>
      <c r="T4" s="191" t="s">
        <v>0</v>
      </c>
      <c r="U4" s="191" t="s">
        <v>456</v>
      </c>
      <c r="V4" s="191" t="s">
        <v>1</v>
      </c>
      <c r="W4" s="527"/>
      <c r="X4" s="132" t="s">
        <v>821</v>
      </c>
      <c r="Y4" s="387" t="s">
        <v>1494</v>
      </c>
      <c r="Z4" s="527"/>
      <c r="AB4" s="78" t="str">
        <f ca="1">IF(ISBLANK(INDIRECT("B4"))," ",(INDIRECT("B4")))</f>
        <v xml:space="preserve"> </v>
      </c>
      <c r="AC4" s="78" t="str">
        <f ca="1">IF(ISBLANK(INDIRECT("C4"))," ",(INDIRECT("C4")))</f>
        <v xml:space="preserve"> </v>
      </c>
      <c r="AD4" s="78" t="str">
        <f ca="1">IF(ISBLANK(INDIRECT("D4"))," ",(INDIRECT("D4")))</f>
        <v xml:space="preserve"> </v>
      </c>
      <c r="AE4" s="78" t="str">
        <f ca="1">IF(ISBLANK(INDIRECT("E4"))," ",(INDIRECT("E4")))</f>
        <v xml:space="preserve"> </v>
      </c>
      <c r="AF4" s="78" t="str">
        <f ca="1">IF(ISBLANK(INDIRECT("F4"))," ",(INDIRECT("F4")))</f>
        <v xml:space="preserve"> </v>
      </c>
      <c r="AG4" s="78" t="str">
        <f ca="1">IF(ISBLANK(INDIRECT("G4"))," ",(INDIRECT("G4")))</f>
        <v xml:space="preserve"> </v>
      </c>
      <c r="AH4" s="78" t="str">
        <f ca="1">IF(ISBLANK(INDIRECT("H4"))," ",(INDIRECT("H4")))</f>
        <v xml:space="preserve"> </v>
      </c>
      <c r="AI4" s="78" t="str">
        <f ca="1">IF(ISBLANK(INDIRECT("I4"))," ",(INDIRECT("I4")))</f>
        <v>індекс</v>
      </c>
      <c r="AJ4" s="78" t="str">
        <f ca="1">IF(ISBLANK(INDIRECT("J4"))," ",(INDIRECT("J4")))</f>
        <v>країна</v>
      </c>
      <c r="AK4" s="78" t="str">
        <f ca="1">IF(ISBLANK(INDIRECT("K4"))," ",(INDIRECT("K4")))</f>
        <v xml:space="preserve">область </v>
      </c>
      <c r="AL4" s="78" t="str">
        <f ca="1">IF(ISBLANK(INDIRECT("L4"))," ",(INDIRECT("L4")))</f>
        <v>район</v>
      </c>
      <c r="AM4" s="78" t="str">
        <f ca="1">IF(ISBLANK(INDIRECT("M4"))," ",(INDIRECT("M4")))</f>
        <v>тип населеного пункту</v>
      </c>
      <c r="AN4" s="78" t="str">
        <f ca="1">IF(ISBLANK(INDIRECT("N4"))," ",(INDIRECT("N4")))</f>
        <v>назва населеного пункту</v>
      </c>
      <c r="AO4" s="78" t="str">
        <f ca="1">IF(ISBLANK(INDIRECT("O4"))," ",(INDIRECT("O4")))</f>
        <v>тип вулиці</v>
      </c>
      <c r="AP4" s="78" t="str">
        <f ca="1">IF(ISBLANK(INDIRECT("P4"))," ",(INDIRECT("P4")))</f>
        <v>назва вулиці</v>
      </c>
      <c r="AQ4" s="78" t="str">
        <f ca="1">IF(ISBLANK(INDIRECT("Q4"))," ",(INDIRECT("Q4")))</f>
        <v xml:space="preserve">будинок </v>
      </c>
      <c r="AR4" s="78" t="str">
        <f ca="1">IF(ISBLANK(INDIRECT("R4"))," ",(INDIRECT("R4")))</f>
        <v>квартира</v>
      </c>
      <c r="AS4" s="78" t="str">
        <f ca="1">IF(ISBLANK(INDIRECT("S4"))," ",(INDIRECT("S4")))</f>
        <v>примітки до адреси</v>
      </c>
      <c r="AT4" s="78" t="str">
        <f ca="1">IF(ISBLANK(INDIRECT("T4"))," ",(INDIRECT("T4")))</f>
        <v>пряма</v>
      </c>
      <c r="AU4" s="78" t="str">
        <f ca="1">IF(ISBLANK(INDIRECT("U4"))," ",(INDIRECT("U4")))</f>
        <v>опосеред-кована</v>
      </c>
      <c r="AV4" s="78" t="str">
        <f ca="1">IF(ISBLANK(INDIRECT("V4"))," ",(INDIRECT("V4")))</f>
        <v>сукупна</v>
      </c>
      <c r="AW4" s="78" t="str">
        <f ca="1">IF(ISBLANK(INDIRECT("W4"))," ",(INDIRECT("W4")))</f>
        <v xml:space="preserve"> </v>
      </c>
      <c r="AX4" s="78" t="str">
        <f ca="1">IF(ISBLANK(INDIRECT("X4"))," ",(INDIRECT("X4")))</f>
        <v>вид діяльності
(автоматичний вибір)</v>
      </c>
      <c r="AY4" s="78" t="str">
        <f ca="1">IF(ISBLANK(INDIRECT("Y4"))," ",(INDIRECT("Y4")))</f>
        <v>Вид діяльності 
(заповнюється якщо у стопчику 9.1 зазначено  "Інший вид діяльності")</v>
      </c>
      <c r="AZ4" s="78" t="str">
        <f ca="1">IF(ISBLANK(INDIRECT("Z4"))," ",(INDIRECT("Z4")))</f>
        <v xml:space="preserve"> </v>
      </c>
    </row>
    <row r="5" spans="1:52" x14ac:dyDescent="0.35">
      <c r="A5" s="132">
        <v>1</v>
      </c>
      <c r="B5" s="132" t="s">
        <v>214</v>
      </c>
      <c r="C5" s="132" t="s">
        <v>215</v>
      </c>
      <c r="D5" s="132" t="s">
        <v>216</v>
      </c>
      <c r="E5" s="169" t="s">
        <v>238</v>
      </c>
      <c r="F5" s="192" t="s">
        <v>239</v>
      </c>
      <c r="G5" s="186" t="s">
        <v>272</v>
      </c>
      <c r="H5" s="186" t="s">
        <v>273</v>
      </c>
      <c r="I5" s="135" t="s">
        <v>229</v>
      </c>
      <c r="J5" s="132" t="s">
        <v>230</v>
      </c>
      <c r="K5" s="132" t="s">
        <v>292</v>
      </c>
      <c r="L5" s="132" t="s">
        <v>293</v>
      </c>
      <c r="M5" s="132" t="s">
        <v>294</v>
      </c>
      <c r="N5" s="186" t="s">
        <v>295</v>
      </c>
      <c r="O5" s="132" t="s">
        <v>296</v>
      </c>
      <c r="P5" s="132" t="s">
        <v>297</v>
      </c>
      <c r="Q5" s="135" t="s">
        <v>454</v>
      </c>
      <c r="R5" s="135" t="s">
        <v>455</v>
      </c>
      <c r="S5" s="132" t="s">
        <v>501</v>
      </c>
      <c r="T5" s="193">
        <v>5</v>
      </c>
      <c r="U5" s="193">
        <v>6</v>
      </c>
      <c r="V5" s="193">
        <v>7</v>
      </c>
      <c r="W5" s="132">
        <v>8</v>
      </c>
      <c r="X5" s="169" t="s">
        <v>450</v>
      </c>
      <c r="Y5" s="169" t="s">
        <v>451</v>
      </c>
      <c r="Z5" s="169">
        <v>10</v>
      </c>
      <c r="AB5" s="78" t="str">
        <f ca="1">IF(ISBLANK(INDIRECT("B5"))," ",(INDIRECT("B5")))</f>
        <v>2.1.</v>
      </c>
      <c r="AC5" s="78" t="str">
        <f ca="1">IF(ISBLANK(INDIRECT("C5"))," ",(INDIRECT("C5")))</f>
        <v>2.2.</v>
      </c>
      <c r="AD5" s="78" t="str">
        <f ca="1">IF(ISBLANK(INDIRECT("D5"))," ",(INDIRECT("D5")))</f>
        <v>2.3.</v>
      </c>
      <c r="AE5" s="78" t="str">
        <f ca="1">IF(ISBLANK(INDIRECT("E5"))," ",(INDIRECT("E5")))</f>
        <v>3.1.</v>
      </c>
      <c r="AF5" s="78" t="str">
        <f ca="1">IF(ISBLANK(INDIRECT("F5"))," ",(INDIRECT("F5")))</f>
        <v>3.2.</v>
      </c>
      <c r="AG5" s="78" t="str">
        <f ca="1">IF(ISBLANK(INDIRECT("G5"))," ",(INDIRECT("G5")))</f>
        <v>3.3.</v>
      </c>
      <c r="AH5" s="78" t="str">
        <f ca="1">IF(ISBLANK(INDIRECT("H5"))," ",(INDIRECT("H5")))</f>
        <v>3.4.</v>
      </c>
      <c r="AI5" s="78" t="str">
        <f ca="1">IF(ISBLANK(INDIRECT("I5"))," ",(INDIRECT("I5")))</f>
        <v>4.1.</v>
      </c>
      <c r="AJ5" s="78" t="str">
        <f ca="1">IF(ISBLANK(INDIRECT("J5"))," ",(INDIRECT("J5")))</f>
        <v>4.2.</v>
      </c>
      <c r="AK5" s="78" t="str">
        <f ca="1">IF(ISBLANK(INDIRECT("K5"))," ",(INDIRECT("K5")))</f>
        <v>4.3.</v>
      </c>
      <c r="AL5" s="78" t="str">
        <f ca="1">IF(ISBLANK(INDIRECT("L5"))," ",(INDIRECT("L5")))</f>
        <v>4.4.</v>
      </c>
      <c r="AM5" s="78" t="str">
        <f ca="1">IF(ISBLANK(INDIRECT("M5"))," ",(INDIRECT("M5")))</f>
        <v>4.5.</v>
      </c>
      <c r="AN5" s="78" t="str">
        <f ca="1">IF(ISBLANK(INDIRECT("N5"))," ",(INDIRECT("N5")))</f>
        <v>4.6.</v>
      </c>
      <c r="AO5" s="78" t="str">
        <f ca="1">IF(ISBLANK(INDIRECT("O5"))," ",(INDIRECT("O5")))</f>
        <v>4.7.</v>
      </c>
      <c r="AP5" s="78" t="str">
        <f ca="1">IF(ISBLANK(INDIRECT("P5"))," ",(INDIRECT("P5")))</f>
        <v>4.8.</v>
      </c>
      <c r="AQ5" s="78" t="str">
        <f ca="1">IF(ISBLANK(INDIRECT("Q5"))," ",(INDIRECT("Q5")))</f>
        <v>4.9.</v>
      </c>
      <c r="AR5" s="78" t="str">
        <f ca="1">IF(ISBLANK(INDIRECT("R5"))," ",(INDIRECT("R5")))</f>
        <v>4.10.</v>
      </c>
      <c r="AS5" s="78" t="str">
        <f ca="1">IF(ISBLANK(INDIRECT("S5"))," ",(INDIRECT("S5")))</f>
        <v>4.11.</v>
      </c>
      <c r="AT5" s="78">
        <f ca="1">IF(ISBLANK(INDIRECT("T5"))," ",(INDIRECT("T5")))</f>
        <v>5</v>
      </c>
      <c r="AU5" s="78">
        <f ca="1">IF(ISBLANK(INDIRECT("U5"))," ",(INDIRECT("U5")))</f>
        <v>6</v>
      </c>
      <c r="AV5" s="78">
        <f ca="1">IF(ISBLANK(INDIRECT("V5"))," ",(INDIRECT("V5")))</f>
        <v>7</v>
      </c>
      <c r="AW5" s="78">
        <f ca="1">IF(ISBLANK(INDIRECT("W5"))," ",(INDIRECT("W5")))</f>
        <v>8</v>
      </c>
      <c r="AX5" s="78" t="str">
        <f ca="1">IF(ISBLANK(INDIRECT("X5"))," ",(INDIRECT("X5")))</f>
        <v>9.1.</v>
      </c>
      <c r="AY5" s="78" t="str">
        <f ca="1">IF(ISBLANK(INDIRECT("Y5"))," ",(INDIRECT("Y5")))</f>
        <v>9.2.</v>
      </c>
      <c r="AZ5" s="78">
        <f ca="1">IF(ISBLANK(INDIRECT("Z5"))," ",(INDIRECT("Z5")))</f>
        <v>10</v>
      </c>
    </row>
    <row r="6" spans="1:52" ht="43.5" customHeight="1" x14ac:dyDescent="0.35">
      <c r="A6" s="194">
        <v>1</v>
      </c>
      <c r="B6" s="195"/>
      <c r="C6" s="195"/>
      <c r="D6" s="196"/>
      <c r="E6" s="9"/>
      <c r="F6" s="197"/>
      <c r="G6" s="196"/>
      <c r="H6" s="384"/>
      <c r="I6" s="198"/>
      <c r="J6" s="196"/>
      <c r="K6" s="196"/>
      <c r="L6" s="196"/>
      <c r="M6" s="199"/>
      <c r="N6" s="196"/>
      <c r="O6" s="196"/>
      <c r="P6" s="196"/>
      <c r="Q6" s="200"/>
      <c r="R6" s="200"/>
      <c r="S6" s="196"/>
      <c r="T6" s="201"/>
      <c r="U6" s="201"/>
      <c r="V6" s="267" t="str">
        <f t="shared" ref="V6:V55" si="0">IF(AND(T6="",U6=""),"",T6+U6)</f>
        <v/>
      </c>
      <c r="W6" s="196"/>
      <c r="X6" s="196"/>
      <c r="Y6" s="9"/>
      <c r="Z6" s="9"/>
      <c r="AB6" s="78" t="str">
        <f ca="1">IF(ISBLANK(INDIRECT("B6"))," ",(INDIRECT("B6")))</f>
        <v xml:space="preserve"> </v>
      </c>
      <c r="AC6" s="78" t="str">
        <f ca="1">IF(ISBLANK(INDIRECT("C6"))," ",(INDIRECT("C6")))</f>
        <v xml:space="preserve"> </v>
      </c>
      <c r="AD6" s="78" t="str">
        <f ca="1">IF(ISBLANK(INDIRECT("D6"))," ",(INDIRECT("D6")))</f>
        <v xml:space="preserve"> </v>
      </c>
      <c r="AE6" s="78" t="str">
        <f ca="1">IF(ISBLANK(INDIRECT("E6"))," ",(INDIRECT("E6")))</f>
        <v xml:space="preserve"> </v>
      </c>
      <c r="AF6" s="78" t="str">
        <f ca="1">IF(ISBLANK(INDIRECT("F6"))," ",(INDIRECT("F6")))</f>
        <v xml:space="preserve"> </v>
      </c>
      <c r="AG6" s="78" t="str">
        <f ca="1">IF(ISBLANK(INDIRECT("G6"))," ",(INDIRECT("G6")))</f>
        <v xml:space="preserve"> </v>
      </c>
      <c r="AH6" s="78" t="str">
        <f ca="1">IF(ISBLANK(INDIRECT("H6"))," ",(INDIRECT("H6")))</f>
        <v xml:space="preserve"> </v>
      </c>
      <c r="AI6" s="78" t="str">
        <f ca="1">IF(ISBLANK(INDIRECT("I6"))," ",(INDIRECT("I6")))</f>
        <v xml:space="preserve"> </v>
      </c>
      <c r="AJ6" s="78" t="str">
        <f ca="1">IF(ISBLANK(INDIRECT("J6"))," ",(INDIRECT("J6")))</f>
        <v xml:space="preserve"> </v>
      </c>
      <c r="AK6" s="78" t="str">
        <f ca="1">IF(ISBLANK(INDIRECT("K6"))," ",(INDIRECT("K6")))</f>
        <v xml:space="preserve"> </v>
      </c>
      <c r="AL6" s="78" t="str">
        <f ca="1">IF(ISBLANK(INDIRECT("L6"))," ",(INDIRECT("L6")))</f>
        <v xml:space="preserve"> </v>
      </c>
      <c r="AM6" s="78" t="str">
        <f ca="1">IF(ISBLANK(INDIRECT("M6"))," ",(INDIRECT("M6")))</f>
        <v xml:space="preserve"> </v>
      </c>
      <c r="AN6" s="78" t="str">
        <f ca="1">IF(ISBLANK(INDIRECT("N6"))," ",(INDIRECT("N6")))</f>
        <v xml:space="preserve"> </v>
      </c>
      <c r="AO6" s="78" t="str">
        <f ca="1">IF(ISBLANK(INDIRECT("O6"))," ",(INDIRECT("O6")))</f>
        <v xml:space="preserve"> </v>
      </c>
      <c r="AP6" s="78" t="str">
        <f ca="1">IF(ISBLANK(INDIRECT("P6"))," ",(INDIRECT("P6")))</f>
        <v xml:space="preserve"> </v>
      </c>
      <c r="AQ6" s="78" t="str">
        <f ca="1">IF(ISBLANK(INDIRECT("Q6"))," ",(INDIRECT("Q6")))</f>
        <v xml:space="preserve"> </v>
      </c>
      <c r="AR6" s="78" t="str">
        <f ca="1">IF(ISBLANK(INDIRECT("R6"))," ",(INDIRECT("R6")))</f>
        <v xml:space="preserve"> </v>
      </c>
      <c r="AS6" s="78" t="str">
        <f ca="1">IF(ISBLANK(INDIRECT("S6"))," ",(INDIRECT("S6")))</f>
        <v xml:space="preserve"> </v>
      </c>
      <c r="AT6" s="78" t="str">
        <f ca="1">IF(ISBLANK(INDIRECT("T6"))," ",(INDIRECT("T6")))</f>
        <v xml:space="preserve"> </v>
      </c>
      <c r="AU6" s="78" t="str">
        <f ca="1">IF(ISBLANK(INDIRECT("U6"))," ",(INDIRECT("U6")))</f>
        <v xml:space="preserve"> </v>
      </c>
      <c r="AV6" s="78" t="str">
        <f ca="1">IF(ISBLANK(INDIRECT("V6"))," ",(INDIRECT("V6")))</f>
        <v/>
      </c>
      <c r="AW6" s="78" t="str">
        <f ca="1">IF(ISBLANK(INDIRECT("W6"))," ",(INDIRECT("W6")))</f>
        <v xml:space="preserve"> </v>
      </c>
      <c r="AX6" s="78" t="str">
        <f ca="1">IF(ISBLANK(INDIRECT("X6"))," ",(INDIRECT("X6")))</f>
        <v xml:space="preserve"> </v>
      </c>
      <c r="AY6" s="78" t="str">
        <f ca="1">IF(ISBLANK(INDIRECT("Y6"))," ",(INDIRECT("Y6")))</f>
        <v xml:space="preserve"> </v>
      </c>
      <c r="AZ6" s="78" t="str">
        <f ca="1">IF(ISBLANK(INDIRECT("Z6"))," ",(INDIRECT("Z6")))</f>
        <v xml:space="preserve"> </v>
      </c>
    </row>
    <row r="7" spans="1:52" ht="43.5" customHeight="1" x14ac:dyDescent="0.35">
      <c r="A7" s="194">
        <v>2</v>
      </c>
      <c r="B7" s="195"/>
      <c r="C7" s="195"/>
      <c r="D7" s="196"/>
      <c r="E7" s="196"/>
      <c r="F7" s="197"/>
      <c r="G7" s="196"/>
      <c r="H7" s="196"/>
      <c r="I7" s="198"/>
      <c r="J7" s="196"/>
      <c r="K7" s="196"/>
      <c r="L7" s="196"/>
      <c r="M7" s="199"/>
      <c r="N7" s="196"/>
      <c r="O7" s="196"/>
      <c r="P7" s="196"/>
      <c r="Q7" s="200"/>
      <c r="R7" s="200"/>
      <c r="S7" s="196"/>
      <c r="T7" s="201"/>
      <c r="U7" s="201"/>
      <c r="V7" s="267" t="str">
        <f t="shared" si="0"/>
        <v/>
      </c>
      <c r="W7" s="196"/>
      <c r="X7" s="196"/>
      <c r="Y7" s="196"/>
      <c r="Z7" s="196"/>
      <c r="AB7" s="78" t="str">
        <f ca="1">IF(ISBLANK(INDIRECT("B7"))," ",(INDIRECT("B7")))</f>
        <v xml:space="preserve"> </v>
      </c>
      <c r="AC7" s="78" t="str">
        <f ca="1">IF(ISBLANK(INDIRECT("C7"))," ",(INDIRECT("C7")))</f>
        <v xml:space="preserve"> </v>
      </c>
      <c r="AD7" s="78" t="str">
        <f ca="1">IF(ISBLANK(INDIRECT("D7"))," ",(INDIRECT("D7")))</f>
        <v xml:space="preserve"> </v>
      </c>
      <c r="AE7" s="78" t="str">
        <f ca="1">IF(ISBLANK(INDIRECT("E7"))," ",(INDIRECT("E7")))</f>
        <v xml:space="preserve"> </v>
      </c>
      <c r="AF7" s="78" t="str">
        <f ca="1">IF(ISBLANK(INDIRECT("F7"))," ",(INDIRECT("F7")))</f>
        <v xml:space="preserve"> </v>
      </c>
      <c r="AG7" s="78" t="str">
        <f ca="1">IF(ISBLANK(INDIRECT("G7"))," ",(INDIRECT("G7")))</f>
        <v xml:space="preserve"> </v>
      </c>
      <c r="AH7" s="78" t="str">
        <f ca="1">IF(ISBLANK(INDIRECT("H7"))," ",(INDIRECT("H7")))</f>
        <v xml:space="preserve"> </v>
      </c>
      <c r="AI7" s="78" t="str">
        <f ca="1">IF(ISBLANK(INDIRECT("I7"))," ",(INDIRECT("I7")))</f>
        <v xml:space="preserve"> </v>
      </c>
      <c r="AJ7" s="78" t="str">
        <f ca="1">IF(ISBLANK(INDIRECT("J7"))," ",(INDIRECT("J7")))</f>
        <v xml:space="preserve"> </v>
      </c>
      <c r="AK7" s="78" t="str">
        <f ca="1">IF(ISBLANK(INDIRECT("K7"))," ",(INDIRECT("K7")))</f>
        <v xml:space="preserve"> </v>
      </c>
      <c r="AL7" s="78" t="str">
        <f ca="1">IF(ISBLANK(INDIRECT("L7"))," ",(INDIRECT("L7")))</f>
        <v xml:space="preserve"> </v>
      </c>
      <c r="AM7" s="78" t="str">
        <f ca="1">IF(ISBLANK(INDIRECT("M7"))," ",(INDIRECT("M7")))</f>
        <v xml:space="preserve"> </v>
      </c>
      <c r="AN7" s="78" t="str">
        <f ca="1">IF(ISBLANK(INDIRECT("N7"))," ",(INDIRECT("N7")))</f>
        <v xml:space="preserve"> </v>
      </c>
      <c r="AO7" s="78" t="str">
        <f ca="1">IF(ISBLANK(INDIRECT("O7"))," ",(INDIRECT("O7")))</f>
        <v xml:space="preserve"> </v>
      </c>
      <c r="AP7" s="78" t="str">
        <f ca="1">IF(ISBLANK(INDIRECT("P7"))," ",(INDIRECT("P7")))</f>
        <v xml:space="preserve"> </v>
      </c>
      <c r="AQ7" s="78" t="str">
        <f ca="1">IF(ISBLANK(INDIRECT("Q7"))," ",(INDIRECT("Q7")))</f>
        <v xml:space="preserve"> </v>
      </c>
      <c r="AR7" s="78" t="str">
        <f ca="1">IF(ISBLANK(INDIRECT("R7"))," ",(INDIRECT("R7")))</f>
        <v xml:space="preserve"> </v>
      </c>
      <c r="AS7" s="78" t="str">
        <f ca="1">IF(ISBLANK(INDIRECT("S7"))," ",(INDIRECT("S7")))</f>
        <v xml:space="preserve"> </v>
      </c>
      <c r="AT7" s="78" t="str">
        <f ca="1">IF(ISBLANK(INDIRECT("T7"))," ",(INDIRECT("T7")))</f>
        <v xml:space="preserve"> </v>
      </c>
      <c r="AU7" s="78" t="str">
        <f ca="1">IF(ISBLANK(INDIRECT("U7"))," ",(INDIRECT("U7")))</f>
        <v xml:space="preserve"> </v>
      </c>
      <c r="AV7" s="78" t="str">
        <f ca="1">IF(ISBLANK(INDIRECT("V7"))," ",(INDIRECT("V7")))</f>
        <v/>
      </c>
      <c r="AW7" s="78" t="str">
        <f ca="1">IF(ISBLANK(INDIRECT("W7"))," ",(INDIRECT("W7")))</f>
        <v xml:space="preserve"> </v>
      </c>
      <c r="AX7" s="78" t="str">
        <f ca="1">IF(ISBLANK(INDIRECT("X7"))," ",(INDIRECT("X7")))</f>
        <v xml:space="preserve"> </v>
      </c>
      <c r="AY7" s="78" t="str">
        <f ca="1">IF(ISBLANK(INDIRECT("Y7"))," ",(INDIRECT("Y7")))</f>
        <v xml:space="preserve"> </v>
      </c>
      <c r="AZ7" s="78" t="str">
        <f ca="1">IF(ISBLANK(INDIRECT("Z7"))," ",(INDIRECT("Z7")))</f>
        <v xml:space="preserve"> </v>
      </c>
    </row>
    <row r="8" spans="1:52" ht="43.5" customHeight="1" x14ac:dyDescent="0.35">
      <c r="A8" s="194">
        <v>3</v>
      </c>
      <c r="B8" s="195"/>
      <c r="C8" s="195"/>
      <c r="D8" s="196"/>
      <c r="E8" s="196"/>
      <c r="F8" s="197"/>
      <c r="G8" s="196"/>
      <c r="H8" s="196"/>
      <c r="I8" s="198"/>
      <c r="J8" s="196"/>
      <c r="K8" s="196"/>
      <c r="L8" s="196"/>
      <c r="M8" s="199"/>
      <c r="N8" s="196"/>
      <c r="O8" s="196"/>
      <c r="P8" s="196"/>
      <c r="Q8" s="200"/>
      <c r="R8" s="200"/>
      <c r="S8" s="196"/>
      <c r="T8" s="201"/>
      <c r="U8" s="201"/>
      <c r="V8" s="267" t="str">
        <f t="shared" si="0"/>
        <v/>
      </c>
      <c r="W8" s="196"/>
      <c r="X8" s="196"/>
      <c r="Y8" s="196"/>
      <c r="Z8" s="196"/>
      <c r="AB8" s="78" t="str">
        <f ca="1">IF(ISBLANK(INDIRECT("B8"))," ",(INDIRECT("B8")))</f>
        <v xml:space="preserve"> </v>
      </c>
      <c r="AC8" s="78" t="str">
        <f ca="1">IF(ISBLANK(INDIRECT("C8"))," ",(INDIRECT("C8")))</f>
        <v xml:space="preserve"> </v>
      </c>
      <c r="AD8" s="78" t="str">
        <f ca="1">IF(ISBLANK(INDIRECT("D8"))," ",(INDIRECT("D8")))</f>
        <v xml:space="preserve"> </v>
      </c>
      <c r="AE8" s="78" t="str">
        <f ca="1">IF(ISBLANK(INDIRECT("E8"))," ",(INDIRECT("E8")))</f>
        <v xml:space="preserve"> </v>
      </c>
      <c r="AF8" s="78" t="str">
        <f ca="1">IF(ISBLANK(INDIRECT("F8"))," ",(INDIRECT("F8")))</f>
        <v xml:space="preserve"> </v>
      </c>
      <c r="AG8" s="78" t="str">
        <f ca="1">IF(ISBLANK(INDIRECT("G8"))," ",(INDIRECT("G8")))</f>
        <v xml:space="preserve"> </v>
      </c>
      <c r="AH8" s="78" t="str">
        <f ca="1">IF(ISBLANK(INDIRECT("H8"))," ",(INDIRECT("H8")))</f>
        <v xml:space="preserve"> </v>
      </c>
      <c r="AI8" s="78" t="str">
        <f ca="1">IF(ISBLANK(INDIRECT("I8"))," ",(INDIRECT("I8")))</f>
        <v xml:space="preserve"> </v>
      </c>
      <c r="AJ8" s="78" t="str">
        <f ca="1">IF(ISBLANK(INDIRECT("J8"))," ",(INDIRECT("J8")))</f>
        <v xml:space="preserve"> </v>
      </c>
      <c r="AK8" s="78" t="str">
        <f ca="1">IF(ISBLANK(INDIRECT("K8"))," ",(INDIRECT("K8")))</f>
        <v xml:space="preserve"> </v>
      </c>
      <c r="AL8" s="78" t="str">
        <f ca="1">IF(ISBLANK(INDIRECT("L8"))," ",(INDIRECT("L8")))</f>
        <v xml:space="preserve"> </v>
      </c>
      <c r="AM8" s="78" t="str">
        <f ca="1">IF(ISBLANK(INDIRECT("M8"))," ",(INDIRECT("M8")))</f>
        <v xml:space="preserve"> </v>
      </c>
      <c r="AN8" s="78" t="str">
        <f ca="1">IF(ISBLANK(INDIRECT("N8"))," ",(INDIRECT("N8")))</f>
        <v xml:space="preserve"> </v>
      </c>
      <c r="AO8" s="78" t="str">
        <f ca="1">IF(ISBLANK(INDIRECT("O8"))," ",(INDIRECT("O8")))</f>
        <v xml:space="preserve"> </v>
      </c>
      <c r="AP8" s="78" t="str">
        <f ca="1">IF(ISBLANK(INDIRECT("P8"))," ",(INDIRECT("P8")))</f>
        <v xml:space="preserve"> </v>
      </c>
      <c r="AQ8" s="78" t="str">
        <f ca="1">IF(ISBLANK(INDIRECT("Q8"))," ",(INDIRECT("Q8")))</f>
        <v xml:space="preserve"> </v>
      </c>
      <c r="AR8" s="78" t="str">
        <f ca="1">IF(ISBLANK(INDIRECT("R8"))," ",(INDIRECT("R8")))</f>
        <v xml:space="preserve"> </v>
      </c>
      <c r="AS8" s="78" t="str">
        <f ca="1">IF(ISBLANK(INDIRECT("S8"))," ",(INDIRECT("S8")))</f>
        <v xml:space="preserve"> </v>
      </c>
      <c r="AT8" s="78" t="str">
        <f ca="1">IF(ISBLANK(INDIRECT("T8"))," ",(INDIRECT("T8")))</f>
        <v xml:space="preserve"> </v>
      </c>
      <c r="AU8" s="78" t="str">
        <f ca="1">IF(ISBLANK(INDIRECT("U8"))," ",(INDIRECT("U8")))</f>
        <v xml:space="preserve"> </v>
      </c>
      <c r="AV8" s="78" t="str">
        <f ca="1">IF(ISBLANK(INDIRECT("V8"))," ",(INDIRECT("V8")))</f>
        <v/>
      </c>
      <c r="AW8" s="78" t="str">
        <f ca="1">IF(ISBLANK(INDIRECT("W8"))," ",(INDIRECT("W8")))</f>
        <v xml:space="preserve"> </v>
      </c>
      <c r="AX8" s="78" t="str">
        <f ca="1">IF(ISBLANK(INDIRECT("X8"))," ",(INDIRECT("X8")))</f>
        <v xml:space="preserve"> </v>
      </c>
      <c r="AY8" s="78" t="str">
        <f ca="1">IF(ISBLANK(INDIRECT("Y8"))," ",(INDIRECT("Y8")))</f>
        <v xml:space="preserve"> </v>
      </c>
      <c r="AZ8" s="78" t="str">
        <f ca="1">IF(ISBLANK(INDIRECT("Z8"))," ",(INDIRECT("Z8")))</f>
        <v xml:space="preserve"> </v>
      </c>
    </row>
    <row r="9" spans="1:52" ht="43.5" customHeight="1" x14ac:dyDescent="0.35">
      <c r="A9" s="194">
        <v>4</v>
      </c>
      <c r="B9" s="195"/>
      <c r="C9" s="195"/>
      <c r="D9" s="196"/>
      <c r="E9" s="196"/>
      <c r="F9" s="197"/>
      <c r="G9" s="196"/>
      <c r="H9" s="196"/>
      <c r="I9" s="198"/>
      <c r="J9" s="196"/>
      <c r="K9" s="196"/>
      <c r="L9" s="196"/>
      <c r="M9" s="199"/>
      <c r="N9" s="196"/>
      <c r="O9" s="196"/>
      <c r="P9" s="196"/>
      <c r="Q9" s="200"/>
      <c r="R9" s="200"/>
      <c r="S9" s="196"/>
      <c r="T9" s="201"/>
      <c r="U9" s="201"/>
      <c r="V9" s="267" t="str">
        <f t="shared" si="0"/>
        <v/>
      </c>
      <c r="W9" s="196"/>
      <c r="X9" s="196"/>
      <c r="Y9" s="196"/>
      <c r="Z9" s="196"/>
      <c r="AB9" s="78" t="str">
        <f ca="1">IF(ISBLANK(INDIRECT("B9"))," ",(INDIRECT("B9")))</f>
        <v xml:space="preserve"> </v>
      </c>
      <c r="AC9" s="78" t="str">
        <f ca="1">IF(ISBLANK(INDIRECT("C9"))," ",(INDIRECT("C9")))</f>
        <v xml:space="preserve"> </v>
      </c>
      <c r="AD9" s="78" t="str">
        <f ca="1">IF(ISBLANK(INDIRECT("D9"))," ",(INDIRECT("D9")))</f>
        <v xml:space="preserve"> </v>
      </c>
      <c r="AE9" s="78" t="str">
        <f ca="1">IF(ISBLANK(INDIRECT("E9"))," ",(INDIRECT("E9")))</f>
        <v xml:space="preserve"> </v>
      </c>
      <c r="AF9" s="78" t="str">
        <f ca="1">IF(ISBLANK(INDIRECT("F9"))," ",(INDIRECT("F9")))</f>
        <v xml:space="preserve"> </v>
      </c>
      <c r="AG9" s="78" t="str">
        <f ca="1">IF(ISBLANK(INDIRECT("G9"))," ",(INDIRECT("G9")))</f>
        <v xml:space="preserve"> </v>
      </c>
      <c r="AH9" s="78" t="str">
        <f ca="1">IF(ISBLANK(INDIRECT("H9"))," ",(INDIRECT("H9")))</f>
        <v xml:space="preserve"> </v>
      </c>
      <c r="AI9" s="78" t="str">
        <f ca="1">IF(ISBLANK(INDIRECT("I9"))," ",(INDIRECT("I9")))</f>
        <v xml:space="preserve"> </v>
      </c>
      <c r="AJ9" s="78" t="str">
        <f ca="1">IF(ISBLANK(INDIRECT("J9"))," ",(INDIRECT("J9")))</f>
        <v xml:space="preserve"> </v>
      </c>
      <c r="AK9" s="78" t="str">
        <f ca="1">IF(ISBLANK(INDIRECT("K9"))," ",(INDIRECT("K9")))</f>
        <v xml:space="preserve"> </v>
      </c>
      <c r="AL9" s="78" t="str">
        <f ca="1">IF(ISBLANK(INDIRECT("L9"))," ",(INDIRECT("L9")))</f>
        <v xml:space="preserve"> </v>
      </c>
      <c r="AM9" s="78" t="str">
        <f ca="1">IF(ISBLANK(INDIRECT("M9"))," ",(INDIRECT("M9")))</f>
        <v xml:space="preserve"> </v>
      </c>
      <c r="AN9" s="78" t="str">
        <f ca="1">IF(ISBLANK(INDIRECT("N9"))," ",(INDIRECT("N9")))</f>
        <v xml:space="preserve"> </v>
      </c>
      <c r="AO9" s="78" t="str">
        <f ca="1">IF(ISBLANK(INDIRECT("O9"))," ",(INDIRECT("O9")))</f>
        <v xml:space="preserve"> </v>
      </c>
      <c r="AP9" s="78" t="str">
        <f ca="1">IF(ISBLANK(INDIRECT("P9"))," ",(INDIRECT("P9")))</f>
        <v xml:space="preserve"> </v>
      </c>
      <c r="AQ9" s="78" t="str">
        <f ca="1">IF(ISBLANK(INDIRECT("Q9"))," ",(INDIRECT("Q9")))</f>
        <v xml:space="preserve"> </v>
      </c>
      <c r="AR9" s="78" t="str">
        <f ca="1">IF(ISBLANK(INDIRECT("R9"))," ",(INDIRECT("R9")))</f>
        <v xml:space="preserve"> </v>
      </c>
      <c r="AS9" s="78" t="str">
        <f ca="1">IF(ISBLANK(INDIRECT("S9"))," ",(INDIRECT("S9")))</f>
        <v xml:space="preserve"> </v>
      </c>
      <c r="AT9" s="78" t="str">
        <f ca="1">IF(ISBLANK(INDIRECT("T9"))," ",(INDIRECT("T9")))</f>
        <v xml:space="preserve"> </v>
      </c>
      <c r="AU9" s="78" t="str">
        <f ca="1">IF(ISBLANK(INDIRECT("U9"))," ",(INDIRECT("U9")))</f>
        <v xml:space="preserve"> </v>
      </c>
      <c r="AV9" s="78" t="str">
        <f ca="1">IF(ISBLANK(INDIRECT("V9"))," ",(INDIRECT("V9")))</f>
        <v/>
      </c>
      <c r="AW9" s="78" t="str">
        <f ca="1">IF(ISBLANK(INDIRECT("W9"))," ",(INDIRECT("W9")))</f>
        <v xml:space="preserve"> </v>
      </c>
      <c r="AX9" s="78" t="str">
        <f ca="1">IF(ISBLANK(INDIRECT("X9"))," ",(INDIRECT("X9")))</f>
        <v xml:space="preserve"> </v>
      </c>
      <c r="AY9" s="78" t="str">
        <f ca="1">IF(ISBLANK(INDIRECT("Y9"))," ",(INDIRECT("Y9")))</f>
        <v xml:space="preserve"> </v>
      </c>
      <c r="AZ9" s="78" t="str">
        <f ca="1">IF(ISBLANK(INDIRECT("Z9"))," ",(INDIRECT("Z9")))</f>
        <v xml:space="preserve"> </v>
      </c>
    </row>
    <row r="10" spans="1:52" ht="43.5" customHeight="1" x14ac:dyDescent="0.35">
      <c r="A10" s="194">
        <v>5</v>
      </c>
      <c r="B10" s="195"/>
      <c r="C10" s="195"/>
      <c r="D10" s="196"/>
      <c r="E10" s="196"/>
      <c r="F10" s="197"/>
      <c r="G10" s="196"/>
      <c r="H10" s="196"/>
      <c r="I10" s="198"/>
      <c r="J10" s="196"/>
      <c r="K10" s="196"/>
      <c r="L10" s="196"/>
      <c r="M10" s="199"/>
      <c r="N10" s="196"/>
      <c r="O10" s="196"/>
      <c r="P10" s="196"/>
      <c r="Q10" s="200"/>
      <c r="R10" s="200"/>
      <c r="S10" s="196"/>
      <c r="T10" s="201"/>
      <c r="U10" s="201"/>
      <c r="V10" s="267" t="str">
        <f t="shared" si="0"/>
        <v/>
      </c>
      <c r="W10" s="196"/>
      <c r="X10" s="196"/>
      <c r="Y10" s="196"/>
      <c r="Z10" s="196"/>
      <c r="AB10" s="78" t="str">
        <f ca="1">IF(ISBLANK(INDIRECT("B10"))," ",(INDIRECT("B10")))</f>
        <v xml:space="preserve"> </v>
      </c>
      <c r="AC10" s="78" t="str">
        <f ca="1">IF(ISBLANK(INDIRECT("C10"))," ",(INDIRECT("C10")))</f>
        <v xml:space="preserve"> </v>
      </c>
      <c r="AD10" s="78" t="str">
        <f ca="1">IF(ISBLANK(INDIRECT("D10"))," ",(INDIRECT("D10")))</f>
        <v xml:space="preserve"> </v>
      </c>
      <c r="AE10" s="78" t="str">
        <f ca="1">IF(ISBLANK(INDIRECT("E10"))," ",(INDIRECT("E10")))</f>
        <v xml:space="preserve"> </v>
      </c>
      <c r="AF10" s="78" t="str">
        <f ca="1">IF(ISBLANK(INDIRECT("F10"))," ",(INDIRECT("F10")))</f>
        <v xml:space="preserve"> </v>
      </c>
      <c r="AG10" s="78" t="str">
        <f ca="1">IF(ISBLANK(INDIRECT("G10"))," ",(INDIRECT("G10")))</f>
        <v xml:space="preserve"> </v>
      </c>
      <c r="AH10" s="78" t="str">
        <f ca="1">IF(ISBLANK(INDIRECT("H10"))," ",(INDIRECT("H10")))</f>
        <v xml:space="preserve"> </v>
      </c>
      <c r="AI10" s="78" t="str">
        <f ca="1">IF(ISBLANK(INDIRECT("I10"))," ",(INDIRECT("I10")))</f>
        <v xml:space="preserve"> </v>
      </c>
      <c r="AJ10" s="78" t="str">
        <f ca="1">IF(ISBLANK(INDIRECT("J10"))," ",(INDIRECT("J10")))</f>
        <v xml:space="preserve"> </v>
      </c>
      <c r="AK10" s="78" t="str">
        <f ca="1">IF(ISBLANK(INDIRECT("K10"))," ",(INDIRECT("K10")))</f>
        <v xml:space="preserve"> </v>
      </c>
      <c r="AL10" s="78" t="str">
        <f ca="1">IF(ISBLANK(INDIRECT("L10"))," ",(INDIRECT("L10")))</f>
        <v xml:space="preserve"> </v>
      </c>
      <c r="AM10" s="78" t="str">
        <f ca="1">IF(ISBLANK(INDIRECT("M10"))," ",(INDIRECT("M10")))</f>
        <v xml:space="preserve"> </v>
      </c>
      <c r="AN10" s="78" t="str">
        <f ca="1">IF(ISBLANK(INDIRECT("N10"))," ",(INDIRECT("N10")))</f>
        <v xml:space="preserve"> </v>
      </c>
      <c r="AO10" s="78" t="str">
        <f ca="1">IF(ISBLANK(INDIRECT("O10"))," ",(INDIRECT("O10")))</f>
        <v xml:space="preserve"> </v>
      </c>
      <c r="AP10" s="78" t="str">
        <f ca="1">IF(ISBLANK(INDIRECT("P10"))," ",(INDIRECT("P10")))</f>
        <v xml:space="preserve"> </v>
      </c>
      <c r="AQ10" s="78" t="str">
        <f ca="1">IF(ISBLANK(INDIRECT("Q10"))," ",(INDIRECT("Q10")))</f>
        <v xml:space="preserve"> </v>
      </c>
      <c r="AR10" s="78" t="str">
        <f ca="1">IF(ISBLANK(INDIRECT("R10"))," ",(INDIRECT("R10")))</f>
        <v xml:space="preserve"> </v>
      </c>
      <c r="AS10" s="78" t="str">
        <f ca="1">IF(ISBLANK(INDIRECT("S10"))," ",(INDIRECT("S10")))</f>
        <v xml:space="preserve"> </v>
      </c>
      <c r="AT10" s="78" t="str">
        <f ca="1">IF(ISBLANK(INDIRECT("T10"))," ",(INDIRECT("T10")))</f>
        <v xml:space="preserve"> </v>
      </c>
      <c r="AU10" s="78" t="str">
        <f ca="1">IF(ISBLANK(INDIRECT("U10"))," ",(INDIRECT("U10")))</f>
        <v xml:space="preserve"> </v>
      </c>
      <c r="AV10" s="78" t="str">
        <f ca="1">IF(ISBLANK(INDIRECT("V10"))," ",(INDIRECT("V10")))</f>
        <v/>
      </c>
      <c r="AW10" s="78" t="str">
        <f ca="1">IF(ISBLANK(INDIRECT("W10"))," ",(INDIRECT("W10")))</f>
        <v xml:space="preserve"> </v>
      </c>
      <c r="AX10" s="78" t="str">
        <f ca="1">IF(ISBLANK(INDIRECT("X10"))," ",(INDIRECT("X10")))</f>
        <v xml:space="preserve"> </v>
      </c>
      <c r="AY10" s="78" t="str">
        <f ca="1">IF(ISBLANK(INDIRECT("Y10"))," ",(INDIRECT("Y10")))</f>
        <v xml:space="preserve"> </v>
      </c>
      <c r="AZ10" s="78" t="str">
        <f ca="1">IF(ISBLANK(INDIRECT("Z10"))," ",(INDIRECT("Z10")))</f>
        <v xml:space="preserve"> </v>
      </c>
    </row>
    <row r="11" spans="1:52" ht="43.5" customHeight="1" x14ac:dyDescent="0.35">
      <c r="A11" s="194">
        <v>6</v>
      </c>
      <c r="B11" s="195"/>
      <c r="C11" s="195"/>
      <c r="D11" s="196"/>
      <c r="E11" s="196"/>
      <c r="F11" s="197"/>
      <c r="G11" s="196"/>
      <c r="H11" s="196"/>
      <c r="I11" s="198"/>
      <c r="J11" s="196"/>
      <c r="K11" s="196"/>
      <c r="L11" s="196"/>
      <c r="M11" s="199"/>
      <c r="N11" s="196"/>
      <c r="O11" s="196"/>
      <c r="P11" s="196"/>
      <c r="Q11" s="200"/>
      <c r="R11" s="200"/>
      <c r="S11" s="196"/>
      <c r="T11" s="201"/>
      <c r="U11" s="201"/>
      <c r="V11" s="267" t="str">
        <f t="shared" si="0"/>
        <v/>
      </c>
      <c r="W11" s="196"/>
      <c r="X11" s="196"/>
      <c r="Y11" s="196"/>
      <c r="Z11" s="196"/>
      <c r="AB11" s="78" t="str">
        <f ca="1">IF(ISBLANK(INDIRECT("B11"))," ",(INDIRECT("B11")))</f>
        <v xml:space="preserve"> </v>
      </c>
      <c r="AC11" s="78" t="str">
        <f ca="1">IF(ISBLANK(INDIRECT("C11"))," ",(INDIRECT("C11")))</f>
        <v xml:space="preserve"> </v>
      </c>
      <c r="AD11" s="78" t="str">
        <f ca="1">IF(ISBLANK(INDIRECT("D11"))," ",(INDIRECT("D11")))</f>
        <v xml:space="preserve"> </v>
      </c>
      <c r="AE11" s="78" t="str">
        <f ca="1">IF(ISBLANK(INDIRECT("E11"))," ",(INDIRECT("E11")))</f>
        <v xml:space="preserve"> </v>
      </c>
      <c r="AF11" s="78" t="str">
        <f ca="1">IF(ISBLANK(INDIRECT("F11"))," ",(INDIRECT("F11")))</f>
        <v xml:space="preserve"> </v>
      </c>
      <c r="AG11" s="78" t="str">
        <f ca="1">IF(ISBLANK(INDIRECT("G11"))," ",(INDIRECT("G11")))</f>
        <v xml:space="preserve"> </v>
      </c>
      <c r="AH11" s="78" t="str">
        <f ca="1">IF(ISBLANK(INDIRECT("H11"))," ",(INDIRECT("H11")))</f>
        <v xml:space="preserve"> </v>
      </c>
      <c r="AI11" s="78" t="str">
        <f ca="1">IF(ISBLANK(INDIRECT("I11"))," ",(INDIRECT("I11")))</f>
        <v xml:space="preserve"> </v>
      </c>
      <c r="AJ11" s="78" t="str">
        <f ca="1">IF(ISBLANK(INDIRECT("J11"))," ",(INDIRECT("J11")))</f>
        <v xml:space="preserve"> </v>
      </c>
      <c r="AK11" s="78" t="str">
        <f ca="1">IF(ISBLANK(INDIRECT("K11"))," ",(INDIRECT("K11")))</f>
        <v xml:space="preserve"> </v>
      </c>
      <c r="AL11" s="78" t="str">
        <f ca="1">IF(ISBLANK(INDIRECT("L11"))," ",(INDIRECT("L11")))</f>
        <v xml:space="preserve"> </v>
      </c>
      <c r="AM11" s="78" t="str">
        <f ca="1">IF(ISBLANK(INDIRECT("M11"))," ",(INDIRECT("M11")))</f>
        <v xml:space="preserve"> </v>
      </c>
      <c r="AN11" s="78" t="str">
        <f ca="1">IF(ISBLANK(INDIRECT("N11"))," ",(INDIRECT("N11")))</f>
        <v xml:space="preserve"> </v>
      </c>
      <c r="AO11" s="78" t="str">
        <f ca="1">IF(ISBLANK(INDIRECT("O11"))," ",(INDIRECT("O11")))</f>
        <v xml:space="preserve"> </v>
      </c>
      <c r="AP11" s="78" t="str">
        <f ca="1">IF(ISBLANK(INDIRECT("P11"))," ",(INDIRECT("P11")))</f>
        <v xml:space="preserve"> </v>
      </c>
      <c r="AQ11" s="78" t="str">
        <f ca="1">IF(ISBLANK(INDIRECT("Q11"))," ",(INDIRECT("Q11")))</f>
        <v xml:space="preserve"> </v>
      </c>
      <c r="AR11" s="78" t="str">
        <f ca="1">IF(ISBLANK(INDIRECT("R11"))," ",(INDIRECT("R11")))</f>
        <v xml:space="preserve"> </v>
      </c>
      <c r="AS11" s="78" t="str">
        <f ca="1">IF(ISBLANK(INDIRECT("S11"))," ",(INDIRECT("S11")))</f>
        <v xml:space="preserve"> </v>
      </c>
      <c r="AT11" s="78" t="str">
        <f ca="1">IF(ISBLANK(INDIRECT("T11"))," ",(INDIRECT("T11")))</f>
        <v xml:space="preserve"> </v>
      </c>
      <c r="AU11" s="78" t="str">
        <f ca="1">IF(ISBLANK(INDIRECT("U11"))," ",(INDIRECT("U11")))</f>
        <v xml:space="preserve"> </v>
      </c>
      <c r="AV11" s="78" t="str">
        <f ca="1">IF(ISBLANK(INDIRECT("V11"))," ",(INDIRECT("V11")))</f>
        <v/>
      </c>
      <c r="AW11" s="78" t="str">
        <f ca="1">IF(ISBLANK(INDIRECT("W11"))," ",(INDIRECT("W11")))</f>
        <v xml:space="preserve"> </v>
      </c>
      <c r="AX11" s="78" t="str">
        <f ca="1">IF(ISBLANK(INDIRECT("X11"))," ",(INDIRECT("X11")))</f>
        <v xml:space="preserve"> </v>
      </c>
      <c r="AY11" s="78" t="str">
        <f ca="1">IF(ISBLANK(INDIRECT("Y11"))," ",(INDIRECT("Y11")))</f>
        <v xml:space="preserve"> </v>
      </c>
      <c r="AZ11" s="78" t="str">
        <f ca="1">IF(ISBLANK(INDIRECT("Z11"))," ",(INDIRECT("Z11")))</f>
        <v xml:space="preserve"> </v>
      </c>
    </row>
    <row r="12" spans="1:52" ht="43.5" customHeight="1" x14ac:dyDescent="0.35">
      <c r="A12" s="194">
        <v>7</v>
      </c>
      <c r="B12" s="195"/>
      <c r="C12" s="195"/>
      <c r="D12" s="196"/>
      <c r="E12" s="196"/>
      <c r="F12" s="197"/>
      <c r="G12" s="196"/>
      <c r="H12" s="196"/>
      <c r="I12" s="198"/>
      <c r="J12" s="196"/>
      <c r="K12" s="196"/>
      <c r="L12" s="196"/>
      <c r="M12" s="199"/>
      <c r="N12" s="196"/>
      <c r="O12" s="196"/>
      <c r="P12" s="196"/>
      <c r="Q12" s="200"/>
      <c r="R12" s="200"/>
      <c r="S12" s="196"/>
      <c r="T12" s="201"/>
      <c r="U12" s="201"/>
      <c r="V12" s="267" t="str">
        <f t="shared" si="0"/>
        <v/>
      </c>
      <c r="W12" s="196"/>
      <c r="X12" s="196"/>
      <c r="Y12" s="196"/>
      <c r="Z12" s="196"/>
      <c r="AB12" s="78" t="str">
        <f ca="1">IF(ISBLANK(INDIRECT("B12"))," ",(INDIRECT("B12")))</f>
        <v xml:space="preserve"> </v>
      </c>
      <c r="AC12" s="78" t="str">
        <f ca="1">IF(ISBLANK(INDIRECT("C12"))," ",(INDIRECT("C12")))</f>
        <v xml:space="preserve"> </v>
      </c>
      <c r="AD12" s="78" t="str">
        <f ca="1">IF(ISBLANK(INDIRECT("D12"))," ",(INDIRECT("D12")))</f>
        <v xml:space="preserve"> </v>
      </c>
      <c r="AE12" s="78" t="str">
        <f ca="1">IF(ISBLANK(INDIRECT("E12"))," ",(INDIRECT("E12")))</f>
        <v xml:space="preserve"> </v>
      </c>
      <c r="AF12" s="78" t="str">
        <f ca="1">IF(ISBLANK(INDIRECT("F12"))," ",(INDIRECT("F12")))</f>
        <v xml:space="preserve"> </v>
      </c>
      <c r="AG12" s="78" t="str">
        <f ca="1">IF(ISBLANK(INDIRECT("G12"))," ",(INDIRECT("G12")))</f>
        <v xml:space="preserve"> </v>
      </c>
      <c r="AH12" s="78" t="str">
        <f ca="1">IF(ISBLANK(INDIRECT("H12"))," ",(INDIRECT("H12")))</f>
        <v xml:space="preserve"> </v>
      </c>
      <c r="AI12" s="78" t="str">
        <f ca="1">IF(ISBLANK(INDIRECT("I12"))," ",(INDIRECT("I12")))</f>
        <v xml:space="preserve"> </v>
      </c>
      <c r="AJ12" s="78" t="str">
        <f ca="1">IF(ISBLANK(INDIRECT("J12"))," ",(INDIRECT("J12")))</f>
        <v xml:space="preserve"> </v>
      </c>
      <c r="AK12" s="78" t="str">
        <f ca="1">IF(ISBLANK(INDIRECT("K12"))," ",(INDIRECT("K12")))</f>
        <v xml:space="preserve"> </v>
      </c>
      <c r="AL12" s="78" t="str">
        <f ca="1">IF(ISBLANK(INDIRECT("L12"))," ",(INDIRECT("L12")))</f>
        <v xml:space="preserve"> </v>
      </c>
      <c r="AM12" s="78" t="str">
        <f ca="1">IF(ISBLANK(INDIRECT("M12"))," ",(INDIRECT("M12")))</f>
        <v xml:space="preserve"> </v>
      </c>
      <c r="AN12" s="78" t="str">
        <f ca="1">IF(ISBLANK(INDIRECT("N12"))," ",(INDIRECT("N12")))</f>
        <v xml:space="preserve"> </v>
      </c>
      <c r="AO12" s="78" t="str">
        <f ca="1">IF(ISBLANK(INDIRECT("O12"))," ",(INDIRECT("O12")))</f>
        <v xml:space="preserve"> </v>
      </c>
      <c r="AP12" s="78" t="str">
        <f ca="1">IF(ISBLANK(INDIRECT("P12"))," ",(INDIRECT("P12")))</f>
        <v xml:space="preserve"> </v>
      </c>
      <c r="AQ12" s="78" t="str">
        <f ca="1">IF(ISBLANK(INDIRECT("Q12"))," ",(INDIRECT("Q12")))</f>
        <v xml:space="preserve"> </v>
      </c>
      <c r="AR12" s="78" t="str">
        <f ca="1">IF(ISBLANK(INDIRECT("R12"))," ",(INDIRECT("R12")))</f>
        <v xml:space="preserve"> </v>
      </c>
      <c r="AS12" s="78" t="str">
        <f ca="1">IF(ISBLANK(INDIRECT("S12"))," ",(INDIRECT("S12")))</f>
        <v xml:space="preserve"> </v>
      </c>
      <c r="AT12" s="78" t="str">
        <f ca="1">IF(ISBLANK(INDIRECT("T12"))," ",(INDIRECT("T12")))</f>
        <v xml:space="preserve"> </v>
      </c>
      <c r="AU12" s="78" t="str">
        <f ca="1">IF(ISBLANK(INDIRECT("U12"))," ",(INDIRECT("U12")))</f>
        <v xml:space="preserve"> </v>
      </c>
      <c r="AV12" s="78" t="str">
        <f ca="1">IF(ISBLANK(INDIRECT("V12"))," ",(INDIRECT("V12")))</f>
        <v/>
      </c>
      <c r="AW12" s="78" t="str">
        <f ca="1">IF(ISBLANK(INDIRECT("W12"))," ",(INDIRECT("W12")))</f>
        <v xml:space="preserve"> </v>
      </c>
      <c r="AX12" s="78" t="str">
        <f ca="1">IF(ISBLANK(INDIRECT("X12"))," ",(INDIRECT("X12")))</f>
        <v xml:space="preserve"> </v>
      </c>
      <c r="AY12" s="78" t="str">
        <f ca="1">IF(ISBLANK(INDIRECT("Y12"))," ",(INDIRECT("Y12")))</f>
        <v xml:space="preserve"> </v>
      </c>
      <c r="AZ12" s="78" t="str">
        <f ca="1">IF(ISBLANK(INDIRECT("Z12"))," ",(INDIRECT("Z12")))</f>
        <v xml:space="preserve"> </v>
      </c>
    </row>
    <row r="13" spans="1:52" ht="43.5" customHeight="1" x14ac:dyDescent="0.35">
      <c r="A13" s="194">
        <v>8</v>
      </c>
      <c r="B13" s="195"/>
      <c r="C13" s="195"/>
      <c r="D13" s="196"/>
      <c r="E13" s="196"/>
      <c r="F13" s="197"/>
      <c r="G13" s="196"/>
      <c r="H13" s="196"/>
      <c r="I13" s="198"/>
      <c r="J13" s="196"/>
      <c r="K13" s="196"/>
      <c r="L13" s="196"/>
      <c r="M13" s="199"/>
      <c r="N13" s="196"/>
      <c r="O13" s="196"/>
      <c r="P13" s="196"/>
      <c r="Q13" s="200"/>
      <c r="R13" s="200"/>
      <c r="S13" s="196"/>
      <c r="T13" s="201"/>
      <c r="U13" s="201"/>
      <c r="V13" s="267" t="str">
        <f t="shared" si="0"/>
        <v/>
      </c>
      <c r="W13" s="196"/>
      <c r="X13" s="196"/>
      <c r="Y13" s="196"/>
      <c r="Z13" s="196"/>
      <c r="AB13" s="78" t="str">
        <f ca="1">IF(ISBLANK(INDIRECT("B13"))," ",(INDIRECT("B13")))</f>
        <v xml:space="preserve"> </v>
      </c>
      <c r="AC13" s="78" t="str">
        <f ca="1">IF(ISBLANK(INDIRECT("C13"))," ",(INDIRECT("C13")))</f>
        <v xml:space="preserve"> </v>
      </c>
      <c r="AD13" s="78" t="str">
        <f ca="1">IF(ISBLANK(INDIRECT("D13"))," ",(INDIRECT("D13")))</f>
        <v xml:space="preserve"> </v>
      </c>
      <c r="AE13" s="78" t="str">
        <f ca="1">IF(ISBLANK(INDIRECT("E13"))," ",(INDIRECT("E13")))</f>
        <v xml:space="preserve"> </v>
      </c>
      <c r="AF13" s="78" t="str">
        <f ca="1">IF(ISBLANK(INDIRECT("F13"))," ",(INDIRECT("F13")))</f>
        <v xml:space="preserve"> </v>
      </c>
      <c r="AG13" s="78" t="str">
        <f ca="1">IF(ISBLANK(INDIRECT("G13"))," ",(INDIRECT("G13")))</f>
        <v xml:space="preserve"> </v>
      </c>
      <c r="AH13" s="78" t="str">
        <f ca="1">IF(ISBLANK(INDIRECT("H13"))," ",(INDIRECT("H13")))</f>
        <v xml:space="preserve"> </v>
      </c>
      <c r="AI13" s="78" t="str">
        <f ca="1">IF(ISBLANK(INDIRECT("I13"))," ",(INDIRECT("I13")))</f>
        <v xml:space="preserve"> </v>
      </c>
      <c r="AJ13" s="78" t="str">
        <f ca="1">IF(ISBLANK(INDIRECT("J13"))," ",(INDIRECT("J13")))</f>
        <v xml:space="preserve"> </v>
      </c>
      <c r="AK13" s="78" t="str">
        <f ca="1">IF(ISBLANK(INDIRECT("K13"))," ",(INDIRECT("K13")))</f>
        <v xml:space="preserve"> </v>
      </c>
      <c r="AL13" s="78" t="str">
        <f ca="1">IF(ISBLANK(INDIRECT("L13"))," ",(INDIRECT("L13")))</f>
        <v xml:space="preserve"> </v>
      </c>
      <c r="AM13" s="78" t="str">
        <f ca="1">IF(ISBLANK(INDIRECT("M13"))," ",(INDIRECT("M13")))</f>
        <v xml:space="preserve"> </v>
      </c>
      <c r="AN13" s="78" t="str">
        <f ca="1">IF(ISBLANK(INDIRECT("N13"))," ",(INDIRECT("N13")))</f>
        <v xml:space="preserve"> </v>
      </c>
      <c r="AO13" s="78" t="str">
        <f ca="1">IF(ISBLANK(INDIRECT("O13"))," ",(INDIRECT("O13")))</f>
        <v xml:space="preserve"> </v>
      </c>
      <c r="AP13" s="78" t="str">
        <f ca="1">IF(ISBLANK(INDIRECT("P13"))," ",(INDIRECT("P13")))</f>
        <v xml:space="preserve"> </v>
      </c>
      <c r="AQ13" s="78" t="str">
        <f ca="1">IF(ISBLANK(INDIRECT("Q13"))," ",(INDIRECT("Q13")))</f>
        <v xml:space="preserve"> </v>
      </c>
      <c r="AR13" s="78" t="str">
        <f ca="1">IF(ISBLANK(INDIRECT("R13"))," ",(INDIRECT("R13")))</f>
        <v xml:space="preserve"> </v>
      </c>
      <c r="AS13" s="78" t="str">
        <f ca="1">IF(ISBLANK(INDIRECT("S13"))," ",(INDIRECT("S13")))</f>
        <v xml:space="preserve"> </v>
      </c>
      <c r="AT13" s="78" t="str">
        <f ca="1">IF(ISBLANK(INDIRECT("T13"))," ",(INDIRECT("T13")))</f>
        <v xml:space="preserve"> </v>
      </c>
      <c r="AU13" s="78" t="str">
        <f ca="1">IF(ISBLANK(INDIRECT("U13"))," ",(INDIRECT("U13")))</f>
        <v xml:space="preserve"> </v>
      </c>
      <c r="AV13" s="78" t="str">
        <f ca="1">IF(ISBLANK(INDIRECT("V13"))," ",(INDIRECT("V13")))</f>
        <v/>
      </c>
      <c r="AW13" s="78" t="str">
        <f ca="1">IF(ISBLANK(INDIRECT("W13"))," ",(INDIRECT("W13")))</f>
        <v xml:space="preserve"> </v>
      </c>
      <c r="AX13" s="78" t="str">
        <f ca="1">IF(ISBLANK(INDIRECT("X13"))," ",(INDIRECT("X13")))</f>
        <v xml:space="preserve"> </v>
      </c>
      <c r="AY13" s="78" t="str">
        <f ca="1">IF(ISBLANK(INDIRECT("Y13"))," ",(INDIRECT("Y13")))</f>
        <v xml:space="preserve"> </v>
      </c>
      <c r="AZ13" s="78" t="str">
        <f ca="1">IF(ISBLANK(INDIRECT("Z13"))," ",(INDIRECT("Z13")))</f>
        <v xml:space="preserve"> </v>
      </c>
    </row>
    <row r="14" spans="1:52" ht="43.5" customHeight="1" x14ac:dyDescent="0.35">
      <c r="A14" s="194">
        <v>9</v>
      </c>
      <c r="B14" s="195"/>
      <c r="C14" s="195"/>
      <c r="D14" s="196"/>
      <c r="E14" s="196"/>
      <c r="F14" s="197"/>
      <c r="G14" s="196"/>
      <c r="H14" s="196"/>
      <c r="I14" s="198"/>
      <c r="J14" s="196"/>
      <c r="K14" s="196"/>
      <c r="L14" s="196"/>
      <c r="M14" s="199"/>
      <c r="N14" s="196"/>
      <c r="O14" s="196"/>
      <c r="P14" s="196"/>
      <c r="Q14" s="200"/>
      <c r="R14" s="200"/>
      <c r="S14" s="196"/>
      <c r="T14" s="201"/>
      <c r="U14" s="201"/>
      <c r="V14" s="267" t="str">
        <f t="shared" si="0"/>
        <v/>
      </c>
      <c r="W14" s="196"/>
      <c r="X14" s="196"/>
      <c r="Y14" s="196"/>
      <c r="Z14" s="196"/>
      <c r="AB14" s="78" t="str">
        <f ca="1">IF(ISBLANK(INDIRECT("B14"))," ",(INDIRECT("B14")))</f>
        <v xml:space="preserve"> </v>
      </c>
      <c r="AC14" s="78" t="str">
        <f ca="1">IF(ISBLANK(INDIRECT("C14"))," ",(INDIRECT("C14")))</f>
        <v xml:space="preserve"> </v>
      </c>
      <c r="AD14" s="78" t="str">
        <f ca="1">IF(ISBLANK(INDIRECT("D14"))," ",(INDIRECT("D14")))</f>
        <v xml:space="preserve"> </v>
      </c>
      <c r="AE14" s="78" t="str">
        <f ca="1">IF(ISBLANK(INDIRECT("E14"))," ",(INDIRECT("E14")))</f>
        <v xml:space="preserve"> </v>
      </c>
      <c r="AF14" s="78" t="str">
        <f ca="1">IF(ISBLANK(INDIRECT("F14"))," ",(INDIRECT("F14")))</f>
        <v xml:space="preserve"> </v>
      </c>
      <c r="AG14" s="78" t="str">
        <f ca="1">IF(ISBLANK(INDIRECT("G14"))," ",(INDIRECT("G14")))</f>
        <v xml:space="preserve"> </v>
      </c>
      <c r="AH14" s="78" t="str">
        <f ca="1">IF(ISBLANK(INDIRECT("H14"))," ",(INDIRECT("H14")))</f>
        <v xml:space="preserve"> </v>
      </c>
      <c r="AI14" s="78" t="str">
        <f ca="1">IF(ISBLANK(INDIRECT("I14"))," ",(INDIRECT("I14")))</f>
        <v xml:space="preserve"> </v>
      </c>
      <c r="AJ14" s="78" t="str">
        <f ca="1">IF(ISBLANK(INDIRECT("J14"))," ",(INDIRECT("J14")))</f>
        <v xml:space="preserve"> </v>
      </c>
      <c r="AK14" s="78" t="str">
        <f ca="1">IF(ISBLANK(INDIRECT("K14"))," ",(INDIRECT("K14")))</f>
        <v xml:space="preserve"> </v>
      </c>
      <c r="AL14" s="78" t="str">
        <f ca="1">IF(ISBLANK(INDIRECT("L14"))," ",(INDIRECT("L14")))</f>
        <v xml:space="preserve"> </v>
      </c>
      <c r="AM14" s="78" t="str">
        <f ca="1">IF(ISBLANK(INDIRECT("M14"))," ",(INDIRECT("M14")))</f>
        <v xml:space="preserve"> </v>
      </c>
      <c r="AN14" s="78" t="str">
        <f ca="1">IF(ISBLANK(INDIRECT("N14"))," ",(INDIRECT("N14")))</f>
        <v xml:space="preserve"> </v>
      </c>
      <c r="AO14" s="78" t="str">
        <f ca="1">IF(ISBLANK(INDIRECT("O14"))," ",(INDIRECT("O14")))</f>
        <v xml:space="preserve"> </v>
      </c>
      <c r="AP14" s="78" t="str">
        <f ca="1">IF(ISBLANK(INDIRECT("P14"))," ",(INDIRECT("P14")))</f>
        <v xml:space="preserve"> </v>
      </c>
      <c r="AQ14" s="78" t="str">
        <f ca="1">IF(ISBLANK(INDIRECT("Q14"))," ",(INDIRECT("Q14")))</f>
        <v xml:space="preserve"> </v>
      </c>
      <c r="AR14" s="78" t="str">
        <f ca="1">IF(ISBLANK(INDIRECT("R14"))," ",(INDIRECT("R14")))</f>
        <v xml:space="preserve"> </v>
      </c>
      <c r="AS14" s="78" t="str">
        <f ca="1">IF(ISBLANK(INDIRECT("S14"))," ",(INDIRECT("S14")))</f>
        <v xml:space="preserve"> </v>
      </c>
      <c r="AT14" s="78" t="str">
        <f ca="1">IF(ISBLANK(INDIRECT("T14"))," ",(INDIRECT("T14")))</f>
        <v xml:space="preserve"> </v>
      </c>
      <c r="AU14" s="78" t="str">
        <f ca="1">IF(ISBLANK(INDIRECT("U14"))," ",(INDIRECT("U14")))</f>
        <v xml:space="preserve"> </v>
      </c>
      <c r="AV14" s="78" t="str">
        <f ca="1">IF(ISBLANK(INDIRECT("V14"))," ",(INDIRECT("V14")))</f>
        <v/>
      </c>
      <c r="AW14" s="78" t="str">
        <f ca="1">IF(ISBLANK(INDIRECT("W14"))," ",(INDIRECT("W14")))</f>
        <v xml:space="preserve"> </v>
      </c>
      <c r="AX14" s="78" t="str">
        <f ca="1">IF(ISBLANK(INDIRECT("X14"))," ",(INDIRECT("X14")))</f>
        <v xml:space="preserve"> </v>
      </c>
      <c r="AY14" s="78" t="str">
        <f ca="1">IF(ISBLANK(INDIRECT("Y14"))," ",(INDIRECT("Y14")))</f>
        <v xml:space="preserve"> </v>
      </c>
      <c r="AZ14" s="78" t="str">
        <f ca="1">IF(ISBLANK(INDIRECT("Z14"))," ",(INDIRECT("Z14")))</f>
        <v xml:space="preserve"> </v>
      </c>
    </row>
    <row r="15" spans="1:52" ht="43.5" customHeight="1" x14ac:dyDescent="0.35">
      <c r="A15" s="194">
        <v>10</v>
      </c>
      <c r="B15" s="195"/>
      <c r="C15" s="195"/>
      <c r="D15" s="196"/>
      <c r="E15" s="196"/>
      <c r="F15" s="197"/>
      <c r="G15" s="196"/>
      <c r="H15" s="196"/>
      <c r="I15" s="198"/>
      <c r="J15" s="196"/>
      <c r="K15" s="196"/>
      <c r="L15" s="196"/>
      <c r="M15" s="199"/>
      <c r="N15" s="196"/>
      <c r="O15" s="196"/>
      <c r="P15" s="196"/>
      <c r="Q15" s="200"/>
      <c r="R15" s="200"/>
      <c r="S15" s="196"/>
      <c r="T15" s="201"/>
      <c r="U15" s="201"/>
      <c r="V15" s="267" t="str">
        <f t="shared" si="0"/>
        <v/>
      </c>
      <c r="W15" s="196"/>
      <c r="X15" s="196"/>
      <c r="Y15" s="196"/>
      <c r="Z15" s="196"/>
      <c r="AB15" s="78" t="str">
        <f ca="1">IF(ISBLANK(INDIRECT("B15"))," ",(INDIRECT("B15")))</f>
        <v xml:space="preserve"> </v>
      </c>
      <c r="AC15" s="78" t="str">
        <f ca="1">IF(ISBLANK(INDIRECT("C15"))," ",(INDIRECT("C15")))</f>
        <v xml:space="preserve"> </v>
      </c>
      <c r="AD15" s="78" t="str">
        <f ca="1">IF(ISBLANK(INDIRECT("D15"))," ",(INDIRECT("D15")))</f>
        <v xml:space="preserve"> </v>
      </c>
      <c r="AE15" s="78" t="str">
        <f ca="1">IF(ISBLANK(INDIRECT("E15"))," ",(INDIRECT("E15")))</f>
        <v xml:space="preserve"> </v>
      </c>
      <c r="AF15" s="78" t="str">
        <f ca="1">IF(ISBLANK(INDIRECT("F15"))," ",(INDIRECT("F15")))</f>
        <v xml:space="preserve"> </v>
      </c>
      <c r="AG15" s="78" t="str">
        <f ca="1">IF(ISBLANK(INDIRECT("G15"))," ",(INDIRECT("G15")))</f>
        <v xml:space="preserve"> </v>
      </c>
      <c r="AH15" s="78" t="str">
        <f ca="1">IF(ISBLANK(INDIRECT("H15"))," ",(INDIRECT("H15")))</f>
        <v xml:space="preserve"> </v>
      </c>
      <c r="AI15" s="78" t="str">
        <f ca="1">IF(ISBLANK(INDIRECT("I15"))," ",(INDIRECT("I15")))</f>
        <v xml:space="preserve"> </v>
      </c>
      <c r="AJ15" s="78" t="str">
        <f ca="1">IF(ISBLANK(INDIRECT("J15"))," ",(INDIRECT("J15")))</f>
        <v xml:space="preserve"> </v>
      </c>
      <c r="AK15" s="78" t="str">
        <f ca="1">IF(ISBLANK(INDIRECT("K15"))," ",(INDIRECT("K15")))</f>
        <v xml:space="preserve"> </v>
      </c>
      <c r="AL15" s="78" t="str">
        <f ca="1">IF(ISBLANK(INDIRECT("L15"))," ",(INDIRECT("L15")))</f>
        <v xml:space="preserve"> </v>
      </c>
      <c r="AM15" s="78" t="str">
        <f ca="1">IF(ISBLANK(INDIRECT("M15"))," ",(INDIRECT("M15")))</f>
        <v xml:space="preserve"> </v>
      </c>
      <c r="AN15" s="78" t="str">
        <f ca="1">IF(ISBLANK(INDIRECT("N15"))," ",(INDIRECT("N15")))</f>
        <v xml:space="preserve"> </v>
      </c>
      <c r="AO15" s="78" t="str">
        <f ca="1">IF(ISBLANK(INDIRECT("O15"))," ",(INDIRECT("O15")))</f>
        <v xml:space="preserve"> </v>
      </c>
      <c r="AP15" s="78" t="str">
        <f ca="1">IF(ISBLANK(INDIRECT("P15"))," ",(INDIRECT("P15")))</f>
        <v xml:space="preserve"> </v>
      </c>
      <c r="AQ15" s="78" t="str">
        <f ca="1">IF(ISBLANK(INDIRECT("Q15"))," ",(INDIRECT("Q15")))</f>
        <v xml:space="preserve"> </v>
      </c>
      <c r="AR15" s="78" t="str">
        <f ca="1">IF(ISBLANK(INDIRECT("R15"))," ",(INDIRECT("R15")))</f>
        <v xml:space="preserve"> </v>
      </c>
      <c r="AS15" s="78" t="str">
        <f ca="1">IF(ISBLANK(INDIRECT("S15"))," ",(INDIRECT("S15")))</f>
        <v xml:space="preserve"> </v>
      </c>
      <c r="AT15" s="78" t="str">
        <f ca="1">IF(ISBLANK(INDIRECT("T15"))," ",(INDIRECT("T15")))</f>
        <v xml:space="preserve"> </v>
      </c>
      <c r="AU15" s="78" t="str">
        <f ca="1">IF(ISBLANK(INDIRECT("U15"))," ",(INDIRECT("U15")))</f>
        <v xml:space="preserve"> </v>
      </c>
      <c r="AV15" s="78" t="str">
        <f ca="1">IF(ISBLANK(INDIRECT("V15"))," ",(INDIRECT("V15")))</f>
        <v/>
      </c>
      <c r="AW15" s="78" t="str">
        <f ca="1">IF(ISBLANK(INDIRECT("W15"))," ",(INDIRECT("W15")))</f>
        <v xml:space="preserve"> </v>
      </c>
      <c r="AX15" s="78" t="str">
        <f ca="1">IF(ISBLANK(INDIRECT("X15"))," ",(INDIRECT("X15")))</f>
        <v xml:space="preserve"> </v>
      </c>
      <c r="AY15" s="78" t="str">
        <f ca="1">IF(ISBLANK(INDIRECT("Y15"))," ",(INDIRECT("Y15")))</f>
        <v xml:space="preserve"> </v>
      </c>
      <c r="AZ15" s="78" t="str">
        <f ca="1">IF(ISBLANK(INDIRECT("Z15"))," ",(INDIRECT("Z15")))</f>
        <v xml:space="preserve"> </v>
      </c>
    </row>
    <row r="16" spans="1:52" ht="43.5" customHeight="1" x14ac:dyDescent="0.35">
      <c r="A16" s="194">
        <v>11</v>
      </c>
      <c r="B16" s="195"/>
      <c r="C16" s="195"/>
      <c r="D16" s="196"/>
      <c r="E16" s="196"/>
      <c r="F16" s="197"/>
      <c r="G16" s="196"/>
      <c r="H16" s="196"/>
      <c r="I16" s="198"/>
      <c r="J16" s="196"/>
      <c r="K16" s="196"/>
      <c r="L16" s="196"/>
      <c r="M16" s="199"/>
      <c r="N16" s="196"/>
      <c r="O16" s="196"/>
      <c r="P16" s="196"/>
      <c r="Q16" s="200"/>
      <c r="R16" s="200"/>
      <c r="S16" s="196"/>
      <c r="T16" s="201"/>
      <c r="U16" s="201"/>
      <c r="V16" s="267" t="str">
        <f t="shared" si="0"/>
        <v/>
      </c>
      <c r="W16" s="196"/>
      <c r="X16" s="196"/>
      <c r="Y16" s="196"/>
      <c r="Z16" s="196"/>
      <c r="AB16" s="78" t="str">
        <f ca="1">IF(ISBLANK(INDIRECT("B16"))," ",(INDIRECT("B16")))</f>
        <v xml:space="preserve"> </v>
      </c>
      <c r="AC16" s="78" t="str">
        <f ca="1">IF(ISBLANK(INDIRECT("C16"))," ",(INDIRECT("C16")))</f>
        <v xml:space="preserve"> </v>
      </c>
      <c r="AD16" s="78" t="str">
        <f ca="1">IF(ISBLANK(INDIRECT("D16"))," ",(INDIRECT("D16")))</f>
        <v xml:space="preserve"> </v>
      </c>
      <c r="AE16" s="78" t="str">
        <f ca="1">IF(ISBLANK(INDIRECT("E16"))," ",(INDIRECT("E16")))</f>
        <v xml:space="preserve"> </v>
      </c>
      <c r="AF16" s="78" t="str">
        <f ca="1">IF(ISBLANK(INDIRECT("F16"))," ",(INDIRECT("F16")))</f>
        <v xml:space="preserve"> </v>
      </c>
      <c r="AG16" s="78" t="str">
        <f ca="1">IF(ISBLANK(INDIRECT("G16"))," ",(INDIRECT("G16")))</f>
        <v xml:space="preserve"> </v>
      </c>
      <c r="AH16" s="78" t="str">
        <f ca="1">IF(ISBLANK(INDIRECT("H16"))," ",(INDIRECT("H16")))</f>
        <v xml:space="preserve"> </v>
      </c>
      <c r="AI16" s="78" t="str">
        <f ca="1">IF(ISBLANK(INDIRECT("I16"))," ",(INDIRECT("I16")))</f>
        <v xml:space="preserve"> </v>
      </c>
      <c r="AJ16" s="78" t="str">
        <f ca="1">IF(ISBLANK(INDIRECT("J16"))," ",(INDIRECT("J16")))</f>
        <v xml:space="preserve"> </v>
      </c>
      <c r="AK16" s="78" t="str">
        <f ca="1">IF(ISBLANK(INDIRECT("K16"))," ",(INDIRECT("K16")))</f>
        <v xml:space="preserve"> </v>
      </c>
      <c r="AL16" s="78" t="str">
        <f ca="1">IF(ISBLANK(INDIRECT("L16"))," ",(INDIRECT("L16")))</f>
        <v xml:space="preserve"> </v>
      </c>
      <c r="AM16" s="78" t="str">
        <f ca="1">IF(ISBLANK(INDIRECT("M16"))," ",(INDIRECT("M16")))</f>
        <v xml:space="preserve"> </v>
      </c>
      <c r="AN16" s="78" t="str">
        <f ca="1">IF(ISBLANK(INDIRECT("N16"))," ",(INDIRECT("N16")))</f>
        <v xml:space="preserve"> </v>
      </c>
      <c r="AO16" s="78" t="str">
        <f ca="1">IF(ISBLANK(INDIRECT("O16"))," ",(INDIRECT("O16")))</f>
        <v xml:space="preserve"> </v>
      </c>
      <c r="AP16" s="78" t="str">
        <f ca="1">IF(ISBLANK(INDIRECT("P16"))," ",(INDIRECT("P16")))</f>
        <v xml:space="preserve"> </v>
      </c>
      <c r="AQ16" s="78" t="str">
        <f ca="1">IF(ISBLANK(INDIRECT("Q16"))," ",(INDIRECT("Q16")))</f>
        <v xml:space="preserve"> </v>
      </c>
      <c r="AR16" s="78" t="str">
        <f ca="1">IF(ISBLANK(INDIRECT("R16"))," ",(INDIRECT("R16")))</f>
        <v xml:space="preserve"> </v>
      </c>
      <c r="AS16" s="78" t="str">
        <f ca="1">IF(ISBLANK(INDIRECT("S16"))," ",(INDIRECT("S16")))</f>
        <v xml:space="preserve"> </v>
      </c>
      <c r="AT16" s="78" t="str">
        <f ca="1">IF(ISBLANK(INDIRECT("T16"))," ",(INDIRECT("T16")))</f>
        <v xml:space="preserve"> </v>
      </c>
      <c r="AU16" s="78" t="str">
        <f ca="1">IF(ISBLANK(INDIRECT("U16"))," ",(INDIRECT("U16")))</f>
        <v xml:space="preserve"> </v>
      </c>
      <c r="AV16" s="78" t="str">
        <f ca="1">IF(ISBLANK(INDIRECT("V16"))," ",(INDIRECT("V16")))</f>
        <v/>
      </c>
      <c r="AW16" s="78" t="str">
        <f ca="1">IF(ISBLANK(INDIRECT("W16"))," ",(INDIRECT("W16")))</f>
        <v xml:space="preserve"> </v>
      </c>
      <c r="AX16" s="78" t="str">
        <f ca="1">IF(ISBLANK(INDIRECT("X16"))," ",(INDIRECT("X16")))</f>
        <v xml:space="preserve"> </v>
      </c>
      <c r="AY16" s="78" t="str">
        <f ca="1">IF(ISBLANK(INDIRECT("Y16"))," ",(INDIRECT("Y16")))</f>
        <v xml:space="preserve"> </v>
      </c>
      <c r="AZ16" s="78" t="str">
        <f ca="1">IF(ISBLANK(INDIRECT("Z16"))," ",(INDIRECT("Z16")))</f>
        <v xml:space="preserve"> </v>
      </c>
    </row>
    <row r="17" spans="1:52" ht="43.5" customHeight="1" x14ac:dyDescent="0.35">
      <c r="A17" s="194">
        <v>12</v>
      </c>
      <c r="B17" s="195"/>
      <c r="C17" s="195"/>
      <c r="D17" s="196"/>
      <c r="E17" s="196"/>
      <c r="F17" s="197"/>
      <c r="G17" s="196"/>
      <c r="H17" s="196"/>
      <c r="I17" s="198"/>
      <c r="J17" s="196"/>
      <c r="K17" s="196"/>
      <c r="L17" s="196"/>
      <c r="M17" s="199"/>
      <c r="N17" s="196"/>
      <c r="O17" s="196"/>
      <c r="P17" s="196"/>
      <c r="Q17" s="200"/>
      <c r="R17" s="200"/>
      <c r="S17" s="196"/>
      <c r="T17" s="201"/>
      <c r="U17" s="201"/>
      <c r="V17" s="267" t="str">
        <f t="shared" si="0"/>
        <v/>
      </c>
      <c r="W17" s="196"/>
      <c r="X17" s="196"/>
      <c r="Y17" s="196"/>
      <c r="Z17" s="196"/>
      <c r="AB17" s="78" t="str">
        <f ca="1">IF(ISBLANK(INDIRECT("B17"))," ",(INDIRECT("B17")))</f>
        <v xml:space="preserve"> </v>
      </c>
      <c r="AC17" s="78" t="str">
        <f ca="1">IF(ISBLANK(INDIRECT("C17"))," ",(INDIRECT("C17")))</f>
        <v xml:space="preserve"> </v>
      </c>
      <c r="AD17" s="78" t="str">
        <f ca="1">IF(ISBLANK(INDIRECT("D17"))," ",(INDIRECT("D17")))</f>
        <v xml:space="preserve"> </v>
      </c>
      <c r="AE17" s="78" t="str">
        <f ca="1">IF(ISBLANK(INDIRECT("E17"))," ",(INDIRECT("E17")))</f>
        <v xml:space="preserve"> </v>
      </c>
      <c r="AF17" s="78" t="str">
        <f ca="1">IF(ISBLANK(INDIRECT("F17"))," ",(INDIRECT("F17")))</f>
        <v xml:space="preserve"> </v>
      </c>
      <c r="AG17" s="78" t="str">
        <f ca="1">IF(ISBLANK(INDIRECT("G17"))," ",(INDIRECT("G17")))</f>
        <v xml:space="preserve"> </v>
      </c>
      <c r="AH17" s="78" t="str">
        <f ca="1">IF(ISBLANK(INDIRECT("H17"))," ",(INDIRECT("H17")))</f>
        <v xml:space="preserve"> </v>
      </c>
      <c r="AI17" s="78" t="str">
        <f ca="1">IF(ISBLANK(INDIRECT("I17"))," ",(INDIRECT("I17")))</f>
        <v xml:space="preserve"> </v>
      </c>
      <c r="AJ17" s="78" t="str">
        <f ca="1">IF(ISBLANK(INDIRECT("J17"))," ",(INDIRECT("J17")))</f>
        <v xml:space="preserve"> </v>
      </c>
      <c r="AK17" s="78" t="str">
        <f ca="1">IF(ISBLANK(INDIRECT("K17"))," ",(INDIRECT("K17")))</f>
        <v xml:space="preserve"> </v>
      </c>
      <c r="AL17" s="78" t="str">
        <f ca="1">IF(ISBLANK(INDIRECT("L17"))," ",(INDIRECT("L17")))</f>
        <v xml:space="preserve"> </v>
      </c>
      <c r="AM17" s="78" t="str">
        <f ca="1">IF(ISBLANK(INDIRECT("M17"))," ",(INDIRECT("M17")))</f>
        <v xml:space="preserve"> </v>
      </c>
      <c r="AN17" s="78" t="str">
        <f ca="1">IF(ISBLANK(INDIRECT("N17"))," ",(INDIRECT("N17")))</f>
        <v xml:space="preserve"> </v>
      </c>
      <c r="AO17" s="78" t="str">
        <f ca="1">IF(ISBLANK(INDIRECT("O17"))," ",(INDIRECT("O17")))</f>
        <v xml:space="preserve"> </v>
      </c>
      <c r="AP17" s="78" t="str">
        <f ca="1">IF(ISBLANK(INDIRECT("P17"))," ",(INDIRECT("P17")))</f>
        <v xml:space="preserve"> </v>
      </c>
      <c r="AQ17" s="78" t="str">
        <f ca="1">IF(ISBLANK(INDIRECT("Q17"))," ",(INDIRECT("Q17")))</f>
        <v xml:space="preserve"> </v>
      </c>
      <c r="AR17" s="78" t="str">
        <f ca="1">IF(ISBLANK(INDIRECT("R17"))," ",(INDIRECT("R17")))</f>
        <v xml:space="preserve"> </v>
      </c>
      <c r="AS17" s="78" t="str">
        <f ca="1">IF(ISBLANK(INDIRECT("S17"))," ",(INDIRECT("S17")))</f>
        <v xml:space="preserve"> </v>
      </c>
      <c r="AT17" s="78" t="str">
        <f ca="1">IF(ISBLANK(INDIRECT("T17"))," ",(INDIRECT("T17")))</f>
        <v xml:space="preserve"> </v>
      </c>
      <c r="AU17" s="78" t="str">
        <f ca="1">IF(ISBLANK(INDIRECT("U17"))," ",(INDIRECT("U17")))</f>
        <v xml:space="preserve"> </v>
      </c>
      <c r="AV17" s="78" t="str">
        <f ca="1">IF(ISBLANK(INDIRECT("V17"))," ",(INDIRECT("V17")))</f>
        <v/>
      </c>
      <c r="AW17" s="78" t="str">
        <f ca="1">IF(ISBLANK(INDIRECT("W17"))," ",(INDIRECT("W17")))</f>
        <v xml:space="preserve"> </v>
      </c>
      <c r="AX17" s="78" t="str">
        <f ca="1">IF(ISBLANK(INDIRECT("X17"))," ",(INDIRECT("X17")))</f>
        <v xml:space="preserve"> </v>
      </c>
      <c r="AY17" s="78" t="str">
        <f ca="1">IF(ISBLANK(INDIRECT("Y17"))," ",(INDIRECT("Y17")))</f>
        <v xml:space="preserve"> </v>
      </c>
      <c r="AZ17" s="78" t="str">
        <f ca="1">IF(ISBLANK(INDIRECT("Z17"))," ",(INDIRECT("Z17")))</f>
        <v xml:space="preserve"> </v>
      </c>
    </row>
    <row r="18" spans="1:52" ht="43.5" customHeight="1" x14ac:dyDescent="0.35">
      <c r="A18" s="194">
        <v>13</v>
      </c>
      <c r="B18" s="195"/>
      <c r="C18" s="195"/>
      <c r="D18" s="196"/>
      <c r="E18" s="196"/>
      <c r="F18" s="197"/>
      <c r="G18" s="196"/>
      <c r="H18" s="196"/>
      <c r="I18" s="198"/>
      <c r="J18" s="196"/>
      <c r="K18" s="196"/>
      <c r="L18" s="196"/>
      <c r="M18" s="199"/>
      <c r="N18" s="196"/>
      <c r="O18" s="196"/>
      <c r="P18" s="196"/>
      <c r="Q18" s="200"/>
      <c r="R18" s="200"/>
      <c r="S18" s="196"/>
      <c r="T18" s="201"/>
      <c r="U18" s="201"/>
      <c r="V18" s="267" t="str">
        <f t="shared" si="0"/>
        <v/>
      </c>
      <c r="W18" s="196"/>
      <c r="X18" s="196"/>
      <c r="Y18" s="196"/>
      <c r="Z18" s="196"/>
      <c r="AB18" s="78" t="str">
        <f ca="1">IF(ISBLANK(INDIRECT("B18"))," ",(INDIRECT("B18")))</f>
        <v xml:space="preserve"> </v>
      </c>
      <c r="AC18" s="78" t="str">
        <f ca="1">IF(ISBLANK(INDIRECT("C18"))," ",(INDIRECT("C18")))</f>
        <v xml:space="preserve"> </v>
      </c>
      <c r="AD18" s="78" t="str">
        <f ca="1">IF(ISBLANK(INDIRECT("D18"))," ",(INDIRECT("D18")))</f>
        <v xml:space="preserve"> </v>
      </c>
      <c r="AE18" s="78" t="str">
        <f ca="1">IF(ISBLANK(INDIRECT("E18"))," ",(INDIRECT("E18")))</f>
        <v xml:space="preserve"> </v>
      </c>
      <c r="AF18" s="78" t="str">
        <f ca="1">IF(ISBLANK(INDIRECT("F18"))," ",(INDIRECT("F18")))</f>
        <v xml:space="preserve"> </v>
      </c>
      <c r="AG18" s="78" t="str">
        <f ca="1">IF(ISBLANK(INDIRECT("G18"))," ",(INDIRECT("G18")))</f>
        <v xml:space="preserve"> </v>
      </c>
      <c r="AH18" s="78" t="str">
        <f ca="1">IF(ISBLANK(INDIRECT("H18"))," ",(INDIRECT("H18")))</f>
        <v xml:space="preserve"> </v>
      </c>
      <c r="AI18" s="78" t="str">
        <f ca="1">IF(ISBLANK(INDIRECT("I18"))," ",(INDIRECT("I18")))</f>
        <v xml:space="preserve"> </v>
      </c>
      <c r="AJ18" s="78" t="str">
        <f ca="1">IF(ISBLANK(INDIRECT("J18"))," ",(INDIRECT("J18")))</f>
        <v xml:space="preserve"> </v>
      </c>
      <c r="AK18" s="78" t="str">
        <f ca="1">IF(ISBLANK(INDIRECT("K18"))," ",(INDIRECT("K18")))</f>
        <v xml:space="preserve"> </v>
      </c>
      <c r="AL18" s="78" t="str">
        <f ca="1">IF(ISBLANK(INDIRECT("L18"))," ",(INDIRECT("L18")))</f>
        <v xml:space="preserve"> </v>
      </c>
      <c r="AM18" s="78" t="str">
        <f ca="1">IF(ISBLANK(INDIRECT("M18"))," ",(INDIRECT("M18")))</f>
        <v xml:space="preserve"> </v>
      </c>
      <c r="AN18" s="78" t="str">
        <f ca="1">IF(ISBLANK(INDIRECT("N18"))," ",(INDIRECT("N18")))</f>
        <v xml:space="preserve"> </v>
      </c>
      <c r="AO18" s="78" t="str">
        <f ca="1">IF(ISBLANK(INDIRECT("O18"))," ",(INDIRECT("O18")))</f>
        <v xml:space="preserve"> </v>
      </c>
      <c r="AP18" s="78" t="str">
        <f ca="1">IF(ISBLANK(INDIRECT("P18"))," ",(INDIRECT("P18")))</f>
        <v xml:space="preserve"> </v>
      </c>
      <c r="AQ18" s="78" t="str">
        <f ca="1">IF(ISBLANK(INDIRECT("Q18"))," ",(INDIRECT("Q18")))</f>
        <v xml:space="preserve"> </v>
      </c>
      <c r="AR18" s="78" t="str">
        <f ca="1">IF(ISBLANK(INDIRECT("R18"))," ",(INDIRECT("R18")))</f>
        <v xml:space="preserve"> </v>
      </c>
      <c r="AS18" s="78" t="str">
        <f ca="1">IF(ISBLANK(INDIRECT("S18"))," ",(INDIRECT("S18")))</f>
        <v xml:space="preserve"> </v>
      </c>
      <c r="AT18" s="78" t="str">
        <f ca="1">IF(ISBLANK(INDIRECT("T18"))," ",(INDIRECT("T18")))</f>
        <v xml:space="preserve"> </v>
      </c>
      <c r="AU18" s="78" t="str">
        <f ca="1">IF(ISBLANK(INDIRECT("U18"))," ",(INDIRECT("U18")))</f>
        <v xml:space="preserve"> </v>
      </c>
      <c r="AV18" s="78" t="str">
        <f ca="1">IF(ISBLANK(INDIRECT("V18"))," ",(INDIRECT("V18")))</f>
        <v/>
      </c>
      <c r="AW18" s="78" t="str">
        <f ca="1">IF(ISBLANK(INDIRECT("W18"))," ",(INDIRECT("W18")))</f>
        <v xml:space="preserve"> </v>
      </c>
      <c r="AX18" s="78" t="str">
        <f ca="1">IF(ISBLANK(INDIRECT("X18"))," ",(INDIRECT("X18")))</f>
        <v xml:space="preserve"> </v>
      </c>
      <c r="AY18" s="78" t="str">
        <f ca="1">IF(ISBLANK(INDIRECT("Y18"))," ",(INDIRECT("Y18")))</f>
        <v xml:space="preserve"> </v>
      </c>
      <c r="AZ18" s="78" t="str">
        <f ca="1">IF(ISBLANK(INDIRECT("Z18"))," ",(INDIRECT("Z18")))</f>
        <v xml:space="preserve"> </v>
      </c>
    </row>
    <row r="19" spans="1:52" ht="43.5" customHeight="1" x14ac:dyDescent="0.35">
      <c r="A19" s="194">
        <v>14</v>
      </c>
      <c r="B19" s="195"/>
      <c r="C19" s="195"/>
      <c r="D19" s="196"/>
      <c r="E19" s="196"/>
      <c r="F19" s="197"/>
      <c r="G19" s="196"/>
      <c r="H19" s="196"/>
      <c r="I19" s="198"/>
      <c r="J19" s="196"/>
      <c r="K19" s="196"/>
      <c r="L19" s="196"/>
      <c r="M19" s="199"/>
      <c r="N19" s="196"/>
      <c r="O19" s="196"/>
      <c r="P19" s="196"/>
      <c r="Q19" s="200"/>
      <c r="R19" s="200"/>
      <c r="S19" s="196"/>
      <c r="T19" s="201"/>
      <c r="U19" s="201"/>
      <c r="V19" s="267" t="str">
        <f t="shared" si="0"/>
        <v/>
      </c>
      <c r="W19" s="196"/>
      <c r="X19" s="196"/>
      <c r="Y19" s="196"/>
      <c r="Z19" s="196"/>
      <c r="AB19" s="78" t="str">
        <f ca="1">IF(ISBLANK(INDIRECT("B19"))," ",(INDIRECT("B19")))</f>
        <v xml:space="preserve"> </v>
      </c>
      <c r="AC19" s="78" t="str">
        <f ca="1">IF(ISBLANK(INDIRECT("C19"))," ",(INDIRECT("C19")))</f>
        <v xml:space="preserve"> </v>
      </c>
      <c r="AD19" s="78" t="str">
        <f ca="1">IF(ISBLANK(INDIRECT("D19"))," ",(INDIRECT("D19")))</f>
        <v xml:space="preserve"> </v>
      </c>
      <c r="AE19" s="78" t="str">
        <f ca="1">IF(ISBLANK(INDIRECT("E19"))," ",(INDIRECT("E19")))</f>
        <v xml:space="preserve"> </v>
      </c>
      <c r="AF19" s="78" t="str">
        <f ca="1">IF(ISBLANK(INDIRECT("F19"))," ",(INDIRECT("F19")))</f>
        <v xml:space="preserve"> </v>
      </c>
      <c r="AG19" s="78" t="str">
        <f ca="1">IF(ISBLANK(INDIRECT("G19"))," ",(INDIRECT("G19")))</f>
        <v xml:space="preserve"> </v>
      </c>
      <c r="AH19" s="78" t="str">
        <f ca="1">IF(ISBLANK(INDIRECT("H19"))," ",(INDIRECT("H19")))</f>
        <v xml:space="preserve"> </v>
      </c>
      <c r="AI19" s="78" t="str">
        <f ca="1">IF(ISBLANK(INDIRECT("I19"))," ",(INDIRECT("I19")))</f>
        <v xml:space="preserve"> </v>
      </c>
      <c r="AJ19" s="78" t="str">
        <f ca="1">IF(ISBLANK(INDIRECT("J19"))," ",(INDIRECT("J19")))</f>
        <v xml:space="preserve"> </v>
      </c>
      <c r="AK19" s="78" t="str">
        <f ca="1">IF(ISBLANK(INDIRECT("K19"))," ",(INDIRECT("K19")))</f>
        <v xml:space="preserve"> </v>
      </c>
      <c r="AL19" s="78" t="str">
        <f ca="1">IF(ISBLANK(INDIRECT("L19"))," ",(INDIRECT("L19")))</f>
        <v xml:space="preserve"> </v>
      </c>
      <c r="AM19" s="78" t="str">
        <f ca="1">IF(ISBLANK(INDIRECT("M19"))," ",(INDIRECT("M19")))</f>
        <v xml:space="preserve"> </v>
      </c>
      <c r="AN19" s="78" t="str">
        <f ca="1">IF(ISBLANK(INDIRECT("N19"))," ",(INDIRECT("N19")))</f>
        <v xml:space="preserve"> </v>
      </c>
      <c r="AO19" s="78" t="str">
        <f ca="1">IF(ISBLANK(INDIRECT("O19"))," ",(INDIRECT("O19")))</f>
        <v xml:space="preserve"> </v>
      </c>
      <c r="AP19" s="78" t="str">
        <f ca="1">IF(ISBLANK(INDIRECT("P19"))," ",(INDIRECT("P19")))</f>
        <v xml:space="preserve"> </v>
      </c>
      <c r="AQ19" s="78" t="str">
        <f ca="1">IF(ISBLANK(INDIRECT("Q19"))," ",(INDIRECT("Q19")))</f>
        <v xml:space="preserve"> </v>
      </c>
      <c r="AR19" s="78" t="str">
        <f ca="1">IF(ISBLANK(INDIRECT("R19"))," ",(INDIRECT("R19")))</f>
        <v xml:space="preserve"> </v>
      </c>
      <c r="AS19" s="78" t="str">
        <f ca="1">IF(ISBLANK(INDIRECT("S19"))," ",(INDIRECT("S19")))</f>
        <v xml:space="preserve"> </v>
      </c>
      <c r="AT19" s="78" t="str">
        <f ca="1">IF(ISBLANK(INDIRECT("T19"))," ",(INDIRECT("T19")))</f>
        <v xml:space="preserve"> </v>
      </c>
      <c r="AU19" s="78" t="str">
        <f ca="1">IF(ISBLANK(INDIRECT("U19"))," ",(INDIRECT("U19")))</f>
        <v xml:space="preserve"> </v>
      </c>
      <c r="AV19" s="78" t="str">
        <f ca="1">IF(ISBLANK(INDIRECT("V19"))," ",(INDIRECT("V19")))</f>
        <v/>
      </c>
      <c r="AW19" s="78" t="str">
        <f ca="1">IF(ISBLANK(INDIRECT("W19"))," ",(INDIRECT("W19")))</f>
        <v xml:space="preserve"> </v>
      </c>
      <c r="AX19" s="78" t="str">
        <f ca="1">IF(ISBLANK(INDIRECT("X19"))," ",(INDIRECT("X19")))</f>
        <v xml:space="preserve"> </v>
      </c>
      <c r="AY19" s="78" t="str">
        <f ca="1">IF(ISBLANK(INDIRECT("Y19"))," ",(INDIRECT("Y19")))</f>
        <v xml:space="preserve"> </v>
      </c>
      <c r="AZ19" s="78" t="str">
        <f ca="1">IF(ISBLANK(INDIRECT("Z19"))," ",(INDIRECT("Z19")))</f>
        <v xml:space="preserve"> </v>
      </c>
    </row>
    <row r="20" spans="1:52" ht="43.5" customHeight="1" x14ac:dyDescent="0.35">
      <c r="A20" s="194">
        <v>15</v>
      </c>
      <c r="B20" s="195"/>
      <c r="C20" s="195"/>
      <c r="D20" s="196"/>
      <c r="E20" s="196"/>
      <c r="F20" s="197"/>
      <c r="G20" s="196"/>
      <c r="H20" s="196"/>
      <c r="I20" s="198"/>
      <c r="J20" s="196"/>
      <c r="K20" s="196"/>
      <c r="L20" s="196"/>
      <c r="M20" s="199"/>
      <c r="N20" s="196"/>
      <c r="O20" s="196"/>
      <c r="P20" s="196"/>
      <c r="Q20" s="200"/>
      <c r="R20" s="200"/>
      <c r="S20" s="196"/>
      <c r="T20" s="201"/>
      <c r="U20" s="201"/>
      <c r="V20" s="267" t="str">
        <f t="shared" si="0"/>
        <v/>
      </c>
      <c r="W20" s="196"/>
      <c r="X20" s="196"/>
      <c r="Y20" s="196"/>
      <c r="Z20" s="196"/>
      <c r="AB20" s="78" t="str">
        <f ca="1">IF(ISBLANK(INDIRECT("B20"))," ",(INDIRECT("B20")))</f>
        <v xml:space="preserve"> </v>
      </c>
      <c r="AC20" s="78" t="str">
        <f ca="1">IF(ISBLANK(INDIRECT("C20"))," ",(INDIRECT("C20")))</f>
        <v xml:space="preserve"> </v>
      </c>
      <c r="AD20" s="78" t="str">
        <f ca="1">IF(ISBLANK(INDIRECT("D20"))," ",(INDIRECT("D20")))</f>
        <v xml:space="preserve"> </v>
      </c>
      <c r="AE20" s="78" t="str">
        <f ca="1">IF(ISBLANK(INDIRECT("E20"))," ",(INDIRECT("E20")))</f>
        <v xml:space="preserve"> </v>
      </c>
      <c r="AF20" s="78" t="str">
        <f ca="1">IF(ISBLANK(INDIRECT("F20"))," ",(INDIRECT("F20")))</f>
        <v xml:space="preserve"> </v>
      </c>
      <c r="AG20" s="78" t="str">
        <f ca="1">IF(ISBLANK(INDIRECT("G20"))," ",(INDIRECT("G20")))</f>
        <v xml:space="preserve"> </v>
      </c>
      <c r="AH20" s="78" t="str">
        <f ca="1">IF(ISBLANK(INDIRECT("H20"))," ",(INDIRECT("H20")))</f>
        <v xml:space="preserve"> </v>
      </c>
      <c r="AI20" s="78" t="str">
        <f ca="1">IF(ISBLANK(INDIRECT("I20"))," ",(INDIRECT("I20")))</f>
        <v xml:space="preserve"> </v>
      </c>
      <c r="AJ20" s="78" t="str">
        <f ca="1">IF(ISBLANK(INDIRECT("J20"))," ",(INDIRECT("J20")))</f>
        <v xml:space="preserve"> </v>
      </c>
      <c r="AK20" s="78" t="str">
        <f ca="1">IF(ISBLANK(INDIRECT("K20"))," ",(INDIRECT("K20")))</f>
        <v xml:space="preserve"> </v>
      </c>
      <c r="AL20" s="78" t="str">
        <f ca="1">IF(ISBLANK(INDIRECT("L20"))," ",(INDIRECT("L20")))</f>
        <v xml:space="preserve"> </v>
      </c>
      <c r="AM20" s="78" t="str">
        <f ca="1">IF(ISBLANK(INDIRECT("M20"))," ",(INDIRECT("M20")))</f>
        <v xml:space="preserve"> </v>
      </c>
      <c r="AN20" s="78" t="str">
        <f ca="1">IF(ISBLANK(INDIRECT("N20"))," ",(INDIRECT("N20")))</f>
        <v xml:space="preserve"> </v>
      </c>
      <c r="AO20" s="78" t="str">
        <f ca="1">IF(ISBLANK(INDIRECT("O20"))," ",(INDIRECT("O20")))</f>
        <v xml:space="preserve"> </v>
      </c>
      <c r="AP20" s="78" t="str">
        <f ca="1">IF(ISBLANK(INDIRECT("P20"))," ",(INDIRECT("P20")))</f>
        <v xml:space="preserve"> </v>
      </c>
      <c r="AQ20" s="78" t="str">
        <f ca="1">IF(ISBLANK(INDIRECT("Q20"))," ",(INDIRECT("Q20")))</f>
        <v xml:space="preserve"> </v>
      </c>
      <c r="AR20" s="78" t="str">
        <f ca="1">IF(ISBLANK(INDIRECT("R20"))," ",(INDIRECT("R20")))</f>
        <v xml:space="preserve"> </v>
      </c>
      <c r="AS20" s="78" t="str">
        <f ca="1">IF(ISBLANK(INDIRECT("S20"))," ",(INDIRECT("S20")))</f>
        <v xml:space="preserve"> </v>
      </c>
      <c r="AT20" s="78" t="str">
        <f ca="1">IF(ISBLANK(INDIRECT("T20"))," ",(INDIRECT("T20")))</f>
        <v xml:space="preserve"> </v>
      </c>
      <c r="AU20" s="78" t="str">
        <f ca="1">IF(ISBLANK(INDIRECT("U20"))," ",(INDIRECT("U20")))</f>
        <v xml:space="preserve"> </v>
      </c>
      <c r="AV20" s="78" t="str">
        <f ca="1">IF(ISBLANK(INDIRECT("V20"))," ",(INDIRECT("V20")))</f>
        <v/>
      </c>
      <c r="AW20" s="78" t="str">
        <f ca="1">IF(ISBLANK(INDIRECT("W20"))," ",(INDIRECT("W20")))</f>
        <v xml:space="preserve"> </v>
      </c>
      <c r="AX20" s="78" t="str">
        <f ca="1">IF(ISBLANK(INDIRECT("X20"))," ",(INDIRECT("X20")))</f>
        <v xml:space="preserve"> </v>
      </c>
      <c r="AY20" s="78" t="str">
        <f ca="1">IF(ISBLANK(INDIRECT("Y20"))," ",(INDIRECT("Y20")))</f>
        <v xml:space="preserve"> </v>
      </c>
      <c r="AZ20" s="78" t="str">
        <f ca="1">IF(ISBLANK(INDIRECT("Z20"))," ",(INDIRECT("Z20")))</f>
        <v xml:space="preserve"> </v>
      </c>
    </row>
    <row r="21" spans="1:52" ht="43.5" customHeight="1" x14ac:dyDescent="0.35">
      <c r="A21" s="194">
        <v>16</v>
      </c>
      <c r="B21" s="195"/>
      <c r="C21" s="195"/>
      <c r="D21" s="196"/>
      <c r="E21" s="196"/>
      <c r="F21" s="197"/>
      <c r="G21" s="196"/>
      <c r="H21" s="196"/>
      <c r="I21" s="198"/>
      <c r="J21" s="196"/>
      <c r="K21" s="196"/>
      <c r="L21" s="196"/>
      <c r="M21" s="199"/>
      <c r="N21" s="196"/>
      <c r="O21" s="196"/>
      <c r="P21" s="196"/>
      <c r="Q21" s="200"/>
      <c r="R21" s="200"/>
      <c r="S21" s="196"/>
      <c r="T21" s="201"/>
      <c r="U21" s="201"/>
      <c r="V21" s="267" t="str">
        <f t="shared" si="0"/>
        <v/>
      </c>
      <c r="W21" s="196"/>
      <c r="X21" s="196"/>
      <c r="Y21" s="196"/>
      <c r="Z21" s="196"/>
      <c r="AB21" s="78" t="str">
        <f ca="1">IF(ISBLANK(INDIRECT("B21"))," ",(INDIRECT("B21")))</f>
        <v xml:space="preserve"> </v>
      </c>
      <c r="AC21" s="78" t="str">
        <f ca="1">IF(ISBLANK(INDIRECT("C21"))," ",(INDIRECT("C21")))</f>
        <v xml:space="preserve"> </v>
      </c>
      <c r="AD21" s="78" t="str">
        <f ca="1">IF(ISBLANK(INDIRECT("D21"))," ",(INDIRECT("D21")))</f>
        <v xml:space="preserve"> </v>
      </c>
      <c r="AE21" s="78" t="str">
        <f ca="1">IF(ISBLANK(INDIRECT("E21"))," ",(INDIRECT("E21")))</f>
        <v xml:space="preserve"> </v>
      </c>
      <c r="AF21" s="78" t="str">
        <f ca="1">IF(ISBLANK(INDIRECT("F21"))," ",(INDIRECT("F21")))</f>
        <v xml:space="preserve"> </v>
      </c>
      <c r="AG21" s="78" t="str">
        <f ca="1">IF(ISBLANK(INDIRECT("G21"))," ",(INDIRECT("G21")))</f>
        <v xml:space="preserve"> </v>
      </c>
      <c r="AH21" s="78" t="str">
        <f ca="1">IF(ISBLANK(INDIRECT("H21"))," ",(INDIRECT("H21")))</f>
        <v xml:space="preserve"> </v>
      </c>
      <c r="AI21" s="78" t="str">
        <f ca="1">IF(ISBLANK(INDIRECT("I21"))," ",(INDIRECT("I21")))</f>
        <v xml:space="preserve"> </v>
      </c>
      <c r="AJ21" s="78" t="str">
        <f ca="1">IF(ISBLANK(INDIRECT("J21"))," ",(INDIRECT("J21")))</f>
        <v xml:space="preserve"> </v>
      </c>
      <c r="AK21" s="78" t="str">
        <f ca="1">IF(ISBLANK(INDIRECT("K21"))," ",(INDIRECT("K21")))</f>
        <v xml:space="preserve"> </v>
      </c>
      <c r="AL21" s="78" t="str">
        <f ca="1">IF(ISBLANK(INDIRECT("L21"))," ",(INDIRECT("L21")))</f>
        <v xml:space="preserve"> </v>
      </c>
      <c r="AM21" s="78" t="str">
        <f ca="1">IF(ISBLANK(INDIRECT("M21"))," ",(INDIRECT("M21")))</f>
        <v xml:space="preserve"> </v>
      </c>
      <c r="AN21" s="78" t="str">
        <f ca="1">IF(ISBLANK(INDIRECT("N21"))," ",(INDIRECT("N21")))</f>
        <v xml:space="preserve"> </v>
      </c>
      <c r="AO21" s="78" t="str">
        <f ca="1">IF(ISBLANK(INDIRECT("O21"))," ",(INDIRECT("O21")))</f>
        <v xml:space="preserve"> </v>
      </c>
      <c r="AP21" s="78" t="str">
        <f ca="1">IF(ISBLANK(INDIRECT("P21"))," ",(INDIRECT("P21")))</f>
        <v xml:space="preserve"> </v>
      </c>
      <c r="AQ21" s="78" t="str">
        <f ca="1">IF(ISBLANK(INDIRECT("Q21"))," ",(INDIRECT("Q21")))</f>
        <v xml:space="preserve"> </v>
      </c>
      <c r="AR21" s="78" t="str">
        <f ca="1">IF(ISBLANK(INDIRECT("R21"))," ",(INDIRECT("R21")))</f>
        <v xml:space="preserve"> </v>
      </c>
      <c r="AS21" s="78" t="str">
        <f ca="1">IF(ISBLANK(INDIRECT("S21"))," ",(INDIRECT("S21")))</f>
        <v xml:space="preserve"> </v>
      </c>
      <c r="AT21" s="78" t="str">
        <f ca="1">IF(ISBLANK(INDIRECT("T21"))," ",(INDIRECT("T21")))</f>
        <v xml:space="preserve"> </v>
      </c>
      <c r="AU21" s="78" t="str">
        <f ca="1">IF(ISBLANK(INDIRECT("U21"))," ",(INDIRECT("U21")))</f>
        <v xml:space="preserve"> </v>
      </c>
      <c r="AV21" s="78" t="str">
        <f ca="1">IF(ISBLANK(INDIRECT("V21"))," ",(INDIRECT("V21")))</f>
        <v/>
      </c>
      <c r="AW21" s="78" t="str">
        <f ca="1">IF(ISBLANK(INDIRECT("W21"))," ",(INDIRECT("W21")))</f>
        <v xml:space="preserve"> </v>
      </c>
      <c r="AX21" s="78" t="str">
        <f ca="1">IF(ISBLANK(INDIRECT("X21"))," ",(INDIRECT("X21")))</f>
        <v xml:space="preserve"> </v>
      </c>
      <c r="AY21" s="78" t="str">
        <f ca="1">IF(ISBLANK(INDIRECT("Y21"))," ",(INDIRECT("Y21")))</f>
        <v xml:space="preserve"> </v>
      </c>
      <c r="AZ21" s="78" t="str">
        <f ca="1">IF(ISBLANK(INDIRECT("Z21"))," ",(INDIRECT("Z21")))</f>
        <v xml:space="preserve"> </v>
      </c>
    </row>
    <row r="22" spans="1:52" ht="43.5" customHeight="1" x14ac:dyDescent="0.35">
      <c r="A22" s="194">
        <v>17</v>
      </c>
      <c r="B22" s="195"/>
      <c r="C22" s="195"/>
      <c r="D22" s="196"/>
      <c r="E22" s="196"/>
      <c r="F22" s="197"/>
      <c r="G22" s="196"/>
      <c r="H22" s="196"/>
      <c r="I22" s="198"/>
      <c r="J22" s="196"/>
      <c r="K22" s="196"/>
      <c r="L22" s="196"/>
      <c r="M22" s="199"/>
      <c r="N22" s="196"/>
      <c r="O22" s="196"/>
      <c r="P22" s="196"/>
      <c r="Q22" s="200"/>
      <c r="R22" s="200"/>
      <c r="S22" s="196"/>
      <c r="T22" s="201"/>
      <c r="U22" s="201"/>
      <c r="V22" s="267" t="str">
        <f t="shared" si="0"/>
        <v/>
      </c>
      <c r="W22" s="196"/>
      <c r="X22" s="196"/>
      <c r="Y22" s="196"/>
      <c r="Z22" s="196"/>
      <c r="AB22" s="78" t="str">
        <f ca="1">IF(ISBLANK(INDIRECT("B22"))," ",(INDIRECT("B22")))</f>
        <v xml:space="preserve"> </v>
      </c>
      <c r="AC22" s="78" t="str">
        <f ca="1">IF(ISBLANK(INDIRECT("C22"))," ",(INDIRECT("C22")))</f>
        <v xml:space="preserve"> </v>
      </c>
      <c r="AD22" s="78" t="str">
        <f ca="1">IF(ISBLANK(INDIRECT("D22"))," ",(INDIRECT("D22")))</f>
        <v xml:space="preserve"> </v>
      </c>
      <c r="AE22" s="78" t="str">
        <f ca="1">IF(ISBLANK(INDIRECT("E22"))," ",(INDIRECT("E22")))</f>
        <v xml:space="preserve"> </v>
      </c>
      <c r="AF22" s="78" t="str">
        <f ca="1">IF(ISBLANK(INDIRECT("F22"))," ",(INDIRECT("F22")))</f>
        <v xml:space="preserve"> </v>
      </c>
      <c r="AG22" s="78" t="str">
        <f ca="1">IF(ISBLANK(INDIRECT("G22"))," ",(INDIRECT("G22")))</f>
        <v xml:space="preserve"> </v>
      </c>
      <c r="AH22" s="78" t="str">
        <f ca="1">IF(ISBLANK(INDIRECT("H22"))," ",(INDIRECT("H22")))</f>
        <v xml:space="preserve"> </v>
      </c>
      <c r="AI22" s="78" t="str">
        <f ca="1">IF(ISBLANK(INDIRECT("I22"))," ",(INDIRECT("I22")))</f>
        <v xml:space="preserve"> </v>
      </c>
      <c r="AJ22" s="78" t="str">
        <f ca="1">IF(ISBLANK(INDIRECT("J22"))," ",(INDIRECT("J22")))</f>
        <v xml:space="preserve"> </v>
      </c>
      <c r="AK22" s="78" t="str">
        <f ca="1">IF(ISBLANK(INDIRECT("K22"))," ",(INDIRECT("K22")))</f>
        <v xml:space="preserve"> </v>
      </c>
      <c r="AL22" s="78" t="str">
        <f ca="1">IF(ISBLANK(INDIRECT("L22"))," ",(INDIRECT("L22")))</f>
        <v xml:space="preserve"> </v>
      </c>
      <c r="AM22" s="78" t="str">
        <f ca="1">IF(ISBLANK(INDIRECT("M22"))," ",(INDIRECT("M22")))</f>
        <v xml:space="preserve"> </v>
      </c>
      <c r="AN22" s="78" t="str">
        <f ca="1">IF(ISBLANK(INDIRECT("N22"))," ",(INDIRECT("N22")))</f>
        <v xml:space="preserve"> </v>
      </c>
      <c r="AO22" s="78" t="str">
        <f ca="1">IF(ISBLANK(INDIRECT("O22"))," ",(INDIRECT("O22")))</f>
        <v xml:space="preserve"> </v>
      </c>
      <c r="AP22" s="78" t="str">
        <f ca="1">IF(ISBLANK(INDIRECT("P22"))," ",(INDIRECT("P22")))</f>
        <v xml:space="preserve"> </v>
      </c>
      <c r="AQ22" s="78" t="str">
        <f ca="1">IF(ISBLANK(INDIRECT("Q22"))," ",(INDIRECT("Q22")))</f>
        <v xml:space="preserve"> </v>
      </c>
      <c r="AR22" s="78" t="str">
        <f ca="1">IF(ISBLANK(INDIRECT("R22"))," ",(INDIRECT("R22")))</f>
        <v xml:space="preserve"> </v>
      </c>
      <c r="AS22" s="78" t="str">
        <f ca="1">IF(ISBLANK(INDIRECT("S22"))," ",(INDIRECT("S22")))</f>
        <v xml:space="preserve"> </v>
      </c>
      <c r="AT22" s="78" t="str">
        <f ca="1">IF(ISBLANK(INDIRECT("T22"))," ",(INDIRECT("T22")))</f>
        <v xml:space="preserve"> </v>
      </c>
      <c r="AU22" s="78" t="str">
        <f ca="1">IF(ISBLANK(INDIRECT("U22"))," ",(INDIRECT("U22")))</f>
        <v xml:space="preserve"> </v>
      </c>
      <c r="AV22" s="78" t="str">
        <f ca="1">IF(ISBLANK(INDIRECT("V22"))," ",(INDIRECT("V22")))</f>
        <v/>
      </c>
      <c r="AW22" s="78" t="str">
        <f ca="1">IF(ISBLANK(INDIRECT("W22"))," ",(INDIRECT("W22")))</f>
        <v xml:space="preserve"> </v>
      </c>
      <c r="AX22" s="78" t="str">
        <f ca="1">IF(ISBLANK(INDIRECT("X22"))," ",(INDIRECT("X22")))</f>
        <v xml:space="preserve"> </v>
      </c>
      <c r="AY22" s="78" t="str">
        <f ca="1">IF(ISBLANK(INDIRECT("Y22"))," ",(INDIRECT("Y22")))</f>
        <v xml:space="preserve"> </v>
      </c>
      <c r="AZ22" s="78" t="str">
        <f ca="1">IF(ISBLANK(INDIRECT("Z22"))," ",(INDIRECT("Z22")))</f>
        <v xml:space="preserve"> </v>
      </c>
    </row>
    <row r="23" spans="1:52" ht="43.5" customHeight="1" x14ac:dyDescent="0.35">
      <c r="A23" s="194">
        <v>18</v>
      </c>
      <c r="B23" s="195"/>
      <c r="C23" s="195"/>
      <c r="D23" s="196"/>
      <c r="E23" s="196"/>
      <c r="F23" s="197"/>
      <c r="G23" s="196"/>
      <c r="H23" s="196"/>
      <c r="I23" s="198"/>
      <c r="J23" s="196"/>
      <c r="K23" s="196"/>
      <c r="L23" s="196"/>
      <c r="M23" s="199"/>
      <c r="N23" s="196"/>
      <c r="O23" s="196"/>
      <c r="P23" s="196"/>
      <c r="Q23" s="200"/>
      <c r="R23" s="200"/>
      <c r="S23" s="196"/>
      <c r="T23" s="201"/>
      <c r="U23" s="201"/>
      <c r="V23" s="267" t="str">
        <f t="shared" si="0"/>
        <v/>
      </c>
      <c r="W23" s="196"/>
      <c r="X23" s="196"/>
      <c r="Y23" s="196"/>
      <c r="Z23" s="196"/>
      <c r="AB23" s="78" t="str">
        <f ca="1">IF(ISBLANK(INDIRECT("B23"))," ",(INDIRECT("B23")))</f>
        <v xml:space="preserve"> </v>
      </c>
      <c r="AC23" s="78" t="str">
        <f ca="1">IF(ISBLANK(INDIRECT("C23"))," ",(INDIRECT("C23")))</f>
        <v xml:space="preserve"> </v>
      </c>
      <c r="AD23" s="78" t="str">
        <f ca="1">IF(ISBLANK(INDIRECT("D23"))," ",(INDIRECT("D23")))</f>
        <v xml:space="preserve"> </v>
      </c>
      <c r="AE23" s="78" t="str">
        <f ca="1">IF(ISBLANK(INDIRECT("E23"))," ",(INDIRECT("E23")))</f>
        <v xml:space="preserve"> </v>
      </c>
      <c r="AF23" s="78" t="str">
        <f ca="1">IF(ISBLANK(INDIRECT("F23"))," ",(INDIRECT("F23")))</f>
        <v xml:space="preserve"> </v>
      </c>
      <c r="AG23" s="78" t="str">
        <f ca="1">IF(ISBLANK(INDIRECT("G23"))," ",(INDIRECT("G23")))</f>
        <v xml:space="preserve"> </v>
      </c>
      <c r="AH23" s="78" t="str">
        <f ca="1">IF(ISBLANK(INDIRECT("H23"))," ",(INDIRECT("H23")))</f>
        <v xml:space="preserve"> </v>
      </c>
      <c r="AI23" s="78" t="str">
        <f ca="1">IF(ISBLANK(INDIRECT("I23"))," ",(INDIRECT("I23")))</f>
        <v xml:space="preserve"> </v>
      </c>
      <c r="AJ23" s="78" t="str">
        <f ca="1">IF(ISBLANK(INDIRECT("J23"))," ",(INDIRECT("J23")))</f>
        <v xml:space="preserve"> </v>
      </c>
      <c r="AK23" s="78" t="str">
        <f ca="1">IF(ISBLANK(INDIRECT("K23"))," ",(INDIRECT("K23")))</f>
        <v xml:space="preserve"> </v>
      </c>
      <c r="AL23" s="78" t="str">
        <f ca="1">IF(ISBLANK(INDIRECT("L23"))," ",(INDIRECT("L23")))</f>
        <v xml:space="preserve"> </v>
      </c>
      <c r="AM23" s="78" t="str">
        <f ca="1">IF(ISBLANK(INDIRECT("M23"))," ",(INDIRECT("M23")))</f>
        <v xml:space="preserve"> </v>
      </c>
      <c r="AN23" s="78" t="str">
        <f ca="1">IF(ISBLANK(INDIRECT("N23"))," ",(INDIRECT("N23")))</f>
        <v xml:space="preserve"> </v>
      </c>
      <c r="AO23" s="78" t="str">
        <f ca="1">IF(ISBLANK(INDIRECT("O23"))," ",(INDIRECT("O23")))</f>
        <v xml:space="preserve"> </v>
      </c>
      <c r="AP23" s="78" t="str">
        <f ca="1">IF(ISBLANK(INDIRECT("P23"))," ",(INDIRECT("P23")))</f>
        <v xml:space="preserve"> </v>
      </c>
      <c r="AQ23" s="78" t="str">
        <f ca="1">IF(ISBLANK(INDIRECT("Q23"))," ",(INDIRECT("Q23")))</f>
        <v xml:space="preserve"> </v>
      </c>
      <c r="AR23" s="78" t="str">
        <f ca="1">IF(ISBLANK(INDIRECT("R23"))," ",(INDIRECT("R23")))</f>
        <v xml:space="preserve"> </v>
      </c>
      <c r="AS23" s="78" t="str">
        <f ca="1">IF(ISBLANK(INDIRECT("S23"))," ",(INDIRECT("S23")))</f>
        <v xml:space="preserve"> </v>
      </c>
      <c r="AT23" s="78" t="str">
        <f ca="1">IF(ISBLANK(INDIRECT("T23"))," ",(INDIRECT("T23")))</f>
        <v xml:space="preserve"> </v>
      </c>
      <c r="AU23" s="78" t="str">
        <f ca="1">IF(ISBLANK(INDIRECT("U23"))," ",(INDIRECT("U23")))</f>
        <v xml:space="preserve"> </v>
      </c>
      <c r="AV23" s="78" t="str">
        <f ca="1">IF(ISBLANK(INDIRECT("V23"))," ",(INDIRECT("V23")))</f>
        <v/>
      </c>
      <c r="AW23" s="78" t="str">
        <f ca="1">IF(ISBLANK(INDIRECT("W23"))," ",(INDIRECT("W23")))</f>
        <v xml:space="preserve"> </v>
      </c>
      <c r="AX23" s="78" t="str">
        <f ca="1">IF(ISBLANK(INDIRECT("X23"))," ",(INDIRECT("X23")))</f>
        <v xml:space="preserve"> </v>
      </c>
      <c r="AY23" s="78" t="str">
        <f ca="1">IF(ISBLANK(INDIRECT("Y23"))," ",(INDIRECT("Y23")))</f>
        <v xml:space="preserve"> </v>
      </c>
      <c r="AZ23" s="78" t="str">
        <f ca="1">IF(ISBLANK(INDIRECT("Z23"))," ",(INDIRECT("Z23")))</f>
        <v xml:space="preserve"> </v>
      </c>
    </row>
    <row r="24" spans="1:52" ht="43.5" customHeight="1" x14ac:dyDescent="0.35">
      <c r="A24" s="194">
        <v>19</v>
      </c>
      <c r="B24" s="195"/>
      <c r="C24" s="195"/>
      <c r="D24" s="196"/>
      <c r="E24" s="196"/>
      <c r="F24" s="197"/>
      <c r="G24" s="196"/>
      <c r="H24" s="196"/>
      <c r="I24" s="198"/>
      <c r="J24" s="196"/>
      <c r="K24" s="196"/>
      <c r="L24" s="196"/>
      <c r="M24" s="199"/>
      <c r="N24" s="196"/>
      <c r="O24" s="196"/>
      <c r="P24" s="196"/>
      <c r="Q24" s="200"/>
      <c r="R24" s="200"/>
      <c r="S24" s="196"/>
      <c r="T24" s="201"/>
      <c r="U24" s="201"/>
      <c r="V24" s="267" t="str">
        <f t="shared" si="0"/>
        <v/>
      </c>
      <c r="W24" s="196"/>
      <c r="X24" s="196"/>
      <c r="Y24" s="196"/>
      <c r="Z24" s="196"/>
      <c r="AB24" s="78" t="str">
        <f ca="1">IF(ISBLANK(INDIRECT("B24"))," ",(INDIRECT("B24")))</f>
        <v xml:space="preserve"> </v>
      </c>
      <c r="AC24" s="78" t="str">
        <f ca="1">IF(ISBLANK(INDIRECT("C24"))," ",(INDIRECT("C24")))</f>
        <v xml:space="preserve"> </v>
      </c>
      <c r="AD24" s="78" t="str">
        <f ca="1">IF(ISBLANK(INDIRECT("D24"))," ",(INDIRECT("D24")))</f>
        <v xml:space="preserve"> </v>
      </c>
      <c r="AE24" s="78" t="str">
        <f ca="1">IF(ISBLANK(INDIRECT("E24"))," ",(INDIRECT("E24")))</f>
        <v xml:space="preserve"> </v>
      </c>
      <c r="AF24" s="78" t="str">
        <f ca="1">IF(ISBLANK(INDIRECT("F24"))," ",(INDIRECT("F24")))</f>
        <v xml:space="preserve"> </v>
      </c>
      <c r="AG24" s="78" t="str">
        <f ca="1">IF(ISBLANK(INDIRECT("G24"))," ",(INDIRECT("G24")))</f>
        <v xml:space="preserve"> </v>
      </c>
      <c r="AH24" s="78" t="str">
        <f ca="1">IF(ISBLANK(INDIRECT("H24"))," ",(INDIRECT("H24")))</f>
        <v xml:space="preserve"> </v>
      </c>
      <c r="AI24" s="78" t="str">
        <f ca="1">IF(ISBLANK(INDIRECT("I24"))," ",(INDIRECT("I24")))</f>
        <v xml:space="preserve"> </v>
      </c>
      <c r="AJ24" s="78" t="str">
        <f ca="1">IF(ISBLANK(INDIRECT("J24"))," ",(INDIRECT("J24")))</f>
        <v xml:space="preserve"> </v>
      </c>
      <c r="AK24" s="78" t="str">
        <f ca="1">IF(ISBLANK(INDIRECT("K24"))," ",(INDIRECT("K24")))</f>
        <v xml:space="preserve"> </v>
      </c>
      <c r="AL24" s="78" t="str">
        <f ca="1">IF(ISBLANK(INDIRECT("L24"))," ",(INDIRECT("L24")))</f>
        <v xml:space="preserve"> </v>
      </c>
      <c r="AM24" s="78" t="str">
        <f ca="1">IF(ISBLANK(INDIRECT("M24"))," ",(INDIRECT("M24")))</f>
        <v xml:space="preserve"> </v>
      </c>
      <c r="AN24" s="78" t="str">
        <f ca="1">IF(ISBLANK(INDIRECT("N24"))," ",(INDIRECT("N24")))</f>
        <v xml:space="preserve"> </v>
      </c>
      <c r="AO24" s="78" t="str">
        <f ca="1">IF(ISBLANK(INDIRECT("O24"))," ",(INDIRECT("O24")))</f>
        <v xml:space="preserve"> </v>
      </c>
      <c r="AP24" s="78" t="str">
        <f ca="1">IF(ISBLANK(INDIRECT("P24"))," ",(INDIRECT("P24")))</f>
        <v xml:space="preserve"> </v>
      </c>
      <c r="AQ24" s="78" t="str">
        <f ca="1">IF(ISBLANK(INDIRECT("Q24"))," ",(INDIRECT("Q24")))</f>
        <v xml:space="preserve"> </v>
      </c>
      <c r="AR24" s="78" t="str">
        <f ca="1">IF(ISBLANK(INDIRECT("R24"))," ",(INDIRECT("R24")))</f>
        <v xml:space="preserve"> </v>
      </c>
      <c r="AS24" s="78" t="str">
        <f ca="1">IF(ISBLANK(INDIRECT("S24"))," ",(INDIRECT("S24")))</f>
        <v xml:space="preserve"> </v>
      </c>
      <c r="AT24" s="78" t="str">
        <f ca="1">IF(ISBLANK(INDIRECT("T24"))," ",(INDIRECT("T24")))</f>
        <v xml:space="preserve"> </v>
      </c>
      <c r="AU24" s="78" t="str">
        <f ca="1">IF(ISBLANK(INDIRECT("U24"))," ",(INDIRECT("U24")))</f>
        <v xml:space="preserve"> </v>
      </c>
      <c r="AV24" s="78" t="str">
        <f ca="1">IF(ISBLANK(INDIRECT("V24"))," ",(INDIRECT("V24")))</f>
        <v/>
      </c>
      <c r="AW24" s="78" t="str">
        <f ca="1">IF(ISBLANK(INDIRECT("W24"))," ",(INDIRECT("W24")))</f>
        <v xml:space="preserve"> </v>
      </c>
      <c r="AX24" s="78" t="str">
        <f ca="1">IF(ISBLANK(INDIRECT("X24"))," ",(INDIRECT("X24")))</f>
        <v xml:space="preserve"> </v>
      </c>
      <c r="AY24" s="78" t="str">
        <f ca="1">IF(ISBLANK(INDIRECT("Y24"))," ",(INDIRECT("Y24")))</f>
        <v xml:space="preserve"> </v>
      </c>
      <c r="AZ24" s="78" t="str">
        <f ca="1">IF(ISBLANK(INDIRECT("Z24"))," ",(INDIRECT("Z24")))</f>
        <v xml:space="preserve"> </v>
      </c>
    </row>
    <row r="25" spans="1:52" ht="43.5" customHeight="1" x14ac:dyDescent="0.35">
      <c r="A25" s="194">
        <v>20</v>
      </c>
      <c r="B25" s="195"/>
      <c r="C25" s="195"/>
      <c r="D25" s="196"/>
      <c r="E25" s="196"/>
      <c r="F25" s="197"/>
      <c r="G25" s="196"/>
      <c r="H25" s="196"/>
      <c r="I25" s="198"/>
      <c r="J25" s="196"/>
      <c r="K25" s="196"/>
      <c r="L25" s="196"/>
      <c r="M25" s="199"/>
      <c r="N25" s="196"/>
      <c r="O25" s="196"/>
      <c r="P25" s="196"/>
      <c r="Q25" s="200"/>
      <c r="R25" s="200"/>
      <c r="S25" s="196"/>
      <c r="T25" s="201"/>
      <c r="U25" s="201"/>
      <c r="V25" s="267" t="str">
        <f t="shared" si="0"/>
        <v/>
      </c>
      <c r="W25" s="196"/>
      <c r="X25" s="196"/>
      <c r="Y25" s="196"/>
      <c r="Z25" s="196"/>
      <c r="AB25" s="78" t="str">
        <f ca="1">IF(ISBLANK(INDIRECT("B25"))," ",(INDIRECT("B25")))</f>
        <v xml:space="preserve"> </v>
      </c>
      <c r="AC25" s="78" t="str">
        <f ca="1">IF(ISBLANK(INDIRECT("C25"))," ",(INDIRECT("C25")))</f>
        <v xml:space="preserve"> </v>
      </c>
      <c r="AD25" s="78" t="str">
        <f ca="1">IF(ISBLANK(INDIRECT("D25"))," ",(INDIRECT("D25")))</f>
        <v xml:space="preserve"> </v>
      </c>
      <c r="AE25" s="78" t="str">
        <f ca="1">IF(ISBLANK(INDIRECT("E25"))," ",(INDIRECT("E25")))</f>
        <v xml:space="preserve"> </v>
      </c>
      <c r="AF25" s="78" t="str">
        <f ca="1">IF(ISBLANK(INDIRECT("F25"))," ",(INDIRECT("F25")))</f>
        <v xml:space="preserve"> </v>
      </c>
      <c r="AG25" s="78" t="str">
        <f ca="1">IF(ISBLANK(INDIRECT("G25"))," ",(INDIRECT("G25")))</f>
        <v xml:space="preserve"> </v>
      </c>
      <c r="AH25" s="78" t="str">
        <f ca="1">IF(ISBLANK(INDIRECT("H25"))," ",(INDIRECT("H25")))</f>
        <v xml:space="preserve"> </v>
      </c>
      <c r="AI25" s="78" t="str">
        <f ca="1">IF(ISBLANK(INDIRECT("I25"))," ",(INDIRECT("I25")))</f>
        <v xml:space="preserve"> </v>
      </c>
      <c r="AJ25" s="78" t="str">
        <f ca="1">IF(ISBLANK(INDIRECT("J25"))," ",(INDIRECT("J25")))</f>
        <v xml:space="preserve"> </v>
      </c>
      <c r="AK25" s="78" t="str">
        <f ca="1">IF(ISBLANK(INDIRECT("K25"))," ",(INDIRECT("K25")))</f>
        <v xml:space="preserve"> </v>
      </c>
      <c r="AL25" s="78" t="str">
        <f ca="1">IF(ISBLANK(INDIRECT("L25"))," ",(INDIRECT("L25")))</f>
        <v xml:space="preserve"> </v>
      </c>
      <c r="AM25" s="78" t="str">
        <f ca="1">IF(ISBLANK(INDIRECT("M25"))," ",(INDIRECT("M25")))</f>
        <v xml:space="preserve"> </v>
      </c>
      <c r="AN25" s="78" t="str">
        <f ca="1">IF(ISBLANK(INDIRECT("N25"))," ",(INDIRECT("N25")))</f>
        <v xml:space="preserve"> </v>
      </c>
      <c r="AO25" s="78" t="str">
        <f ca="1">IF(ISBLANK(INDIRECT("O25"))," ",(INDIRECT("O25")))</f>
        <v xml:space="preserve"> </v>
      </c>
      <c r="AP25" s="78" t="str">
        <f ca="1">IF(ISBLANK(INDIRECT("P25"))," ",(INDIRECT("P25")))</f>
        <v xml:space="preserve"> </v>
      </c>
      <c r="AQ25" s="78" t="str">
        <f ca="1">IF(ISBLANK(INDIRECT("Q25"))," ",(INDIRECT("Q25")))</f>
        <v xml:space="preserve"> </v>
      </c>
      <c r="AR25" s="78" t="str">
        <f ca="1">IF(ISBLANK(INDIRECT("R25"))," ",(INDIRECT("R25")))</f>
        <v xml:space="preserve"> </v>
      </c>
      <c r="AS25" s="78" t="str">
        <f ca="1">IF(ISBLANK(INDIRECT("S25"))," ",(INDIRECT("S25")))</f>
        <v xml:space="preserve"> </v>
      </c>
      <c r="AT25" s="78" t="str">
        <f ca="1">IF(ISBLANK(INDIRECT("T25"))," ",(INDIRECT("T25")))</f>
        <v xml:space="preserve"> </v>
      </c>
      <c r="AU25" s="78" t="str">
        <f ca="1">IF(ISBLANK(INDIRECT("U25"))," ",(INDIRECT("U25")))</f>
        <v xml:space="preserve"> </v>
      </c>
      <c r="AV25" s="78" t="str">
        <f ca="1">IF(ISBLANK(INDIRECT("V25"))," ",(INDIRECT("V25")))</f>
        <v/>
      </c>
      <c r="AW25" s="78" t="str">
        <f ca="1">IF(ISBLANK(INDIRECT("W25"))," ",(INDIRECT("W25")))</f>
        <v xml:space="preserve"> </v>
      </c>
      <c r="AX25" s="78" t="str">
        <f ca="1">IF(ISBLANK(INDIRECT("X25"))," ",(INDIRECT("X25")))</f>
        <v xml:space="preserve"> </v>
      </c>
      <c r="AY25" s="78" t="str">
        <f ca="1">IF(ISBLANK(INDIRECT("Y25"))," ",(INDIRECT("Y25")))</f>
        <v xml:space="preserve"> </v>
      </c>
      <c r="AZ25" s="78" t="str">
        <f ca="1">IF(ISBLANK(INDIRECT("Z25"))," ",(INDIRECT("Z25")))</f>
        <v xml:space="preserve"> </v>
      </c>
    </row>
    <row r="26" spans="1:52" ht="43.5" customHeight="1" x14ac:dyDescent="0.35">
      <c r="A26" s="194">
        <v>21</v>
      </c>
      <c r="B26" s="195"/>
      <c r="C26" s="195"/>
      <c r="D26" s="196"/>
      <c r="E26" s="196"/>
      <c r="F26" s="197"/>
      <c r="G26" s="196"/>
      <c r="H26" s="196"/>
      <c r="I26" s="198"/>
      <c r="J26" s="196"/>
      <c r="K26" s="196"/>
      <c r="L26" s="196"/>
      <c r="M26" s="199"/>
      <c r="N26" s="196"/>
      <c r="O26" s="196"/>
      <c r="P26" s="196"/>
      <c r="Q26" s="200"/>
      <c r="R26" s="200"/>
      <c r="S26" s="196"/>
      <c r="T26" s="201"/>
      <c r="U26" s="201"/>
      <c r="V26" s="267" t="str">
        <f t="shared" si="0"/>
        <v/>
      </c>
      <c r="W26" s="196"/>
      <c r="X26" s="196"/>
      <c r="Y26" s="196"/>
      <c r="Z26" s="196"/>
      <c r="AB26" s="78" t="str">
        <f ca="1">IF(ISBLANK(INDIRECT("B26"))," ",(INDIRECT("B26")))</f>
        <v xml:space="preserve"> </v>
      </c>
      <c r="AC26" s="78" t="str">
        <f ca="1">IF(ISBLANK(INDIRECT("C26"))," ",(INDIRECT("C26")))</f>
        <v xml:space="preserve"> </v>
      </c>
      <c r="AD26" s="78" t="str">
        <f ca="1">IF(ISBLANK(INDIRECT("D26"))," ",(INDIRECT("D26")))</f>
        <v xml:space="preserve"> </v>
      </c>
      <c r="AE26" s="78" t="str">
        <f ca="1">IF(ISBLANK(INDIRECT("E26"))," ",(INDIRECT("E26")))</f>
        <v xml:space="preserve"> </v>
      </c>
      <c r="AF26" s="78" t="str">
        <f ca="1">IF(ISBLANK(INDIRECT("F26"))," ",(INDIRECT("F26")))</f>
        <v xml:space="preserve"> </v>
      </c>
      <c r="AG26" s="78" t="str">
        <f ca="1">IF(ISBLANK(INDIRECT("G26"))," ",(INDIRECT("G26")))</f>
        <v xml:space="preserve"> </v>
      </c>
      <c r="AH26" s="78" t="str">
        <f ca="1">IF(ISBLANK(INDIRECT("H26"))," ",(INDIRECT("H26")))</f>
        <v xml:space="preserve"> </v>
      </c>
      <c r="AI26" s="78" t="str">
        <f ca="1">IF(ISBLANK(INDIRECT("I26"))," ",(INDIRECT("I26")))</f>
        <v xml:space="preserve"> </v>
      </c>
      <c r="AJ26" s="78" t="str">
        <f ca="1">IF(ISBLANK(INDIRECT("J26"))," ",(INDIRECT("J26")))</f>
        <v xml:space="preserve"> </v>
      </c>
      <c r="AK26" s="78" t="str">
        <f ca="1">IF(ISBLANK(INDIRECT("K26"))," ",(INDIRECT("K26")))</f>
        <v xml:space="preserve"> </v>
      </c>
      <c r="AL26" s="78" t="str">
        <f ca="1">IF(ISBLANK(INDIRECT("L26"))," ",(INDIRECT("L26")))</f>
        <v xml:space="preserve"> </v>
      </c>
      <c r="AM26" s="78" t="str">
        <f ca="1">IF(ISBLANK(INDIRECT("M26"))," ",(INDIRECT("M26")))</f>
        <v xml:space="preserve"> </v>
      </c>
      <c r="AN26" s="78" t="str">
        <f ca="1">IF(ISBLANK(INDIRECT("N26"))," ",(INDIRECT("N26")))</f>
        <v xml:space="preserve"> </v>
      </c>
      <c r="AO26" s="78" t="str">
        <f ca="1">IF(ISBLANK(INDIRECT("O26"))," ",(INDIRECT("O26")))</f>
        <v xml:space="preserve"> </v>
      </c>
      <c r="AP26" s="78" t="str">
        <f ca="1">IF(ISBLANK(INDIRECT("P26"))," ",(INDIRECT("P26")))</f>
        <v xml:space="preserve"> </v>
      </c>
      <c r="AQ26" s="78" t="str">
        <f ca="1">IF(ISBLANK(INDIRECT("Q26"))," ",(INDIRECT("Q26")))</f>
        <v xml:space="preserve"> </v>
      </c>
      <c r="AR26" s="78" t="str">
        <f ca="1">IF(ISBLANK(INDIRECT("R26"))," ",(INDIRECT("R26")))</f>
        <v xml:space="preserve"> </v>
      </c>
      <c r="AS26" s="78" t="str">
        <f ca="1">IF(ISBLANK(INDIRECT("S26"))," ",(INDIRECT("S26")))</f>
        <v xml:space="preserve"> </v>
      </c>
      <c r="AT26" s="78" t="str">
        <f ca="1">IF(ISBLANK(INDIRECT("T26"))," ",(INDIRECT("T26")))</f>
        <v xml:space="preserve"> </v>
      </c>
      <c r="AU26" s="78" t="str">
        <f ca="1">IF(ISBLANK(INDIRECT("U26"))," ",(INDIRECT("U26")))</f>
        <v xml:space="preserve"> </v>
      </c>
      <c r="AV26" s="78" t="str">
        <f ca="1">IF(ISBLANK(INDIRECT("V26"))," ",(INDIRECT("V26")))</f>
        <v/>
      </c>
      <c r="AW26" s="78" t="str">
        <f ca="1">IF(ISBLANK(INDIRECT("W26"))," ",(INDIRECT("W26")))</f>
        <v xml:space="preserve"> </v>
      </c>
      <c r="AX26" s="78" t="str">
        <f ca="1">IF(ISBLANK(INDIRECT("X26"))," ",(INDIRECT("X26")))</f>
        <v xml:space="preserve"> </v>
      </c>
      <c r="AY26" s="78" t="str">
        <f ca="1">IF(ISBLANK(INDIRECT("Y26"))," ",(INDIRECT("Y26")))</f>
        <v xml:space="preserve"> </v>
      </c>
      <c r="AZ26" s="78" t="str">
        <f ca="1">IF(ISBLANK(INDIRECT("Z26"))," ",(INDIRECT("Z26")))</f>
        <v xml:space="preserve"> </v>
      </c>
    </row>
    <row r="27" spans="1:52" ht="43.5" customHeight="1" x14ac:dyDescent="0.35">
      <c r="A27" s="194">
        <v>22</v>
      </c>
      <c r="B27" s="195"/>
      <c r="C27" s="195"/>
      <c r="D27" s="196"/>
      <c r="E27" s="196"/>
      <c r="F27" s="197"/>
      <c r="G27" s="196"/>
      <c r="H27" s="196"/>
      <c r="I27" s="198"/>
      <c r="J27" s="196"/>
      <c r="K27" s="196"/>
      <c r="L27" s="196"/>
      <c r="M27" s="199"/>
      <c r="N27" s="196"/>
      <c r="O27" s="196"/>
      <c r="P27" s="196"/>
      <c r="Q27" s="200"/>
      <c r="R27" s="200"/>
      <c r="S27" s="196"/>
      <c r="T27" s="201"/>
      <c r="U27" s="201"/>
      <c r="V27" s="267" t="str">
        <f t="shared" si="0"/>
        <v/>
      </c>
      <c r="W27" s="196"/>
      <c r="X27" s="196"/>
      <c r="Y27" s="196"/>
      <c r="Z27" s="196"/>
      <c r="AB27" s="78" t="str">
        <f ca="1">IF(ISBLANK(INDIRECT("B27"))," ",(INDIRECT("B27")))</f>
        <v xml:space="preserve"> </v>
      </c>
      <c r="AC27" s="78" t="str">
        <f ca="1">IF(ISBLANK(INDIRECT("C27"))," ",(INDIRECT("C27")))</f>
        <v xml:space="preserve"> </v>
      </c>
      <c r="AD27" s="78" t="str">
        <f ca="1">IF(ISBLANK(INDIRECT("D27"))," ",(INDIRECT("D27")))</f>
        <v xml:space="preserve"> </v>
      </c>
      <c r="AE27" s="78" t="str">
        <f ca="1">IF(ISBLANK(INDIRECT("E27"))," ",(INDIRECT("E27")))</f>
        <v xml:space="preserve"> </v>
      </c>
      <c r="AF27" s="78" t="str">
        <f ca="1">IF(ISBLANK(INDIRECT("F27"))," ",(INDIRECT("F27")))</f>
        <v xml:space="preserve"> </v>
      </c>
      <c r="AG27" s="78" t="str">
        <f ca="1">IF(ISBLANK(INDIRECT("G27"))," ",(INDIRECT("G27")))</f>
        <v xml:space="preserve"> </v>
      </c>
      <c r="AH27" s="78" t="str">
        <f ca="1">IF(ISBLANK(INDIRECT("H27"))," ",(INDIRECT("H27")))</f>
        <v xml:space="preserve"> </v>
      </c>
      <c r="AI27" s="78" t="str">
        <f ca="1">IF(ISBLANK(INDIRECT("I27"))," ",(INDIRECT("I27")))</f>
        <v xml:space="preserve"> </v>
      </c>
      <c r="AJ27" s="78" t="str">
        <f ca="1">IF(ISBLANK(INDIRECT("J27"))," ",(INDIRECT("J27")))</f>
        <v xml:space="preserve"> </v>
      </c>
      <c r="AK27" s="78" t="str">
        <f ca="1">IF(ISBLANK(INDIRECT("K27"))," ",(INDIRECT("K27")))</f>
        <v xml:space="preserve"> </v>
      </c>
      <c r="AL27" s="78" t="str">
        <f ca="1">IF(ISBLANK(INDIRECT("L27"))," ",(INDIRECT("L27")))</f>
        <v xml:space="preserve"> </v>
      </c>
      <c r="AM27" s="78" t="str">
        <f ca="1">IF(ISBLANK(INDIRECT("M27"))," ",(INDIRECT("M27")))</f>
        <v xml:space="preserve"> </v>
      </c>
      <c r="AN27" s="78" t="str">
        <f ca="1">IF(ISBLANK(INDIRECT("N27"))," ",(INDIRECT("N27")))</f>
        <v xml:space="preserve"> </v>
      </c>
      <c r="AO27" s="78" t="str">
        <f ca="1">IF(ISBLANK(INDIRECT("O27"))," ",(INDIRECT("O27")))</f>
        <v xml:space="preserve"> </v>
      </c>
      <c r="AP27" s="78" t="str">
        <f ca="1">IF(ISBLANK(INDIRECT("P27"))," ",(INDIRECT("P27")))</f>
        <v xml:space="preserve"> </v>
      </c>
      <c r="AQ27" s="78" t="str">
        <f ca="1">IF(ISBLANK(INDIRECT("Q27"))," ",(INDIRECT("Q27")))</f>
        <v xml:space="preserve"> </v>
      </c>
      <c r="AR27" s="78" t="str">
        <f ca="1">IF(ISBLANK(INDIRECT("R27"))," ",(INDIRECT("R27")))</f>
        <v xml:space="preserve"> </v>
      </c>
      <c r="AS27" s="78" t="str">
        <f ca="1">IF(ISBLANK(INDIRECT("S27"))," ",(INDIRECT("S27")))</f>
        <v xml:space="preserve"> </v>
      </c>
      <c r="AT27" s="78" t="str">
        <f ca="1">IF(ISBLANK(INDIRECT("T27"))," ",(INDIRECT("T27")))</f>
        <v xml:space="preserve"> </v>
      </c>
      <c r="AU27" s="78" t="str">
        <f ca="1">IF(ISBLANK(INDIRECT("U27"))," ",(INDIRECT("U27")))</f>
        <v xml:space="preserve"> </v>
      </c>
      <c r="AV27" s="78" t="str">
        <f ca="1">IF(ISBLANK(INDIRECT("V27"))," ",(INDIRECT("V27")))</f>
        <v/>
      </c>
      <c r="AW27" s="78" t="str">
        <f ca="1">IF(ISBLANK(INDIRECT("W27"))," ",(INDIRECT("W27")))</f>
        <v xml:space="preserve"> </v>
      </c>
      <c r="AX27" s="78" t="str">
        <f ca="1">IF(ISBLANK(INDIRECT("X27"))," ",(INDIRECT("X27")))</f>
        <v xml:space="preserve"> </v>
      </c>
      <c r="AY27" s="78" t="str">
        <f ca="1">IF(ISBLANK(INDIRECT("Y27"))," ",(INDIRECT("Y27")))</f>
        <v xml:space="preserve"> </v>
      </c>
      <c r="AZ27" s="78" t="str">
        <f ca="1">IF(ISBLANK(INDIRECT("Z27"))," ",(INDIRECT("Z27")))</f>
        <v xml:space="preserve"> </v>
      </c>
    </row>
    <row r="28" spans="1:52" ht="43.5" customHeight="1" x14ac:dyDescent="0.35">
      <c r="A28" s="194">
        <v>23</v>
      </c>
      <c r="B28" s="195"/>
      <c r="C28" s="195"/>
      <c r="D28" s="196"/>
      <c r="E28" s="196"/>
      <c r="F28" s="197"/>
      <c r="G28" s="196"/>
      <c r="H28" s="196"/>
      <c r="I28" s="198"/>
      <c r="J28" s="196"/>
      <c r="K28" s="196"/>
      <c r="L28" s="196"/>
      <c r="M28" s="199"/>
      <c r="N28" s="196"/>
      <c r="O28" s="196"/>
      <c r="P28" s="196"/>
      <c r="Q28" s="200"/>
      <c r="R28" s="200"/>
      <c r="S28" s="196"/>
      <c r="T28" s="201"/>
      <c r="U28" s="201"/>
      <c r="V28" s="267" t="str">
        <f t="shared" si="0"/>
        <v/>
      </c>
      <c r="W28" s="196"/>
      <c r="X28" s="196"/>
      <c r="Y28" s="196"/>
      <c r="Z28" s="196"/>
      <c r="AB28" s="78" t="str">
        <f ca="1">IF(ISBLANK(INDIRECT("B28"))," ",(INDIRECT("B28")))</f>
        <v xml:space="preserve"> </v>
      </c>
      <c r="AC28" s="78" t="str">
        <f ca="1">IF(ISBLANK(INDIRECT("C28"))," ",(INDIRECT("C28")))</f>
        <v xml:space="preserve"> </v>
      </c>
      <c r="AD28" s="78" t="str">
        <f ca="1">IF(ISBLANK(INDIRECT("D28"))," ",(INDIRECT("D28")))</f>
        <v xml:space="preserve"> </v>
      </c>
      <c r="AE28" s="78" t="str">
        <f ca="1">IF(ISBLANK(INDIRECT("E28"))," ",(INDIRECT("E28")))</f>
        <v xml:space="preserve"> </v>
      </c>
      <c r="AF28" s="78" t="str">
        <f ca="1">IF(ISBLANK(INDIRECT("F28"))," ",(INDIRECT("F28")))</f>
        <v xml:space="preserve"> </v>
      </c>
      <c r="AG28" s="78" t="str">
        <f ca="1">IF(ISBLANK(INDIRECT("G28"))," ",(INDIRECT("G28")))</f>
        <v xml:space="preserve"> </v>
      </c>
      <c r="AH28" s="78" t="str">
        <f ca="1">IF(ISBLANK(INDIRECT("H28"))," ",(INDIRECT("H28")))</f>
        <v xml:space="preserve"> </v>
      </c>
      <c r="AI28" s="78" t="str">
        <f ca="1">IF(ISBLANK(INDIRECT("I28"))," ",(INDIRECT("I28")))</f>
        <v xml:space="preserve"> </v>
      </c>
      <c r="AJ28" s="78" t="str">
        <f ca="1">IF(ISBLANK(INDIRECT("J28"))," ",(INDIRECT("J28")))</f>
        <v xml:space="preserve"> </v>
      </c>
      <c r="AK28" s="78" t="str">
        <f ca="1">IF(ISBLANK(INDIRECT("K28"))," ",(INDIRECT("K28")))</f>
        <v xml:space="preserve"> </v>
      </c>
      <c r="AL28" s="78" t="str">
        <f ca="1">IF(ISBLANK(INDIRECT("L28"))," ",(INDIRECT("L28")))</f>
        <v xml:space="preserve"> </v>
      </c>
      <c r="AM28" s="78" t="str">
        <f ca="1">IF(ISBLANK(INDIRECT("M28"))," ",(INDIRECT("M28")))</f>
        <v xml:space="preserve"> </v>
      </c>
      <c r="AN28" s="78" t="str">
        <f ca="1">IF(ISBLANK(INDIRECT("N28"))," ",(INDIRECT("N28")))</f>
        <v xml:space="preserve"> </v>
      </c>
      <c r="AO28" s="78" t="str">
        <f ca="1">IF(ISBLANK(INDIRECT("O28"))," ",(INDIRECT("O28")))</f>
        <v xml:space="preserve"> </v>
      </c>
      <c r="AP28" s="78" t="str">
        <f ca="1">IF(ISBLANK(INDIRECT("P28"))," ",(INDIRECT("P28")))</f>
        <v xml:space="preserve"> </v>
      </c>
      <c r="AQ28" s="78" t="str">
        <f ca="1">IF(ISBLANK(INDIRECT("Q28"))," ",(INDIRECT("Q28")))</f>
        <v xml:space="preserve"> </v>
      </c>
      <c r="AR28" s="78" t="str">
        <f ca="1">IF(ISBLANK(INDIRECT("R28"))," ",(INDIRECT("R28")))</f>
        <v xml:space="preserve"> </v>
      </c>
      <c r="AS28" s="78" t="str">
        <f ca="1">IF(ISBLANK(INDIRECT("S28"))," ",(INDIRECT("S28")))</f>
        <v xml:space="preserve"> </v>
      </c>
      <c r="AT28" s="78" t="str">
        <f ca="1">IF(ISBLANK(INDIRECT("T28"))," ",(INDIRECT("T28")))</f>
        <v xml:space="preserve"> </v>
      </c>
      <c r="AU28" s="78" t="str">
        <f ca="1">IF(ISBLANK(INDIRECT("U28"))," ",(INDIRECT("U28")))</f>
        <v xml:space="preserve"> </v>
      </c>
      <c r="AV28" s="78" t="str">
        <f ca="1">IF(ISBLANK(INDIRECT("V28"))," ",(INDIRECT("V28")))</f>
        <v/>
      </c>
      <c r="AW28" s="78" t="str">
        <f ca="1">IF(ISBLANK(INDIRECT("W28"))," ",(INDIRECT("W28")))</f>
        <v xml:space="preserve"> </v>
      </c>
      <c r="AX28" s="78" t="str">
        <f ca="1">IF(ISBLANK(INDIRECT("X28"))," ",(INDIRECT("X28")))</f>
        <v xml:space="preserve"> </v>
      </c>
      <c r="AY28" s="78" t="str">
        <f ca="1">IF(ISBLANK(INDIRECT("Y28"))," ",(INDIRECT("Y28")))</f>
        <v xml:space="preserve"> </v>
      </c>
      <c r="AZ28" s="78" t="str">
        <f ca="1">IF(ISBLANK(INDIRECT("Z28"))," ",(INDIRECT("Z28")))</f>
        <v xml:space="preserve"> </v>
      </c>
    </row>
    <row r="29" spans="1:52" ht="43.5" customHeight="1" x14ac:dyDescent="0.35">
      <c r="A29" s="194">
        <v>24</v>
      </c>
      <c r="B29" s="195"/>
      <c r="C29" s="195"/>
      <c r="D29" s="196"/>
      <c r="E29" s="196"/>
      <c r="F29" s="197"/>
      <c r="G29" s="196"/>
      <c r="H29" s="196"/>
      <c r="I29" s="198"/>
      <c r="J29" s="196"/>
      <c r="K29" s="196"/>
      <c r="L29" s="196"/>
      <c r="M29" s="199"/>
      <c r="N29" s="196"/>
      <c r="O29" s="196"/>
      <c r="P29" s="196"/>
      <c r="Q29" s="200"/>
      <c r="R29" s="200"/>
      <c r="S29" s="196"/>
      <c r="T29" s="201"/>
      <c r="U29" s="201"/>
      <c r="V29" s="267" t="str">
        <f t="shared" si="0"/>
        <v/>
      </c>
      <c r="W29" s="196"/>
      <c r="X29" s="196"/>
      <c r="Y29" s="196"/>
      <c r="Z29" s="196"/>
      <c r="AB29" s="78" t="str">
        <f ca="1">IF(ISBLANK(INDIRECT("B29"))," ",(INDIRECT("B29")))</f>
        <v xml:space="preserve"> </v>
      </c>
      <c r="AC29" s="78" t="str">
        <f ca="1">IF(ISBLANK(INDIRECT("C29"))," ",(INDIRECT("C29")))</f>
        <v xml:space="preserve"> </v>
      </c>
      <c r="AD29" s="78" t="str">
        <f ca="1">IF(ISBLANK(INDIRECT("D29"))," ",(INDIRECT("D29")))</f>
        <v xml:space="preserve"> </v>
      </c>
      <c r="AE29" s="78" t="str">
        <f ca="1">IF(ISBLANK(INDIRECT("E29"))," ",(INDIRECT("E29")))</f>
        <v xml:space="preserve"> </v>
      </c>
      <c r="AF29" s="78" t="str">
        <f ca="1">IF(ISBLANK(INDIRECT("F29"))," ",(INDIRECT("F29")))</f>
        <v xml:space="preserve"> </v>
      </c>
      <c r="AG29" s="78" t="str">
        <f ca="1">IF(ISBLANK(INDIRECT("G29"))," ",(INDIRECT("G29")))</f>
        <v xml:space="preserve"> </v>
      </c>
      <c r="AH29" s="78" t="str">
        <f ca="1">IF(ISBLANK(INDIRECT("H29"))," ",(INDIRECT("H29")))</f>
        <v xml:space="preserve"> </v>
      </c>
      <c r="AI29" s="78" t="str">
        <f ca="1">IF(ISBLANK(INDIRECT("I29"))," ",(INDIRECT("I29")))</f>
        <v xml:space="preserve"> </v>
      </c>
      <c r="AJ29" s="78" t="str">
        <f ca="1">IF(ISBLANK(INDIRECT("J29"))," ",(INDIRECT("J29")))</f>
        <v xml:space="preserve"> </v>
      </c>
      <c r="AK29" s="78" t="str">
        <f ca="1">IF(ISBLANK(INDIRECT("K29"))," ",(INDIRECT("K29")))</f>
        <v xml:space="preserve"> </v>
      </c>
      <c r="AL29" s="78" t="str">
        <f ca="1">IF(ISBLANK(INDIRECT("L29"))," ",(INDIRECT("L29")))</f>
        <v xml:space="preserve"> </v>
      </c>
      <c r="AM29" s="78" t="str">
        <f ca="1">IF(ISBLANK(INDIRECT("M29"))," ",(INDIRECT("M29")))</f>
        <v xml:space="preserve"> </v>
      </c>
      <c r="AN29" s="78" t="str">
        <f ca="1">IF(ISBLANK(INDIRECT("N29"))," ",(INDIRECT("N29")))</f>
        <v xml:space="preserve"> </v>
      </c>
      <c r="AO29" s="78" t="str">
        <f ca="1">IF(ISBLANK(INDIRECT("O29"))," ",(INDIRECT("O29")))</f>
        <v xml:space="preserve"> </v>
      </c>
      <c r="AP29" s="78" t="str">
        <f ca="1">IF(ISBLANK(INDIRECT("P29"))," ",(INDIRECT("P29")))</f>
        <v xml:space="preserve"> </v>
      </c>
      <c r="AQ29" s="78" t="str">
        <f ca="1">IF(ISBLANK(INDIRECT("Q29"))," ",(INDIRECT("Q29")))</f>
        <v xml:space="preserve"> </v>
      </c>
      <c r="AR29" s="78" t="str">
        <f ca="1">IF(ISBLANK(INDIRECT("R29"))," ",(INDIRECT("R29")))</f>
        <v xml:space="preserve"> </v>
      </c>
      <c r="AS29" s="78" t="str">
        <f ca="1">IF(ISBLANK(INDIRECT("S29"))," ",(INDIRECT("S29")))</f>
        <v xml:space="preserve"> </v>
      </c>
      <c r="AT29" s="78" t="str">
        <f ca="1">IF(ISBLANK(INDIRECT("T29"))," ",(INDIRECT("T29")))</f>
        <v xml:space="preserve"> </v>
      </c>
      <c r="AU29" s="78" t="str">
        <f ca="1">IF(ISBLANK(INDIRECT("U29"))," ",(INDIRECT("U29")))</f>
        <v xml:space="preserve"> </v>
      </c>
      <c r="AV29" s="78" t="str">
        <f ca="1">IF(ISBLANK(INDIRECT("V29"))," ",(INDIRECT("V29")))</f>
        <v/>
      </c>
      <c r="AW29" s="78" t="str">
        <f ca="1">IF(ISBLANK(INDIRECT("W29"))," ",(INDIRECT("W29")))</f>
        <v xml:space="preserve"> </v>
      </c>
      <c r="AX29" s="78" t="str">
        <f ca="1">IF(ISBLANK(INDIRECT("X29"))," ",(INDIRECT("X29")))</f>
        <v xml:space="preserve"> </v>
      </c>
      <c r="AY29" s="78" t="str">
        <f ca="1">IF(ISBLANK(INDIRECT("Y29"))," ",(INDIRECT("Y29")))</f>
        <v xml:space="preserve"> </v>
      </c>
      <c r="AZ29" s="78" t="str">
        <f ca="1">IF(ISBLANK(INDIRECT("Z29"))," ",(INDIRECT("Z29")))</f>
        <v xml:space="preserve"> </v>
      </c>
    </row>
    <row r="30" spans="1:52" ht="43.5" customHeight="1" x14ac:dyDescent="0.35">
      <c r="A30" s="194">
        <v>25</v>
      </c>
      <c r="B30" s="195"/>
      <c r="C30" s="195"/>
      <c r="D30" s="196"/>
      <c r="E30" s="196"/>
      <c r="F30" s="197"/>
      <c r="G30" s="196"/>
      <c r="H30" s="196"/>
      <c r="I30" s="198"/>
      <c r="J30" s="196"/>
      <c r="K30" s="196"/>
      <c r="L30" s="196"/>
      <c r="M30" s="199"/>
      <c r="N30" s="196"/>
      <c r="O30" s="196"/>
      <c r="P30" s="196"/>
      <c r="Q30" s="200"/>
      <c r="R30" s="200"/>
      <c r="S30" s="196"/>
      <c r="T30" s="201"/>
      <c r="U30" s="201"/>
      <c r="V30" s="267" t="str">
        <f t="shared" si="0"/>
        <v/>
      </c>
      <c r="W30" s="196"/>
      <c r="X30" s="196"/>
      <c r="Y30" s="196"/>
      <c r="Z30" s="196"/>
      <c r="AB30" s="78" t="str">
        <f ca="1">IF(ISBLANK(INDIRECT("B30"))," ",(INDIRECT("B30")))</f>
        <v xml:space="preserve"> </v>
      </c>
      <c r="AC30" s="78" t="str">
        <f ca="1">IF(ISBLANK(INDIRECT("C30"))," ",(INDIRECT("C30")))</f>
        <v xml:space="preserve"> </v>
      </c>
      <c r="AD30" s="78" t="str">
        <f ca="1">IF(ISBLANK(INDIRECT("D30"))," ",(INDIRECT("D30")))</f>
        <v xml:space="preserve"> </v>
      </c>
      <c r="AE30" s="78" t="str">
        <f ca="1">IF(ISBLANK(INDIRECT("E30"))," ",(INDIRECT("E30")))</f>
        <v xml:space="preserve"> </v>
      </c>
      <c r="AF30" s="78" t="str">
        <f ca="1">IF(ISBLANK(INDIRECT("F30"))," ",(INDIRECT("F30")))</f>
        <v xml:space="preserve"> </v>
      </c>
      <c r="AG30" s="78" t="str">
        <f ca="1">IF(ISBLANK(INDIRECT("G30"))," ",(INDIRECT("G30")))</f>
        <v xml:space="preserve"> </v>
      </c>
      <c r="AH30" s="78" t="str">
        <f ca="1">IF(ISBLANK(INDIRECT("H30"))," ",(INDIRECT("H30")))</f>
        <v xml:space="preserve"> </v>
      </c>
      <c r="AI30" s="78" t="str">
        <f ca="1">IF(ISBLANK(INDIRECT("I30"))," ",(INDIRECT("I30")))</f>
        <v xml:space="preserve"> </v>
      </c>
      <c r="AJ30" s="78" t="str">
        <f ca="1">IF(ISBLANK(INDIRECT("J30"))," ",(INDIRECT("J30")))</f>
        <v xml:space="preserve"> </v>
      </c>
      <c r="AK30" s="78" t="str">
        <f ca="1">IF(ISBLANK(INDIRECT("K30"))," ",(INDIRECT("K30")))</f>
        <v xml:space="preserve"> </v>
      </c>
      <c r="AL30" s="78" t="str">
        <f ca="1">IF(ISBLANK(INDIRECT("L30"))," ",(INDIRECT("L30")))</f>
        <v xml:space="preserve"> </v>
      </c>
      <c r="AM30" s="78" t="str">
        <f ca="1">IF(ISBLANK(INDIRECT("M30"))," ",(INDIRECT("M30")))</f>
        <v xml:space="preserve"> </v>
      </c>
      <c r="AN30" s="78" t="str">
        <f ca="1">IF(ISBLANK(INDIRECT("N30"))," ",(INDIRECT("N30")))</f>
        <v xml:space="preserve"> </v>
      </c>
      <c r="AO30" s="78" t="str">
        <f ca="1">IF(ISBLANK(INDIRECT("O30"))," ",(INDIRECT("O30")))</f>
        <v xml:space="preserve"> </v>
      </c>
      <c r="AP30" s="78" t="str">
        <f ca="1">IF(ISBLANK(INDIRECT("P30"))," ",(INDIRECT("P30")))</f>
        <v xml:space="preserve"> </v>
      </c>
      <c r="AQ30" s="78" t="str">
        <f ca="1">IF(ISBLANK(INDIRECT("Q30"))," ",(INDIRECT("Q30")))</f>
        <v xml:space="preserve"> </v>
      </c>
      <c r="AR30" s="78" t="str">
        <f ca="1">IF(ISBLANK(INDIRECT("R30"))," ",(INDIRECT("R30")))</f>
        <v xml:space="preserve"> </v>
      </c>
      <c r="AS30" s="78" t="str">
        <f ca="1">IF(ISBLANK(INDIRECT("S30"))," ",(INDIRECT("S30")))</f>
        <v xml:space="preserve"> </v>
      </c>
      <c r="AT30" s="78" t="str">
        <f ca="1">IF(ISBLANK(INDIRECT("T30"))," ",(INDIRECT("T30")))</f>
        <v xml:space="preserve"> </v>
      </c>
      <c r="AU30" s="78" t="str">
        <f ca="1">IF(ISBLANK(INDIRECT("U30"))," ",(INDIRECT("U30")))</f>
        <v xml:space="preserve"> </v>
      </c>
      <c r="AV30" s="78" t="str">
        <f ca="1">IF(ISBLANK(INDIRECT("V30"))," ",(INDIRECT("V30")))</f>
        <v/>
      </c>
      <c r="AW30" s="78" t="str">
        <f ca="1">IF(ISBLANK(INDIRECT("W30"))," ",(INDIRECT("W30")))</f>
        <v xml:space="preserve"> </v>
      </c>
      <c r="AX30" s="78" t="str">
        <f ca="1">IF(ISBLANK(INDIRECT("X30"))," ",(INDIRECT("X30")))</f>
        <v xml:space="preserve"> </v>
      </c>
      <c r="AY30" s="78" t="str">
        <f ca="1">IF(ISBLANK(INDIRECT("Y30"))," ",(INDIRECT("Y30")))</f>
        <v xml:space="preserve"> </v>
      </c>
      <c r="AZ30" s="78" t="str">
        <f ca="1">IF(ISBLANK(INDIRECT("Z30"))," ",(INDIRECT("Z30")))</f>
        <v xml:space="preserve"> </v>
      </c>
    </row>
    <row r="31" spans="1:52" ht="43.5" customHeight="1" x14ac:dyDescent="0.35">
      <c r="A31" s="194">
        <v>26</v>
      </c>
      <c r="B31" s="195"/>
      <c r="C31" s="195"/>
      <c r="D31" s="196"/>
      <c r="E31" s="196"/>
      <c r="F31" s="197"/>
      <c r="G31" s="196"/>
      <c r="H31" s="196"/>
      <c r="I31" s="198"/>
      <c r="J31" s="196"/>
      <c r="K31" s="196"/>
      <c r="L31" s="196"/>
      <c r="M31" s="199"/>
      <c r="N31" s="196"/>
      <c r="O31" s="196"/>
      <c r="P31" s="196"/>
      <c r="Q31" s="200"/>
      <c r="R31" s="200"/>
      <c r="S31" s="196"/>
      <c r="T31" s="201"/>
      <c r="U31" s="201"/>
      <c r="V31" s="267" t="str">
        <f t="shared" si="0"/>
        <v/>
      </c>
      <c r="W31" s="196"/>
      <c r="X31" s="196"/>
      <c r="Y31" s="196"/>
      <c r="Z31" s="196"/>
      <c r="AB31" s="78" t="str">
        <f ca="1">IF(ISBLANK(INDIRECT("B31"))," ",(INDIRECT("B31")))</f>
        <v xml:space="preserve"> </v>
      </c>
      <c r="AC31" s="78" t="str">
        <f ca="1">IF(ISBLANK(INDIRECT("C31"))," ",(INDIRECT("C31")))</f>
        <v xml:space="preserve"> </v>
      </c>
      <c r="AD31" s="78" t="str">
        <f ca="1">IF(ISBLANK(INDIRECT("D31"))," ",(INDIRECT("D31")))</f>
        <v xml:space="preserve"> </v>
      </c>
      <c r="AE31" s="78" t="str">
        <f ca="1">IF(ISBLANK(INDIRECT("E31"))," ",(INDIRECT("E31")))</f>
        <v xml:space="preserve"> </v>
      </c>
      <c r="AF31" s="78" t="str">
        <f ca="1">IF(ISBLANK(INDIRECT("F31"))," ",(INDIRECT("F31")))</f>
        <v xml:space="preserve"> </v>
      </c>
      <c r="AG31" s="78" t="str">
        <f ca="1">IF(ISBLANK(INDIRECT("G31"))," ",(INDIRECT("G31")))</f>
        <v xml:space="preserve"> </v>
      </c>
      <c r="AH31" s="78" t="str">
        <f ca="1">IF(ISBLANK(INDIRECT("H31"))," ",(INDIRECT("H31")))</f>
        <v xml:space="preserve"> </v>
      </c>
      <c r="AI31" s="78" t="str">
        <f ca="1">IF(ISBLANK(INDIRECT("I31"))," ",(INDIRECT("I31")))</f>
        <v xml:space="preserve"> </v>
      </c>
      <c r="AJ31" s="78" t="str">
        <f ca="1">IF(ISBLANK(INDIRECT("J31"))," ",(INDIRECT("J31")))</f>
        <v xml:space="preserve"> </v>
      </c>
      <c r="AK31" s="78" t="str">
        <f ca="1">IF(ISBLANK(INDIRECT("K31"))," ",(INDIRECT("K31")))</f>
        <v xml:space="preserve"> </v>
      </c>
      <c r="AL31" s="78" t="str">
        <f ca="1">IF(ISBLANK(INDIRECT("L31"))," ",(INDIRECT("L31")))</f>
        <v xml:space="preserve"> </v>
      </c>
      <c r="AM31" s="78" t="str">
        <f ca="1">IF(ISBLANK(INDIRECT("M31"))," ",(INDIRECT("M31")))</f>
        <v xml:space="preserve"> </v>
      </c>
      <c r="AN31" s="78" t="str">
        <f ca="1">IF(ISBLANK(INDIRECT("N31"))," ",(INDIRECT("N31")))</f>
        <v xml:space="preserve"> </v>
      </c>
      <c r="AO31" s="78" t="str">
        <f ca="1">IF(ISBLANK(INDIRECT("O31"))," ",(INDIRECT("O31")))</f>
        <v xml:space="preserve"> </v>
      </c>
      <c r="AP31" s="78" t="str">
        <f ca="1">IF(ISBLANK(INDIRECT("P31"))," ",(INDIRECT("P31")))</f>
        <v xml:space="preserve"> </v>
      </c>
      <c r="AQ31" s="78" t="str">
        <f ca="1">IF(ISBLANK(INDIRECT("Q31"))," ",(INDIRECT("Q31")))</f>
        <v xml:space="preserve"> </v>
      </c>
      <c r="AR31" s="78" t="str">
        <f ca="1">IF(ISBLANK(INDIRECT("R31"))," ",(INDIRECT("R31")))</f>
        <v xml:space="preserve"> </v>
      </c>
      <c r="AS31" s="78" t="str">
        <f ca="1">IF(ISBLANK(INDIRECT("S31"))," ",(INDIRECT("S31")))</f>
        <v xml:space="preserve"> </v>
      </c>
      <c r="AT31" s="78" t="str">
        <f ca="1">IF(ISBLANK(INDIRECT("T31"))," ",(INDIRECT("T31")))</f>
        <v xml:space="preserve"> </v>
      </c>
      <c r="AU31" s="78" t="str">
        <f ca="1">IF(ISBLANK(INDIRECT("U31"))," ",(INDIRECT("U31")))</f>
        <v xml:space="preserve"> </v>
      </c>
      <c r="AV31" s="78" t="str">
        <f ca="1">IF(ISBLANK(INDIRECT("V31"))," ",(INDIRECT("V31")))</f>
        <v/>
      </c>
      <c r="AW31" s="78" t="str">
        <f ca="1">IF(ISBLANK(INDIRECT("W31"))," ",(INDIRECT("W31")))</f>
        <v xml:space="preserve"> </v>
      </c>
      <c r="AX31" s="78" t="str">
        <f ca="1">IF(ISBLANK(INDIRECT("X31"))," ",(INDIRECT("X31")))</f>
        <v xml:space="preserve"> </v>
      </c>
      <c r="AY31" s="78" t="str">
        <f ca="1">IF(ISBLANK(INDIRECT("Y31"))," ",(INDIRECT("Y31")))</f>
        <v xml:space="preserve"> </v>
      </c>
      <c r="AZ31" s="78" t="str">
        <f ca="1">IF(ISBLANK(INDIRECT("Z31"))," ",(INDIRECT("Z31")))</f>
        <v xml:space="preserve"> </v>
      </c>
    </row>
    <row r="32" spans="1:52" ht="43.5" customHeight="1" x14ac:dyDescent="0.35">
      <c r="A32" s="194">
        <v>27</v>
      </c>
      <c r="B32" s="195"/>
      <c r="C32" s="195"/>
      <c r="D32" s="196"/>
      <c r="E32" s="196"/>
      <c r="F32" s="197"/>
      <c r="G32" s="196"/>
      <c r="H32" s="196"/>
      <c r="I32" s="198"/>
      <c r="J32" s="196"/>
      <c r="K32" s="196"/>
      <c r="L32" s="196"/>
      <c r="M32" s="199"/>
      <c r="N32" s="196"/>
      <c r="O32" s="196"/>
      <c r="P32" s="196"/>
      <c r="Q32" s="200"/>
      <c r="R32" s="200"/>
      <c r="S32" s="196"/>
      <c r="T32" s="201"/>
      <c r="U32" s="201"/>
      <c r="V32" s="267" t="str">
        <f t="shared" si="0"/>
        <v/>
      </c>
      <c r="W32" s="196"/>
      <c r="X32" s="196"/>
      <c r="Y32" s="196"/>
      <c r="Z32" s="196"/>
      <c r="AB32" s="78" t="str">
        <f ca="1">IF(ISBLANK(INDIRECT("B32"))," ",(INDIRECT("B32")))</f>
        <v xml:space="preserve"> </v>
      </c>
      <c r="AC32" s="78" t="str">
        <f ca="1">IF(ISBLANK(INDIRECT("C32"))," ",(INDIRECT("C32")))</f>
        <v xml:space="preserve"> </v>
      </c>
      <c r="AD32" s="78" t="str">
        <f ca="1">IF(ISBLANK(INDIRECT("D32"))," ",(INDIRECT("D32")))</f>
        <v xml:space="preserve"> </v>
      </c>
      <c r="AE32" s="78" t="str">
        <f ca="1">IF(ISBLANK(INDIRECT("E32"))," ",(INDIRECT("E32")))</f>
        <v xml:space="preserve"> </v>
      </c>
      <c r="AF32" s="78" t="str">
        <f ca="1">IF(ISBLANK(INDIRECT("F32"))," ",(INDIRECT("F32")))</f>
        <v xml:space="preserve"> </v>
      </c>
      <c r="AG32" s="78" t="str">
        <f ca="1">IF(ISBLANK(INDIRECT("G32"))," ",(INDIRECT("G32")))</f>
        <v xml:space="preserve"> </v>
      </c>
      <c r="AH32" s="78" t="str">
        <f ca="1">IF(ISBLANK(INDIRECT("H32"))," ",(INDIRECT("H32")))</f>
        <v xml:space="preserve"> </v>
      </c>
      <c r="AI32" s="78" t="str">
        <f ca="1">IF(ISBLANK(INDIRECT("I32"))," ",(INDIRECT("I32")))</f>
        <v xml:space="preserve"> </v>
      </c>
      <c r="AJ32" s="78" t="str">
        <f ca="1">IF(ISBLANK(INDIRECT("J32"))," ",(INDIRECT("J32")))</f>
        <v xml:space="preserve"> </v>
      </c>
      <c r="AK32" s="78" t="str">
        <f ca="1">IF(ISBLANK(INDIRECT("K32"))," ",(INDIRECT("K32")))</f>
        <v xml:space="preserve"> </v>
      </c>
      <c r="AL32" s="78" t="str">
        <f ca="1">IF(ISBLANK(INDIRECT("L32"))," ",(INDIRECT("L32")))</f>
        <v xml:space="preserve"> </v>
      </c>
      <c r="AM32" s="78" t="str">
        <f ca="1">IF(ISBLANK(INDIRECT("M32"))," ",(INDIRECT("M32")))</f>
        <v xml:space="preserve"> </v>
      </c>
      <c r="AN32" s="78" t="str">
        <f ca="1">IF(ISBLANK(INDIRECT("N32"))," ",(INDIRECT("N32")))</f>
        <v xml:space="preserve"> </v>
      </c>
      <c r="AO32" s="78" t="str">
        <f ca="1">IF(ISBLANK(INDIRECT("O32"))," ",(INDIRECT("O32")))</f>
        <v xml:space="preserve"> </v>
      </c>
      <c r="AP32" s="78" t="str">
        <f ca="1">IF(ISBLANK(INDIRECT("P32"))," ",(INDIRECT("P32")))</f>
        <v xml:space="preserve"> </v>
      </c>
      <c r="AQ32" s="78" t="str">
        <f ca="1">IF(ISBLANK(INDIRECT("Q32"))," ",(INDIRECT("Q32")))</f>
        <v xml:space="preserve"> </v>
      </c>
      <c r="AR32" s="78" t="str">
        <f ca="1">IF(ISBLANK(INDIRECT("R32"))," ",(INDIRECT("R32")))</f>
        <v xml:space="preserve"> </v>
      </c>
      <c r="AS32" s="78" t="str">
        <f ca="1">IF(ISBLANK(INDIRECT("S32"))," ",(INDIRECT("S32")))</f>
        <v xml:space="preserve"> </v>
      </c>
      <c r="AT32" s="78" t="str">
        <f ca="1">IF(ISBLANK(INDIRECT("T32"))," ",(INDIRECT("T32")))</f>
        <v xml:space="preserve"> </v>
      </c>
      <c r="AU32" s="78" t="str">
        <f ca="1">IF(ISBLANK(INDIRECT("U32"))," ",(INDIRECT("U32")))</f>
        <v xml:space="preserve"> </v>
      </c>
      <c r="AV32" s="78" t="str">
        <f ca="1">IF(ISBLANK(INDIRECT("V32"))," ",(INDIRECT("V32")))</f>
        <v/>
      </c>
      <c r="AW32" s="78" t="str">
        <f ca="1">IF(ISBLANK(INDIRECT("W32"))," ",(INDIRECT("W32")))</f>
        <v xml:space="preserve"> </v>
      </c>
      <c r="AX32" s="78" t="str">
        <f ca="1">IF(ISBLANK(INDIRECT("X32"))," ",(INDIRECT("X32")))</f>
        <v xml:space="preserve"> </v>
      </c>
      <c r="AY32" s="78" t="str">
        <f ca="1">IF(ISBLANK(INDIRECT("Y32"))," ",(INDIRECT("Y32")))</f>
        <v xml:space="preserve"> </v>
      </c>
      <c r="AZ32" s="78" t="str">
        <f ca="1">IF(ISBLANK(INDIRECT("Z32"))," ",(INDIRECT("Z32")))</f>
        <v xml:space="preserve"> </v>
      </c>
    </row>
    <row r="33" spans="1:52" ht="43.5" customHeight="1" x14ac:dyDescent="0.35">
      <c r="A33" s="194">
        <v>28</v>
      </c>
      <c r="B33" s="195"/>
      <c r="C33" s="195"/>
      <c r="D33" s="196"/>
      <c r="E33" s="196"/>
      <c r="F33" s="197"/>
      <c r="G33" s="196"/>
      <c r="H33" s="196"/>
      <c r="I33" s="198"/>
      <c r="J33" s="196"/>
      <c r="K33" s="196"/>
      <c r="L33" s="196"/>
      <c r="M33" s="199"/>
      <c r="N33" s="196"/>
      <c r="O33" s="196"/>
      <c r="P33" s="196"/>
      <c r="Q33" s="200"/>
      <c r="R33" s="200"/>
      <c r="S33" s="196"/>
      <c r="T33" s="201"/>
      <c r="U33" s="201"/>
      <c r="V33" s="267" t="str">
        <f t="shared" si="0"/>
        <v/>
      </c>
      <c r="W33" s="196"/>
      <c r="X33" s="196"/>
      <c r="Y33" s="196"/>
      <c r="Z33" s="196"/>
      <c r="AB33" s="78" t="str">
        <f ca="1">IF(ISBLANK(INDIRECT("B33"))," ",(INDIRECT("B33")))</f>
        <v xml:space="preserve"> </v>
      </c>
      <c r="AC33" s="78" t="str">
        <f ca="1">IF(ISBLANK(INDIRECT("C33"))," ",(INDIRECT("C33")))</f>
        <v xml:space="preserve"> </v>
      </c>
      <c r="AD33" s="78" t="str">
        <f ca="1">IF(ISBLANK(INDIRECT("D33"))," ",(INDIRECT("D33")))</f>
        <v xml:space="preserve"> </v>
      </c>
      <c r="AE33" s="78" t="str">
        <f ca="1">IF(ISBLANK(INDIRECT("E33"))," ",(INDIRECT("E33")))</f>
        <v xml:space="preserve"> </v>
      </c>
      <c r="AF33" s="78" t="str">
        <f ca="1">IF(ISBLANK(INDIRECT("F33"))," ",(INDIRECT("F33")))</f>
        <v xml:space="preserve"> </v>
      </c>
      <c r="AG33" s="78" t="str">
        <f ca="1">IF(ISBLANK(INDIRECT("G33"))," ",(INDIRECT("G33")))</f>
        <v xml:space="preserve"> </v>
      </c>
      <c r="AH33" s="78" t="str">
        <f ca="1">IF(ISBLANK(INDIRECT("H33"))," ",(INDIRECT("H33")))</f>
        <v xml:space="preserve"> </v>
      </c>
      <c r="AI33" s="78" t="str">
        <f ca="1">IF(ISBLANK(INDIRECT("I33"))," ",(INDIRECT("I33")))</f>
        <v xml:space="preserve"> </v>
      </c>
      <c r="AJ33" s="78" t="str">
        <f ca="1">IF(ISBLANK(INDIRECT("J33"))," ",(INDIRECT("J33")))</f>
        <v xml:space="preserve"> </v>
      </c>
      <c r="AK33" s="78" t="str">
        <f ca="1">IF(ISBLANK(INDIRECT("K33"))," ",(INDIRECT("K33")))</f>
        <v xml:space="preserve"> </v>
      </c>
      <c r="AL33" s="78" t="str">
        <f ca="1">IF(ISBLANK(INDIRECT("L33"))," ",(INDIRECT("L33")))</f>
        <v xml:space="preserve"> </v>
      </c>
      <c r="AM33" s="78" t="str">
        <f ca="1">IF(ISBLANK(INDIRECT("M33"))," ",(INDIRECT("M33")))</f>
        <v xml:space="preserve"> </v>
      </c>
      <c r="AN33" s="78" t="str">
        <f ca="1">IF(ISBLANK(INDIRECT("N33"))," ",(INDIRECT("N33")))</f>
        <v xml:space="preserve"> </v>
      </c>
      <c r="AO33" s="78" t="str">
        <f ca="1">IF(ISBLANK(INDIRECT("O33"))," ",(INDIRECT("O33")))</f>
        <v xml:space="preserve"> </v>
      </c>
      <c r="AP33" s="78" t="str">
        <f ca="1">IF(ISBLANK(INDIRECT("P33"))," ",(INDIRECT("P33")))</f>
        <v xml:space="preserve"> </v>
      </c>
      <c r="AQ33" s="78" t="str">
        <f ca="1">IF(ISBLANK(INDIRECT("Q33"))," ",(INDIRECT("Q33")))</f>
        <v xml:space="preserve"> </v>
      </c>
      <c r="AR33" s="78" t="str">
        <f ca="1">IF(ISBLANK(INDIRECT("R33"))," ",(INDIRECT("R33")))</f>
        <v xml:space="preserve"> </v>
      </c>
      <c r="AS33" s="78" t="str">
        <f ca="1">IF(ISBLANK(INDIRECT("S33"))," ",(INDIRECT("S33")))</f>
        <v xml:space="preserve"> </v>
      </c>
      <c r="AT33" s="78" t="str">
        <f ca="1">IF(ISBLANK(INDIRECT("T33"))," ",(INDIRECT("T33")))</f>
        <v xml:space="preserve"> </v>
      </c>
      <c r="AU33" s="78" t="str">
        <f ca="1">IF(ISBLANK(INDIRECT("U33"))," ",(INDIRECT("U33")))</f>
        <v xml:space="preserve"> </v>
      </c>
      <c r="AV33" s="78" t="str">
        <f ca="1">IF(ISBLANK(INDIRECT("V33"))," ",(INDIRECT("V33")))</f>
        <v/>
      </c>
      <c r="AW33" s="78" t="str">
        <f ca="1">IF(ISBLANK(INDIRECT("W33"))," ",(INDIRECT("W33")))</f>
        <v xml:space="preserve"> </v>
      </c>
      <c r="AX33" s="78" t="str">
        <f ca="1">IF(ISBLANK(INDIRECT("X33"))," ",(INDIRECT("X33")))</f>
        <v xml:space="preserve"> </v>
      </c>
      <c r="AY33" s="78" t="str">
        <f ca="1">IF(ISBLANK(INDIRECT("Y33"))," ",(INDIRECT("Y33")))</f>
        <v xml:space="preserve"> </v>
      </c>
      <c r="AZ33" s="78" t="str">
        <f ca="1">IF(ISBLANK(INDIRECT("Z33"))," ",(INDIRECT("Z33")))</f>
        <v xml:space="preserve"> </v>
      </c>
    </row>
    <row r="34" spans="1:52" ht="43.5" customHeight="1" x14ac:dyDescent="0.35">
      <c r="A34" s="194">
        <v>29</v>
      </c>
      <c r="B34" s="195"/>
      <c r="C34" s="195"/>
      <c r="D34" s="196"/>
      <c r="E34" s="196"/>
      <c r="F34" s="197"/>
      <c r="G34" s="196"/>
      <c r="H34" s="196"/>
      <c r="I34" s="198"/>
      <c r="J34" s="196"/>
      <c r="K34" s="196"/>
      <c r="L34" s="196"/>
      <c r="M34" s="199"/>
      <c r="N34" s="196"/>
      <c r="O34" s="196"/>
      <c r="P34" s="196"/>
      <c r="Q34" s="200"/>
      <c r="R34" s="200"/>
      <c r="S34" s="196"/>
      <c r="T34" s="201"/>
      <c r="U34" s="201"/>
      <c r="V34" s="267" t="str">
        <f t="shared" si="0"/>
        <v/>
      </c>
      <c r="W34" s="196"/>
      <c r="X34" s="196"/>
      <c r="Y34" s="196"/>
      <c r="Z34" s="196"/>
      <c r="AB34" s="78" t="str">
        <f ca="1">IF(ISBLANK(INDIRECT("B34"))," ",(INDIRECT("B34")))</f>
        <v xml:space="preserve"> </v>
      </c>
      <c r="AC34" s="78" t="str">
        <f ca="1">IF(ISBLANK(INDIRECT("C34"))," ",(INDIRECT("C34")))</f>
        <v xml:space="preserve"> </v>
      </c>
      <c r="AD34" s="78" t="str">
        <f ca="1">IF(ISBLANK(INDIRECT("D34"))," ",(INDIRECT("D34")))</f>
        <v xml:space="preserve"> </v>
      </c>
      <c r="AE34" s="78" t="str">
        <f ca="1">IF(ISBLANK(INDIRECT("E34"))," ",(INDIRECT("E34")))</f>
        <v xml:space="preserve"> </v>
      </c>
      <c r="AF34" s="78" t="str">
        <f ca="1">IF(ISBLANK(INDIRECT("F34"))," ",(INDIRECT("F34")))</f>
        <v xml:space="preserve"> </v>
      </c>
      <c r="AG34" s="78" t="str">
        <f ca="1">IF(ISBLANK(INDIRECT("G34"))," ",(INDIRECT("G34")))</f>
        <v xml:space="preserve"> </v>
      </c>
      <c r="AH34" s="78" t="str">
        <f ca="1">IF(ISBLANK(INDIRECT("H34"))," ",(INDIRECT("H34")))</f>
        <v xml:space="preserve"> </v>
      </c>
      <c r="AI34" s="78" t="str">
        <f ca="1">IF(ISBLANK(INDIRECT("I34"))," ",(INDIRECT("I34")))</f>
        <v xml:space="preserve"> </v>
      </c>
      <c r="AJ34" s="78" t="str">
        <f ca="1">IF(ISBLANK(INDIRECT("J34"))," ",(INDIRECT("J34")))</f>
        <v xml:space="preserve"> </v>
      </c>
      <c r="AK34" s="78" t="str">
        <f ca="1">IF(ISBLANK(INDIRECT("K34"))," ",(INDIRECT("K34")))</f>
        <v xml:space="preserve"> </v>
      </c>
      <c r="AL34" s="78" t="str">
        <f ca="1">IF(ISBLANK(INDIRECT("L34"))," ",(INDIRECT("L34")))</f>
        <v xml:space="preserve"> </v>
      </c>
      <c r="AM34" s="78" t="str">
        <f ca="1">IF(ISBLANK(INDIRECT("M34"))," ",(INDIRECT("M34")))</f>
        <v xml:space="preserve"> </v>
      </c>
      <c r="AN34" s="78" t="str">
        <f ca="1">IF(ISBLANK(INDIRECT("N34"))," ",(INDIRECT("N34")))</f>
        <v xml:space="preserve"> </v>
      </c>
      <c r="AO34" s="78" t="str">
        <f ca="1">IF(ISBLANK(INDIRECT("O34"))," ",(INDIRECT("O34")))</f>
        <v xml:space="preserve"> </v>
      </c>
      <c r="AP34" s="78" t="str">
        <f ca="1">IF(ISBLANK(INDIRECT("P34"))," ",(INDIRECT("P34")))</f>
        <v xml:space="preserve"> </v>
      </c>
      <c r="AQ34" s="78" t="str">
        <f ca="1">IF(ISBLANK(INDIRECT("Q34"))," ",(INDIRECT("Q34")))</f>
        <v xml:space="preserve"> </v>
      </c>
      <c r="AR34" s="78" t="str">
        <f ca="1">IF(ISBLANK(INDIRECT("R34"))," ",(INDIRECT("R34")))</f>
        <v xml:space="preserve"> </v>
      </c>
      <c r="AS34" s="78" t="str">
        <f ca="1">IF(ISBLANK(INDIRECT("S34"))," ",(INDIRECT("S34")))</f>
        <v xml:space="preserve"> </v>
      </c>
      <c r="AT34" s="78" t="str">
        <f ca="1">IF(ISBLANK(INDIRECT("T34"))," ",(INDIRECT("T34")))</f>
        <v xml:space="preserve"> </v>
      </c>
      <c r="AU34" s="78" t="str">
        <f ca="1">IF(ISBLANK(INDIRECT("U34"))," ",(INDIRECT("U34")))</f>
        <v xml:space="preserve"> </v>
      </c>
      <c r="AV34" s="78" t="str">
        <f ca="1">IF(ISBLANK(INDIRECT("V34"))," ",(INDIRECT("V34")))</f>
        <v/>
      </c>
      <c r="AW34" s="78" t="str">
        <f ca="1">IF(ISBLANK(INDIRECT("W34"))," ",(INDIRECT("W34")))</f>
        <v xml:space="preserve"> </v>
      </c>
      <c r="AX34" s="78" t="str">
        <f ca="1">IF(ISBLANK(INDIRECT("X34"))," ",(INDIRECT("X34")))</f>
        <v xml:space="preserve"> </v>
      </c>
      <c r="AY34" s="78" t="str">
        <f ca="1">IF(ISBLANK(INDIRECT("Y34"))," ",(INDIRECT("Y34")))</f>
        <v xml:space="preserve"> </v>
      </c>
      <c r="AZ34" s="78" t="str">
        <f ca="1">IF(ISBLANK(INDIRECT("Z34"))," ",(INDIRECT("Z34")))</f>
        <v xml:space="preserve"> </v>
      </c>
    </row>
    <row r="35" spans="1:52" ht="43.5" customHeight="1" x14ac:dyDescent="0.35">
      <c r="A35" s="194">
        <v>30</v>
      </c>
      <c r="B35" s="195"/>
      <c r="C35" s="195"/>
      <c r="D35" s="196"/>
      <c r="E35" s="196"/>
      <c r="F35" s="197"/>
      <c r="G35" s="196"/>
      <c r="H35" s="196"/>
      <c r="I35" s="198"/>
      <c r="J35" s="196"/>
      <c r="K35" s="196"/>
      <c r="L35" s="196"/>
      <c r="M35" s="199"/>
      <c r="N35" s="196"/>
      <c r="O35" s="196"/>
      <c r="P35" s="196"/>
      <c r="Q35" s="200"/>
      <c r="R35" s="200"/>
      <c r="S35" s="196"/>
      <c r="T35" s="201"/>
      <c r="U35" s="201"/>
      <c r="V35" s="267" t="str">
        <f t="shared" si="0"/>
        <v/>
      </c>
      <c r="W35" s="196"/>
      <c r="X35" s="196"/>
      <c r="Y35" s="196"/>
      <c r="Z35" s="196"/>
      <c r="AB35" s="78" t="str">
        <f ca="1">IF(ISBLANK(INDIRECT("B35"))," ",(INDIRECT("B35")))</f>
        <v xml:space="preserve"> </v>
      </c>
      <c r="AC35" s="78" t="str">
        <f ca="1">IF(ISBLANK(INDIRECT("C35"))," ",(INDIRECT("C35")))</f>
        <v xml:space="preserve"> </v>
      </c>
      <c r="AD35" s="78" t="str">
        <f ca="1">IF(ISBLANK(INDIRECT("D35"))," ",(INDIRECT("D35")))</f>
        <v xml:space="preserve"> </v>
      </c>
      <c r="AE35" s="78" t="str">
        <f ca="1">IF(ISBLANK(INDIRECT("E35"))," ",(INDIRECT("E35")))</f>
        <v xml:space="preserve"> </v>
      </c>
      <c r="AF35" s="78" t="str">
        <f ca="1">IF(ISBLANK(INDIRECT("F35"))," ",(INDIRECT("F35")))</f>
        <v xml:space="preserve"> </v>
      </c>
      <c r="AG35" s="78" t="str">
        <f ca="1">IF(ISBLANK(INDIRECT("G35"))," ",(INDIRECT("G35")))</f>
        <v xml:space="preserve"> </v>
      </c>
      <c r="AH35" s="78" t="str">
        <f ca="1">IF(ISBLANK(INDIRECT("H35"))," ",(INDIRECT("H35")))</f>
        <v xml:space="preserve"> </v>
      </c>
      <c r="AI35" s="78" t="str">
        <f ca="1">IF(ISBLANK(INDIRECT("I35"))," ",(INDIRECT("I35")))</f>
        <v xml:space="preserve"> </v>
      </c>
      <c r="AJ35" s="78" t="str">
        <f ca="1">IF(ISBLANK(INDIRECT("J35"))," ",(INDIRECT("J35")))</f>
        <v xml:space="preserve"> </v>
      </c>
      <c r="AK35" s="78" t="str">
        <f ca="1">IF(ISBLANK(INDIRECT("K35"))," ",(INDIRECT("K35")))</f>
        <v xml:space="preserve"> </v>
      </c>
      <c r="AL35" s="78" t="str">
        <f ca="1">IF(ISBLANK(INDIRECT("L35"))," ",(INDIRECT("L35")))</f>
        <v xml:space="preserve"> </v>
      </c>
      <c r="AM35" s="78" t="str">
        <f ca="1">IF(ISBLANK(INDIRECT("M35"))," ",(INDIRECT("M35")))</f>
        <v xml:space="preserve"> </v>
      </c>
      <c r="AN35" s="78" t="str">
        <f ca="1">IF(ISBLANK(INDIRECT("N35"))," ",(INDIRECT("N35")))</f>
        <v xml:space="preserve"> </v>
      </c>
      <c r="AO35" s="78" t="str">
        <f ca="1">IF(ISBLANK(INDIRECT("O35"))," ",(INDIRECT("O35")))</f>
        <v xml:space="preserve"> </v>
      </c>
      <c r="AP35" s="78" t="str">
        <f ca="1">IF(ISBLANK(INDIRECT("P35"))," ",(INDIRECT("P35")))</f>
        <v xml:space="preserve"> </v>
      </c>
      <c r="AQ35" s="78" t="str">
        <f ca="1">IF(ISBLANK(INDIRECT("Q35"))," ",(INDIRECT("Q35")))</f>
        <v xml:space="preserve"> </v>
      </c>
      <c r="AR35" s="78" t="str">
        <f ca="1">IF(ISBLANK(INDIRECT("R35"))," ",(INDIRECT("R35")))</f>
        <v xml:space="preserve"> </v>
      </c>
      <c r="AS35" s="78" t="str">
        <f ca="1">IF(ISBLANK(INDIRECT("S35"))," ",(INDIRECT("S35")))</f>
        <v xml:space="preserve"> </v>
      </c>
      <c r="AT35" s="78" t="str">
        <f ca="1">IF(ISBLANK(INDIRECT("T35"))," ",(INDIRECT("T35")))</f>
        <v xml:space="preserve"> </v>
      </c>
      <c r="AU35" s="78" t="str">
        <f ca="1">IF(ISBLANK(INDIRECT("U35"))," ",(INDIRECT("U35")))</f>
        <v xml:space="preserve"> </v>
      </c>
      <c r="AV35" s="78" t="str">
        <f ca="1">IF(ISBLANK(INDIRECT("V35"))," ",(INDIRECT("V35")))</f>
        <v/>
      </c>
      <c r="AW35" s="78" t="str">
        <f ca="1">IF(ISBLANK(INDIRECT("W35"))," ",(INDIRECT("W35")))</f>
        <v xml:space="preserve"> </v>
      </c>
      <c r="AX35" s="78" t="str">
        <f ca="1">IF(ISBLANK(INDIRECT("X35"))," ",(INDIRECT("X35")))</f>
        <v xml:space="preserve"> </v>
      </c>
      <c r="AY35" s="78" t="str">
        <f ca="1">IF(ISBLANK(INDIRECT("Y35"))," ",(INDIRECT("Y35")))</f>
        <v xml:space="preserve"> </v>
      </c>
      <c r="AZ35" s="78" t="str">
        <f ca="1">IF(ISBLANK(INDIRECT("Z35"))," ",(INDIRECT("Z35")))</f>
        <v xml:space="preserve"> </v>
      </c>
    </row>
    <row r="36" spans="1:52" ht="43.5" customHeight="1" x14ac:dyDescent="0.35">
      <c r="A36" s="194">
        <v>31</v>
      </c>
      <c r="B36" s="195"/>
      <c r="C36" s="195"/>
      <c r="D36" s="196"/>
      <c r="E36" s="196"/>
      <c r="F36" s="197"/>
      <c r="G36" s="196"/>
      <c r="H36" s="196"/>
      <c r="I36" s="198"/>
      <c r="J36" s="196"/>
      <c r="K36" s="196"/>
      <c r="L36" s="196"/>
      <c r="M36" s="199"/>
      <c r="N36" s="196"/>
      <c r="O36" s="196"/>
      <c r="P36" s="196"/>
      <c r="Q36" s="200"/>
      <c r="R36" s="200"/>
      <c r="S36" s="196"/>
      <c r="T36" s="201"/>
      <c r="U36" s="201"/>
      <c r="V36" s="267" t="str">
        <f t="shared" si="0"/>
        <v/>
      </c>
      <c r="W36" s="196"/>
      <c r="X36" s="196"/>
      <c r="Y36" s="196"/>
      <c r="Z36" s="196"/>
      <c r="AB36" s="78" t="str">
        <f ca="1">IF(ISBLANK(INDIRECT("B36"))," ",(INDIRECT("B36")))</f>
        <v xml:space="preserve"> </v>
      </c>
      <c r="AC36" s="78" t="str">
        <f ca="1">IF(ISBLANK(INDIRECT("C36"))," ",(INDIRECT("C36")))</f>
        <v xml:space="preserve"> </v>
      </c>
      <c r="AD36" s="78" t="str">
        <f ca="1">IF(ISBLANK(INDIRECT("D36"))," ",(INDIRECT("D36")))</f>
        <v xml:space="preserve"> </v>
      </c>
      <c r="AE36" s="78" t="str">
        <f ca="1">IF(ISBLANK(INDIRECT("E36"))," ",(INDIRECT("E36")))</f>
        <v xml:space="preserve"> </v>
      </c>
      <c r="AF36" s="78" t="str">
        <f ca="1">IF(ISBLANK(INDIRECT("F36"))," ",(INDIRECT("F36")))</f>
        <v xml:space="preserve"> </v>
      </c>
      <c r="AG36" s="78" t="str">
        <f ca="1">IF(ISBLANK(INDIRECT("G36"))," ",(INDIRECT("G36")))</f>
        <v xml:space="preserve"> </v>
      </c>
      <c r="AH36" s="78" t="str">
        <f ca="1">IF(ISBLANK(INDIRECT("H36"))," ",(INDIRECT("H36")))</f>
        <v xml:space="preserve"> </v>
      </c>
      <c r="AI36" s="78" t="str">
        <f ca="1">IF(ISBLANK(INDIRECT("I36"))," ",(INDIRECT("I36")))</f>
        <v xml:space="preserve"> </v>
      </c>
      <c r="AJ36" s="78" t="str">
        <f ca="1">IF(ISBLANK(INDIRECT("J36"))," ",(INDIRECT("J36")))</f>
        <v xml:space="preserve"> </v>
      </c>
      <c r="AK36" s="78" t="str">
        <f ca="1">IF(ISBLANK(INDIRECT("K36"))," ",(INDIRECT("K36")))</f>
        <v xml:space="preserve"> </v>
      </c>
      <c r="AL36" s="78" t="str">
        <f ca="1">IF(ISBLANK(INDIRECT("L36"))," ",(INDIRECT("L36")))</f>
        <v xml:space="preserve"> </v>
      </c>
      <c r="AM36" s="78" t="str">
        <f ca="1">IF(ISBLANK(INDIRECT("M36"))," ",(INDIRECT("M36")))</f>
        <v xml:space="preserve"> </v>
      </c>
      <c r="AN36" s="78" t="str">
        <f ca="1">IF(ISBLANK(INDIRECT("N36"))," ",(INDIRECT("N36")))</f>
        <v xml:space="preserve"> </v>
      </c>
      <c r="AO36" s="78" t="str">
        <f ca="1">IF(ISBLANK(INDIRECT("O36"))," ",(INDIRECT("O36")))</f>
        <v xml:space="preserve"> </v>
      </c>
      <c r="AP36" s="78" t="str">
        <f ca="1">IF(ISBLANK(INDIRECT("P36"))," ",(INDIRECT("P36")))</f>
        <v xml:space="preserve"> </v>
      </c>
      <c r="AQ36" s="78" t="str">
        <f ca="1">IF(ISBLANK(INDIRECT("Q36"))," ",(INDIRECT("Q36")))</f>
        <v xml:space="preserve"> </v>
      </c>
      <c r="AR36" s="78" t="str">
        <f ca="1">IF(ISBLANK(INDIRECT("R36"))," ",(INDIRECT("R36")))</f>
        <v xml:space="preserve"> </v>
      </c>
      <c r="AS36" s="78" t="str">
        <f ca="1">IF(ISBLANK(INDIRECT("S36"))," ",(INDIRECT("S36")))</f>
        <v xml:space="preserve"> </v>
      </c>
      <c r="AT36" s="78" t="str">
        <f ca="1">IF(ISBLANK(INDIRECT("T36"))," ",(INDIRECT("T36")))</f>
        <v xml:space="preserve"> </v>
      </c>
      <c r="AU36" s="78" t="str">
        <f ca="1">IF(ISBLANK(INDIRECT("U36"))," ",(INDIRECT("U36")))</f>
        <v xml:space="preserve"> </v>
      </c>
      <c r="AV36" s="78" t="str">
        <f ca="1">IF(ISBLANK(INDIRECT("V36"))," ",(INDIRECT("V36")))</f>
        <v/>
      </c>
      <c r="AW36" s="78" t="str">
        <f ca="1">IF(ISBLANK(INDIRECT("W36"))," ",(INDIRECT("W36")))</f>
        <v xml:space="preserve"> </v>
      </c>
      <c r="AX36" s="78" t="str">
        <f ca="1">IF(ISBLANK(INDIRECT("X36"))," ",(INDIRECT("X36")))</f>
        <v xml:space="preserve"> </v>
      </c>
      <c r="AY36" s="78" t="str">
        <f ca="1">IF(ISBLANK(INDIRECT("Y36"))," ",(INDIRECT("Y36")))</f>
        <v xml:space="preserve"> </v>
      </c>
      <c r="AZ36" s="78" t="str">
        <f ca="1">IF(ISBLANK(INDIRECT("Z36"))," ",(INDIRECT("Z36")))</f>
        <v xml:space="preserve"> </v>
      </c>
    </row>
    <row r="37" spans="1:52" ht="43.5" customHeight="1" x14ac:dyDescent="0.35">
      <c r="A37" s="194">
        <v>32</v>
      </c>
      <c r="B37" s="195"/>
      <c r="C37" s="195"/>
      <c r="D37" s="196"/>
      <c r="E37" s="196"/>
      <c r="F37" s="197"/>
      <c r="G37" s="196"/>
      <c r="H37" s="196"/>
      <c r="I37" s="198"/>
      <c r="J37" s="196"/>
      <c r="K37" s="196"/>
      <c r="L37" s="196"/>
      <c r="M37" s="199"/>
      <c r="N37" s="196"/>
      <c r="O37" s="196"/>
      <c r="P37" s="196"/>
      <c r="Q37" s="200"/>
      <c r="R37" s="200"/>
      <c r="S37" s="196"/>
      <c r="T37" s="201"/>
      <c r="U37" s="201"/>
      <c r="V37" s="267" t="str">
        <f t="shared" si="0"/>
        <v/>
      </c>
      <c r="W37" s="196"/>
      <c r="X37" s="196"/>
      <c r="Y37" s="196"/>
      <c r="Z37" s="196"/>
      <c r="AB37" s="78" t="str">
        <f ca="1">IF(ISBLANK(INDIRECT("B37"))," ",(INDIRECT("B37")))</f>
        <v xml:space="preserve"> </v>
      </c>
      <c r="AC37" s="78" t="str">
        <f ca="1">IF(ISBLANK(INDIRECT("C37"))," ",(INDIRECT("C37")))</f>
        <v xml:space="preserve"> </v>
      </c>
      <c r="AD37" s="78" t="str">
        <f ca="1">IF(ISBLANK(INDIRECT("D37"))," ",(INDIRECT("D37")))</f>
        <v xml:space="preserve"> </v>
      </c>
      <c r="AE37" s="78" t="str">
        <f ca="1">IF(ISBLANK(INDIRECT("E37"))," ",(INDIRECT("E37")))</f>
        <v xml:space="preserve"> </v>
      </c>
      <c r="AF37" s="78" t="str">
        <f ca="1">IF(ISBLANK(INDIRECT("F37"))," ",(INDIRECT("F37")))</f>
        <v xml:space="preserve"> </v>
      </c>
      <c r="AG37" s="78" t="str">
        <f ca="1">IF(ISBLANK(INDIRECT("G37"))," ",(INDIRECT("G37")))</f>
        <v xml:space="preserve"> </v>
      </c>
      <c r="AH37" s="78" t="str">
        <f ca="1">IF(ISBLANK(INDIRECT("H37"))," ",(INDIRECT("H37")))</f>
        <v xml:space="preserve"> </v>
      </c>
      <c r="AI37" s="78" t="str">
        <f ca="1">IF(ISBLANK(INDIRECT("I37"))," ",(INDIRECT("I37")))</f>
        <v xml:space="preserve"> </v>
      </c>
      <c r="AJ37" s="78" t="str">
        <f ca="1">IF(ISBLANK(INDIRECT("J37"))," ",(INDIRECT("J37")))</f>
        <v xml:space="preserve"> </v>
      </c>
      <c r="AK37" s="78" t="str">
        <f ca="1">IF(ISBLANK(INDIRECT("K37"))," ",(INDIRECT("K37")))</f>
        <v xml:space="preserve"> </v>
      </c>
      <c r="AL37" s="78" t="str">
        <f ca="1">IF(ISBLANK(INDIRECT("L37"))," ",(INDIRECT("L37")))</f>
        <v xml:space="preserve"> </v>
      </c>
      <c r="AM37" s="78" t="str">
        <f ca="1">IF(ISBLANK(INDIRECT("M37"))," ",(INDIRECT("M37")))</f>
        <v xml:space="preserve"> </v>
      </c>
      <c r="AN37" s="78" t="str">
        <f ca="1">IF(ISBLANK(INDIRECT("N37"))," ",(INDIRECT("N37")))</f>
        <v xml:space="preserve"> </v>
      </c>
      <c r="AO37" s="78" t="str">
        <f ca="1">IF(ISBLANK(INDIRECT("O37"))," ",(INDIRECT("O37")))</f>
        <v xml:space="preserve"> </v>
      </c>
      <c r="AP37" s="78" t="str">
        <f ca="1">IF(ISBLANK(INDIRECT("P37"))," ",(INDIRECT("P37")))</f>
        <v xml:space="preserve"> </v>
      </c>
      <c r="AQ37" s="78" t="str">
        <f ca="1">IF(ISBLANK(INDIRECT("Q37"))," ",(INDIRECT("Q37")))</f>
        <v xml:space="preserve"> </v>
      </c>
      <c r="AR37" s="78" t="str">
        <f ca="1">IF(ISBLANK(INDIRECT("R37"))," ",(INDIRECT("R37")))</f>
        <v xml:space="preserve"> </v>
      </c>
      <c r="AS37" s="78" t="str">
        <f ca="1">IF(ISBLANK(INDIRECT("S37"))," ",(INDIRECT("S37")))</f>
        <v xml:space="preserve"> </v>
      </c>
      <c r="AT37" s="78" t="str">
        <f ca="1">IF(ISBLANK(INDIRECT("T37"))," ",(INDIRECT("T37")))</f>
        <v xml:space="preserve"> </v>
      </c>
      <c r="AU37" s="78" t="str">
        <f ca="1">IF(ISBLANK(INDIRECT("U37"))," ",(INDIRECT("U37")))</f>
        <v xml:space="preserve"> </v>
      </c>
      <c r="AV37" s="78" t="str">
        <f ca="1">IF(ISBLANK(INDIRECT("V37"))," ",(INDIRECT("V37")))</f>
        <v/>
      </c>
      <c r="AW37" s="78" t="str">
        <f ca="1">IF(ISBLANK(INDIRECT("W37"))," ",(INDIRECT("W37")))</f>
        <v xml:space="preserve"> </v>
      </c>
      <c r="AX37" s="78" t="str">
        <f ca="1">IF(ISBLANK(INDIRECT("X37"))," ",(INDIRECT("X37")))</f>
        <v xml:space="preserve"> </v>
      </c>
      <c r="AY37" s="78" t="str">
        <f ca="1">IF(ISBLANK(INDIRECT("Y37"))," ",(INDIRECT("Y37")))</f>
        <v xml:space="preserve"> </v>
      </c>
      <c r="AZ37" s="78" t="str">
        <f ca="1">IF(ISBLANK(INDIRECT("Z37"))," ",(INDIRECT("Z37")))</f>
        <v xml:space="preserve"> </v>
      </c>
    </row>
    <row r="38" spans="1:52" ht="43.5" customHeight="1" x14ac:dyDescent="0.35">
      <c r="A38" s="194">
        <v>33</v>
      </c>
      <c r="B38" s="195"/>
      <c r="C38" s="195"/>
      <c r="D38" s="196"/>
      <c r="E38" s="196"/>
      <c r="F38" s="197"/>
      <c r="G38" s="196"/>
      <c r="H38" s="196"/>
      <c r="I38" s="198"/>
      <c r="J38" s="196"/>
      <c r="K38" s="196"/>
      <c r="L38" s="196"/>
      <c r="M38" s="199"/>
      <c r="N38" s="196"/>
      <c r="O38" s="196"/>
      <c r="P38" s="196"/>
      <c r="Q38" s="200"/>
      <c r="R38" s="200"/>
      <c r="S38" s="196"/>
      <c r="T38" s="201"/>
      <c r="U38" s="201"/>
      <c r="V38" s="267" t="str">
        <f t="shared" si="0"/>
        <v/>
      </c>
      <c r="W38" s="196"/>
      <c r="X38" s="196"/>
      <c r="Y38" s="196"/>
      <c r="Z38" s="196"/>
      <c r="AB38" s="78" t="str">
        <f ca="1">IF(ISBLANK(INDIRECT("B38"))," ",(INDIRECT("B38")))</f>
        <v xml:space="preserve"> </v>
      </c>
      <c r="AC38" s="78" t="str">
        <f ca="1">IF(ISBLANK(INDIRECT("C38"))," ",(INDIRECT("C38")))</f>
        <v xml:space="preserve"> </v>
      </c>
      <c r="AD38" s="78" t="str">
        <f ca="1">IF(ISBLANK(INDIRECT("D38"))," ",(INDIRECT("D38")))</f>
        <v xml:space="preserve"> </v>
      </c>
      <c r="AE38" s="78" t="str">
        <f ca="1">IF(ISBLANK(INDIRECT("E38"))," ",(INDIRECT("E38")))</f>
        <v xml:space="preserve"> </v>
      </c>
      <c r="AF38" s="78" t="str">
        <f ca="1">IF(ISBLANK(INDIRECT("F38"))," ",(INDIRECT("F38")))</f>
        <v xml:space="preserve"> </v>
      </c>
      <c r="AG38" s="78" t="str">
        <f ca="1">IF(ISBLANK(INDIRECT("G38"))," ",(INDIRECT("G38")))</f>
        <v xml:space="preserve"> </v>
      </c>
      <c r="AH38" s="78" t="str">
        <f ca="1">IF(ISBLANK(INDIRECT("H38"))," ",(INDIRECT("H38")))</f>
        <v xml:space="preserve"> </v>
      </c>
      <c r="AI38" s="78" t="str">
        <f ca="1">IF(ISBLANK(INDIRECT("I38"))," ",(INDIRECT("I38")))</f>
        <v xml:space="preserve"> </v>
      </c>
      <c r="AJ38" s="78" t="str">
        <f ca="1">IF(ISBLANK(INDIRECT("J38"))," ",(INDIRECT("J38")))</f>
        <v xml:space="preserve"> </v>
      </c>
      <c r="AK38" s="78" t="str">
        <f ca="1">IF(ISBLANK(INDIRECT("K38"))," ",(INDIRECT("K38")))</f>
        <v xml:space="preserve"> </v>
      </c>
      <c r="AL38" s="78" t="str">
        <f ca="1">IF(ISBLANK(INDIRECT("L38"))," ",(INDIRECT("L38")))</f>
        <v xml:space="preserve"> </v>
      </c>
      <c r="AM38" s="78" t="str">
        <f ca="1">IF(ISBLANK(INDIRECT("M38"))," ",(INDIRECT("M38")))</f>
        <v xml:space="preserve"> </v>
      </c>
      <c r="AN38" s="78" t="str">
        <f ca="1">IF(ISBLANK(INDIRECT("N38"))," ",(INDIRECT("N38")))</f>
        <v xml:space="preserve"> </v>
      </c>
      <c r="AO38" s="78" t="str">
        <f ca="1">IF(ISBLANK(INDIRECT("O38"))," ",(INDIRECT("O38")))</f>
        <v xml:space="preserve"> </v>
      </c>
      <c r="AP38" s="78" t="str">
        <f ca="1">IF(ISBLANK(INDIRECT("P38"))," ",(INDIRECT("P38")))</f>
        <v xml:space="preserve"> </v>
      </c>
      <c r="AQ38" s="78" t="str">
        <f ca="1">IF(ISBLANK(INDIRECT("Q38"))," ",(INDIRECT("Q38")))</f>
        <v xml:space="preserve"> </v>
      </c>
      <c r="AR38" s="78" t="str">
        <f ca="1">IF(ISBLANK(INDIRECT("R38"))," ",(INDIRECT("R38")))</f>
        <v xml:space="preserve"> </v>
      </c>
      <c r="AS38" s="78" t="str">
        <f ca="1">IF(ISBLANK(INDIRECT("S38"))," ",(INDIRECT("S38")))</f>
        <v xml:space="preserve"> </v>
      </c>
      <c r="AT38" s="78" t="str">
        <f ca="1">IF(ISBLANK(INDIRECT("T38"))," ",(INDIRECT("T38")))</f>
        <v xml:space="preserve"> </v>
      </c>
      <c r="AU38" s="78" t="str">
        <f ca="1">IF(ISBLANK(INDIRECT("U38"))," ",(INDIRECT("U38")))</f>
        <v xml:space="preserve"> </v>
      </c>
      <c r="AV38" s="78" t="str">
        <f ca="1">IF(ISBLANK(INDIRECT("V38"))," ",(INDIRECT("V38")))</f>
        <v/>
      </c>
      <c r="AW38" s="78" t="str">
        <f ca="1">IF(ISBLANK(INDIRECT("W38"))," ",(INDIRECT("W38")))</f>
        <v xml:space="preserve"> </v>
      </c>
      <c r="AX38" s="78" t="str">
        <f ca="1">IF(ISBLANK(INDIRECT("X38"))," ",(INDIRECT("X38")))</f>
        <v xml:space="preserve"> </v>
      </c>
      <c r="AY38" s="78" t="str">
        <f ca="1">IF(ISBLANK(INDIRECT("Y38"))," ",(INDIRECT("Y38")))</f>
        <v xml:space="preserve"> </v>
      </c>
      <c r="AZ38" s="78" t="str">
        <f ca="1">IF(ISBLANK(INDIRECT("Z38"))," ",(INDIRECT("Z38")))</f>
        <v xml:space="preserve"> </v>
      </c>
    </row>
    <row r="39" spans="1:52" ht="43.5" customHeight="1" x14ac:dyDescent="0.35">
      <c r="A39" s="194">
        <v>34</v>
      </c>
      <c r="B39" s="195"/>
      <c r="C39" s="195"/>
      <c r="D39" s="196"/>
      <c r="E39" s="196"/>
      <c r="F39" s="197"/>
      <c r="G39" s="196"/>
      <c r="H39" s="196"/>
      <c r="I39" s="198"/>
      <c r="J39" s="196"/>
      <c r="K39" s="196"/>
      <c r="L39" s="196"/>
      <c r="M39" s="199"/>
      <c r="N39" s="196"/>
      <c r="O39" s="196"/>
      <c r="P39" s="196"/>
      <c r="Q39" s="200"/>
      <c r="R39" s="200"/>
      <c r="S39" s="196"/>
      <c r="T39" s="201"/>
      <c r="U39" s="201"/>
      <c r="V39" s="267" t="str">
        <f t="shared" si="0"/>
        <v/>
      </c>
      <c r="W39" s="196"/>
      <c r="X39" s="196"/>
      <c r="Y39" s="196"/>
      <c r="Z39" s="196"/>
      <c r="AB39" s="78" t="str">
        <f ca="1">IF(ISBLANK(INDIRECT("B39"))," ",(INDIRECT("B39")))</f>
        <v xml:space="preserve"> </v>
      </c>
      <c r="AC39" s="78" t="str">
        <f ca="1">IF(ISBLANK(INDIRECT("C39"))," ",(INDIRECT("C39")))</f>
        <v xml:space="preserve"> </v>
      </c>
      <c r="AD39" s="78" t="str">
        <f ca="1">IF(ISBLANK(INDIRECT("D39"))," ",(INDIRECT("D39")))</f>
        <v xml:space="preserve"> </v>
      </c>
      <c r="AE39" s="78" t="str">
        <f ca="1">IF(ISBLANK(INDIRECT("E39"))," ",(INDIRECT("E39")))</f>
        <v xml:space="preserve"> </v>
      </c>
      <c r="AF39" s="78" t="str">
        <f ca="1">IF(ISBLANK(INDIRECT("F39"))," ",(INDIRECT("F39")))</f>
        <v xml:space="preserve"> </v>
      </c>
      <c r="AG39" s="78" t="str">
        <f ca="1">IF(ISBLANK(INDIRECT("G39"))," ",(INDIRECT("G39")))</f>
        <v xml:space="preserve"> </v>
      </c>
      <c r="AH39" s="78" t="str">
        <f ca="1">IF(ISBLANK(INDIRECT("H39"))," ",(INDIRECT("H39")))</f>
        <v xml:space="preserve"> </v>
      </c>
      <c r="AI39" s="78" t="str">
        <f ca="1">IF(ISBLANK(INDIRECT("I39"))," ",(INDIRECT("I39")))</f>
        <v xml:space="preserve"> </v>
      </c>
      <c r="AJ39" s="78" t="str">
        <f ca="1">IF(ISBLANK(INDIRECT("J39"))," ",(INDIRECT("J39")))</f>
        <v xml:space="preserve"> </v>
      </c>
      <c r="AK39" s="78" t="str">
        <f ca="1">IF(ISBLANK(INDIRECT("K39"))," ",(INDIRECT("K39")))</f>
        <v xml:space="preserve"> </v>
      </c>
      <c r="AL39" s="78" t="str">
        <f ca="1">IF(ISBLANK(INDIRECT("L39"))," ",(INDIRECT("L39")))</f>
        <v xml:space="preserve"> </v>
      </c>
      <c r="AM39" s="78" t="str">
        <f ca="1">IF(ISBLANK(INDIRECT("M39"))," ",(INDIRECT("M39")))</f>
        <v xml:space="preserve"> </v>
      </c>
      <c r="AN39" s="78" t="str">
        <f ca="1">IF(ISBLANK(INDIRECT("N39"))," ",(INDIRECT("N39")))</f>
        <v xml:space="preserve"> </v>
      </c>
      <c r="AO39" s="78" t="str">
        <f ca="1">IF(ISBLANK(INDIRECT("O39"))," ",(INDIRECT("O39")))</f>
        <v xml:space="preserve"> </v>
      </c>
      <c r="AP39" s="78" t="str">
        <f ca="1">IF(ISBLANK(INDIRECT("P39"))," ",(INDIRECT("P39")))</f>
        <v xml:space="preserve"> </v>
      </c>
      <c r="AQ39" s="78" t="str">
        <f ca="1">IF(ISBLANK(INDIRECT("Q39"))," ",(INDIRECT("Q39")))</f>
        <v xml:space="preserve"> </v>
      </c>
      <c r="AR39" s="78" t="str">
        <f ca="1">IF(ISBLANK(INDIRECT("R39"))," ",(INDIRECT("R39")))</f>
        <v xml:space="preserve"> </v>
      </c>
      <c r="AS39" s="78" t="str">
        <f ca="1">IF(ISBLANK(INDIRECT("S39"))," ",(INDIRECT("S39")))</f>
        <v xml:space="preserve"> </v>
      </c>
      <c r="AT39" s="78" t="str">
        <f ca="1">IF(ISBLANK(INDIRECT("T39"))," ",(INDIRECT("T39")))</f>
        <v xml:space="preserve"> </v>
      </c>
      <c r="AU39" s="78" t="str">
        <f ca="1">IF(ISBLANK(INDIRECT("U39"))," ",(INDIRECT("U39")))</f>
        <v xml:space="preserve"> </v>
      </c>
      <c r="AV39" s="78" t="str">
        <f ca="1">IF(ISBLANK(INDIRECT("V39"))," ",(INDIRECT("V39")))</f>
        <v/>
      </c>
      <c r="AW39" s="78" t="str">
        <f ca="1">IF(ISBLANK(INDIRECT("W39"))," ",(INDIRECT("W39")))</f>
        <v xml:space="preserve"> </v>
      </c>
      <c r="AX39" s="78" t="str">
        <f ca="1">IF(ISBLANK(INDIRECT("X39"))," ",(INDIRECT("X39")))</f>
        <v xml:space="preserve"> </v>
      </c>
      <c r="AY39" s="78" t="str">
        <f ca="1">IF(ISBLANK(INDIRECT("Y39"))," ",(INDIRECT("Y39")))</f>
        <v xml:space="preserve"> </v>
      </c>
      <c r="AZ39" s="78" t="str">
        <f ca="1">IF(ISBLANK(INDIRECT("Z39"))," ",(INDIRECT("Z39")))</f>
        <v xml:space="preserve"> </v>
      </c>
    </row>
    <row r="40" spans="1:52" ht="43.5" customHeight="1" x14ac:dyDescent="0.35">
      <c r="A40" s="194">
        <v>35</v>
      </c>
      <c r="B40" s="195"/>
      <c r="C40" s="195"/>
      <c r="D40" s="196"/>
      <c r="E40" s="196"/>
      <c r="F40" s="197"/>
      <c r="G40" s="196"/>
      <c r="H40" s="196"/>
      <c r="I40" s="198"/>
      <c r="J40" s="196"/>
      <c r="K40" s="196"/>
      <c r="L40" s="196"/>
      <c r="M40" s="199"/>
      <c r="N40" s="196"/>
      <c r="O40" s="196"/>
      <c r="P40" s="196"/>
      <c r="Q40" s="200"/>
      <c r="R40" s="200"/>
      <c r="S40" s="196"/>
      <c r="T40" s="201"/>
      <c r="U40" s="201"/>
      <c r="V40" s="267" t="str">
        <f t="shared" si="0"/>
        <v/>
      </c>
      <c r="W40" s="196"/>
      <c r="X40" s="196"/>
      <c r="Y40" s="196"/>
      <c r="Z40" s="196"/>
      <c r="AB40" s="78" t="str">
        <f ca="1">IF(ISBLANK(INDIRECT("B40"))," ",(INDIRECT("B40")))</f>
        <v xml:space="preserve"> </v>
      </c>
      <c r="AC40" s="78" t="str">
        <f ca="1">IF(ISBLANK(INDIRECT("C40"))," ",(INDIRECT("C40")))</f>
        <v xml:space="preserve"> </v>
      </c>
      <c r="AD40" s="78" t="str">
        <f ca="1">IF(ISBLANK(INDIRECT("D40"))," ",(INDIRECT("D40")))</f>
        <v xml:space="preserve"> </v>
      </c>
      <c r="AE40" s="78" t="str">
        <f ca="1">IF(ISBLANK(INDIRECT("E40"))," ",(INDIRECT("E40")))</f>
        <v xml:space="preserve"> </v>
      </c>
      <c r="AF40" s="78" t="str">
        <f ca="1">IF(ISBLANK(INDIRECT("F40"))," ",(INDIRECT("F40")))</f>
        <v xml:space="preserve"> </v>
      </c>
      <c r="AG40" s="78" t="str">
        <f ca="1">IF(ISBLANK(INDIRECT("G40"))," ",(INDIRECT("G40")))</f>
        <v xml:space="preserve"> </v>
      </c>
      <c r="AH40" s="78" t="str">
        <f ca="1">IF(ISBLANK(INDIRECT("H40"))," ",(INDIRECT("H40")))</f>
        <v xml:space="preserve"> </v>
      </c>
      <c r="AI40" s="78" t="str">
        <f ca="1">IF(ISBLANK(INDIRECT("I40"))," ",(INDIRECT("I40")))</f>
        <v xml:space="preserve"> </v>
      </c>
      <c r="AJ40" s="78" t="str">
        <f ca="1">IF(ISBLANK(INDIRECT("J40"))," ",(INDIRECT("J40")))</f>
        <v xml:space="preserve"> </v>
      </c>
      <c r="AK40" s="78" t="str">
        <f ca="1">IF(ISBLANK(INDIRECT("K40"))," ",(INDIRECT("K40")))</f>
        <v xml:space="preserve"> </v>
      </c>
      <c r="AL40" s="78" t="str">
        <f ca="1">IF(ISBLANK(INDIRECT("L40"))," ",(INDIRECT("L40")))</f>
        <v xml:space="preserve"> </v>
      </c>
      <c r="AM40" s="78" t="str">
        <f ca="1">IF(ISBLANK(INDIRECT("M40"))," ",(INDIRECT("M40")))</f>
        <v xml:space="preserve"> </v>
      </c>
      <c r="AN40" s="78" t="str">
        <f ca="1">IF(ISBLANK(INDIRECT("N40"))," ",(INDIRECT("N40")))</f>
        <v xml:space="preserve"> </v>
      </c>
      <c r="AO40" s="78" t="str">
        <f ca="1">IF(ISBLANK(INDIRECT("O40"))," ",(INDIRECT("O40")))</f>
        <v xml:space="preserve"> </v>
      </c>
      <c r="AP40" s="78" t="str">
        <f ca="1">IF(ISBLANK(INDIRECT("P40"))," ",(INDIRECT("P40")))</f>
        <v xml:space="preserve"> </v>
      </c>
      <c r="AQ40" s="78" t="str">
        <f ca="1">IF(ISBLANK(INDIRECT("Q40"))," ",(INDIRECT("Q40")))</f>
        <v xml:space="preserve"> </v>
      </c>
      <c r="AR40" s="78" t="str">
        <f ca="1">IF(ISBLANK(INDIRECT("R40"))," ",(INDIRECT("R40")))</f>
        <v xml:space="preserve"> </v>
      </c>
      <c r="AS40" s="78" t="str">
        <f ca="1">IF(ISBLANK(INDIRECT("S40"))," ",(INDIRECT("S40")))</f>
        <v xml:space="preserve"> </v>
      </c>
      <c r="AT40" s="78" t="str">
        <f ca="1">IF(ISBLANK(INDIRECT("T40"))," ",(INDIRECT("T40")))</f>
        <v xml:space="preserve"> </v>
      </c>
      <c r="AU40" s="78" t="str">
        <f ca="1">IF(ISBLANK(INDIRECT("U40"))," ",(INDIRECT("U40")))</f>
        <v xml:space="preserve"> </v>
      </c>
      <c r="AV40" s="78" t="str">
        <f ca="1">IF(ISBLANK(INDIRECT("V40"))," ",(INDIRECT("V40")))</f>
        <v/>
      </c>
      <c r="AW40" s="78" t="str">
        <f ca="1">IF(ISBLANK(INDIRECT("W40"))," ",(INDIRECT("W40")))</f>
        <v xml:space="preserve"> </v>
      </c>
      <c r="AX40" s="78" t="str">
        <f ca="1">IF(ISBLANK(INDIRECT("X40"))," ",(INDIRECT("X40")))</f>
        <v xml:space="preserve"> </v>
      </c>
      <c r="AY40" s="78" t="str">
        <f ca="1">IF(ISBLANK(INDIRECT("Y40"))," ",(INDIRECT("Y40")))</f>
        <v xml:space="preserve"> </v>
      </c>
      <c r="AZ40" s="78" t="str">
        <f ca="1">IF(ISBLANK(INDIRECT("Z40"))," ",(INDIRECT("Z40")))</f>
        <v xml:space="preserve"> </v>
      </c>
    </row>
    <row r="41" spans="1:52" ht="43.5" customHeight="1" x14ac:dyDescent="0.35">
      <c r="A41" s="194">
        <v>36</v>
      </c>
      <c r="B41" s="195"/>
      <c r="C41" s="195"/>
      <c r="D41" s="196"/>
      <c r="E41" s="196"/>
      <c r="F41" s="197"/>
      <c r="G41" s="196"/>
      <c r="H41" s="196"/>
      <c r="I41" s="198"/>
      <c r="J41" s="196"/>
      <c r="K41" s="196"/>
      <c r="L41" s="196"/>
      <c r="M41" s="199"/>
      <c r="N41" s="196"/>
      <c r="O41" s="196"/>
      <c r="P41" s="196"/>
      <c r="Q41" s="200"/>
      <c r="R41" s="200"/>
      <c r="S41" s="196"/>
      <c r="T41" s="201"/>
      <c r="U41" s="201"/>
      <c r="V41" s="267" t="str">
        <f t="shared" si="0"/>
        <v/>
      </c>
      <c r="W41" s="196"/>
      <c r="X41" s="196"/>
      <c r="Y41" s="196"/>
      <c r="Z41" s="196"/>
      <c r="AB41" s="78" t="str">
        <f ca="1">IF(ISBLANK(INDIRECT("B41"))," ",(INDIRECT("B41")))</f>
        <v xml:space="preserve"> </v>
      </c>
      <c r="AC41" s="78" t="str">
        <f ca="1">IF(ISBLANK(INDIRECT("C41"))," ",(INDIRECT("C41")))</f>
        <v xml:space="preserve"> </v>
      </c>
      <c r="AD41" s="78" t="str">
        <f ca="1">IF(ISBLANK(INDIRECT("D41"))," ",(INDIRECT("D41")))</f>
        <v xml:space="preserve"> </v>
      </c>
      <c r="AE41" s="78" t="str">
        <f ca="1">IF(ISBLANK(INDIRECT("E41"))," ",(INDIRECT("E41")))</f>
        <v xml:space="preserve"> </v>
      </c>
      <c r="AF41" s="78" t="str">
        <f ca="1">IF(ISBLANK(INDIRECT("F41"))," ",(INDIRECT("F41")))</f>
        <v xml:space="preserve"> </v>
      </c>
      <c r="AG41" s="78" t="str">
        <f ca="1">IF(ISBLANK(INDIRECT("G41"))," ",(INDIRECT("G41")))</f>
        <v xml:space="preserve"> </v>
      </c>
      <c r="AH41" s="78" t="str">
        <f ca="1">IF(ISBLANK(INDIRECT("H41"))," ",(INDIRECT("H41")))</f>
        <v xml:space="preserve"> </v>
      </c>
      <c r="AI41" s="78" t="str">
        <f ca="1">IF(ISBLANK(INDIRECT("I41"))," ",(INDIRECT("I41")))</f>
        <v xml:space="preserve"> </v>
      </c>
      <c r="AJ41" s="78" t="str">
        <f ca="1">IF(ISBLANK(INDIRECT("J41"))," ",(INDIRECT("J41")))</f>
        <v xml:space="preserve"> </v>
      </c>
      <c r="AK41" s="78" t="str">
        <f ca="1">IF(ISBLANK(INDIRECT("K41"))," ",(INDIRECT("K41")))</f>
        <v xml:space="preserve"> </v>
      </c>
      <c r="AL41" s="78" t="str">
        <f ca="1">IF(ISBLANK(INDIRECT("L41"))," ",(INDIRECT("L41")))</f>
        <v xml:space="preserve"> </v>
      </c>
      <c r="AM41" s="78" t="str">
        <f ca="1">IF(ISBLANK(INDIRECT("M41"))," ",(INDIRECT("M41")))</f>
        <v xml:space="preserve"> </v>
      </c>
      <c r="AN41" s="78" t="str">
        <f ca="1">IF(ISBLANK(INDIRECT("N41"))," ",(INDIRECT("N41")))</f>
        <v xml:space="preserve"> </v>
      </c>
      <c r="AO41" s="78" t="str">
        <f ca="1">IF(ISBLANK(INDIRECT("O41"))," ",(INDIRECT("O41")))</f>
        <v xml:space="preserve"> </v>
      </c>
      <c r="AP41" s="78" t="str">
        <f ca="1">IF(ISBLANK(INDIRECT("P41"))," ",(INDIRECT("P41")))</f>
        <v xml:space="preserve"> </v>
      </c>
      <c r="AQ41" s="78" t="str">
        <f ca="1">IF(ISBLANK(INDIRECT("Q41"))," ",(INDIRECT("Q41")))</f>
        <v xml:space="preserve"> </v>
      </c>
      <c r="AR41" s="78" t="str">
        <f ca="1">IF(ISBLANK(INDIRECT("R41"))," ",(INDIRECT("R41")))</f>
        <v xml:space="preserve"> </v>
      </c>
      <c r="AS41" s="78" t="str">
        <f ca="1">IF(ISBLANK(INDIRECT("S41"))," ",(INDIRECT("S41")))</f>
        <v xml:space="preserve"> </v>
      </c>
      <c r="AT41" s="78" t="str">
        <f ca="1">IF(ISBLANK(INDIRECT("T41"))," ",(INDIRECT("T41")))</f>
        <v xml:space="preserve"> </v>
      </c>
      <c r="AU41" s="78" t="str">
        <f ca="1">IF(ISBLANK(INDIRECT("U41"))," ",(INDIRECT("U41")))</f>
        <v xml:space="preserve"> </v>
      </c>
      <c r="AV41" s="78" t="str">
        <f ca="1">IF(ISBLANK(INDIRECT("V41"))," ",(INDIRECT("V41")))</f>
        <v/>
      </c>
      <c r="AW41" s="78" t="str">
        <f ca="1">IF(ISBLANK(INDIRECT("W41"))," ",(INDIRECT("W41")))</f>
        <v xml:space="preserve"> </v>
      </c>
      <c r="AX41" s="78" t="str">
        <f ca="1">IF(ISBLANK(INDIRECT("X41"))," ",(INDIRECT("X41")))</f>
        <v xml:space="preserve"> </v>
      </c>
      <c r="AY41" s="78" t="str">
        <f ca="1">IF(ISBLANK(INDIRECT("Y41"))," ",(INDIRECT("Y41")))</f>
        <v xml:space="preserve"> </v>
      </c>
      <c r="AZ41" s="78" t="str">
        <f ca="1">IF(ISBLANK(INDIRECT("Z41"))," ",(INDIRECT("Z41")))</f>
        <v xml:space="preserve"> </v>
      </c>
    </row>
    <row r="42" spans="1:52" ht="43.5" customHeight="1" x14ac:dyDescent="0.35">
      <c r="A42" s="194">
        <v>37</v>
      </c>
      <c r="B42" s="195"/>
      <c r="C42" s="195"/>
      <c r="D42" s="196"/>
      <c r="E42" s="196"/>
      <c r="F42" s="197"/>
      <c r="G42" s="196"/>
      <c r="H42" s="196"/>
      <c r="I42" s="198"/>
      <c r="J42" s="196"/>
      <c r="K42" s="196"/>
      <c r="L42" s="196"/>
      <c r="M42" s="199"/>
      <c r="N42" s="196"/>
      <c r="O42" s="196"/>
      <c r="P42" s="196"/>
      <c r="Q42" s="200"/>
      <c r="R42" s="200"/>
      <c r="S42" s="196"/>
      <c r="T42" s="201"/>
      <c r="U42" s="201"/>
      <c r="V42" s="267" t="str">
        <f t="shared" si="0"/>
        <v/>
      </c>
      <c r="W42" s="196"/>
      <c r="X42" s="196"/>
      <c r="Y42" s="196"/>
      <c r="Z42" s="196"/>
      <c r="AB42" s="78" t="str">
        <f ca="1">IF(ISBLANK(INDIRECT("B42"))," ",(INDIRECT("B42")))</f>
        <v xml:space="preserve"> </v>
      </c>
      <c r="AC42" s="78" t="str">
        <f ca="1">IF(ISBLANK(INDIRECT("C42"))," ",(INDIRECT("C42")))</f>
        <v xml:space="preserve"> </v>
      </c>
      <c r="AD42" s="78" t="str">
        <f ca="1">IF(ISBLANK(INDIRECT("D42"))," ",(INDIRECT("D42")))</f>
        <v xml:space="preserve"> </v>
      </c>
      <c r="AE42" s="78" t="str">
        <f ca="1">IF(ISBLANK(INDIRECT("E42"))," ",(INDIRECT("E42")))</f>
        <v xml:space="preserve"> </v>
      </c>
      <c r="AF42" s="78" t="str">
        <f ca="1">IF(ISBLANK(INDIRECT("F42"))," ",(INDIRECT("F42")))</f>
        <v xml:space="preserve"> </v>
      </c>
      <c r="AG42" s="78" t="str">
        <f ca="1">IF(ISBLANK(INDIRECT("G42"))," ",(INDIRECT("G42")))</f>
        <v xml:space="preserve"> </v>
      </c>
      <c r="AH42" s="78" t="str">
        <f ca="1">IF(ISBLANK(INDIRECT("H42"))," ",(INDIRECT("H42")))</f>
        <v xml:space="preserve"> </v>
      </c>
      <c r="AI42" s="78" t="str">
        <f ca="1">IF(ISBLANK(INDIRECT("I42"))," ",(INDIRECT("I42")))</f>
        <v xml:space="preserve"> </v>
      </c>
      <c r="AJ42" s="78" t="str">
        <f ca="1">IF(ISBLANK(INDIRECT("J42"))," ",(INDIRECT("J42")))</f>
        <v xml:space="preserve"> </v>
      </c>
      <c r="AK42" s="78" t="str">
        <f ca="1">IF(ISBLANK(INDIRECT("K42"))," ",(INDIRECT("K42")))</f>
        <v xml:space="preserve"> </v>
      </c>
      <c r="AL42" s="78" t="str">
        <f ca="1">IF(ISBLANK(INDIRECT("L42"))," ",(INDIRECT("L42")))</f>
        <v xml:space="preserve"> </v>
      </c>
      <c r="AM42" s="78" t="str">
        <f ca="1">IF(ISBLANK(INDIRECT("M42"))," ",(INDIRECT("M42")))</f>
        <v xml:space="preserve"> </v>
      </c>
      <c r="AN42" s="78" t="str">
        <f ca="1">IF(ISBLANK(INDIRECT("N42"))," ",(INDIRECT("N42")))</f>
        <v xml:space="preserve"> </v>
      </c>
      <c r="AO42" s="78" t="str">
        <f ca="1">IF(ISBLANK(INDIRECT("O42"))," ",(INDIRECT("O42")))</f>
        <v xml:space="preserve"> </v>
      </c>
      <c r="AP42" s="78" t="str">
        <f ca="1">IF(ISBLANK(INDIRECT("P42"))," ",(INDIRECT("P42")))</f>
        <v xml:space="preserve"> </v>
      </c>
      <c r="AQ42" s="78" t="str">
        <f ca="1">IF(ISBLANK(INDIRECT("Q42"))," ",(INDIRECT("Q42")))</f>
        <v xml:space="preserve"> </v>
      </c>
      <c r="AR42" s="78" t="str">
        <f ca="1">IF(ISBLANK(INDIRECT("R42"))," ",(INDIRECT("R42")))</f>
        <v xml:space="preserve"> </v>
      </c>
      <c r="AS42" s="78" t="str">
        <f ca="1">IF(ISBLANK(INDIRECT("S42"))," ",(INDIRECT("S42")))</f>
        <v xml:space="preserve"> </v>
      </c>
      <c r="AT42" s="78" t="str">
        <f ca="1">IF(ISBLANK(INDIRECT("T42"))," ",(INDIRECT("T42")))</f>
        <v xml:space="preserve"> </v>
      </c>
      <c r="AU42" s="78" t="str">
        <f ca="1">IF(ISBLANK(INDIRECT("U42"))," ",(INDIRECT("U42")))</f>
        <v xml:space="preserve"> </v>
      </c>
      <c r="AV42" s="78" t="str">
        <f ca="1">IF(ISBLANK(INDIRECT("V42"))," ",(INDIRECT("V42")))</f>
        <v/>
      </c>
      <c r="AW42" s="78" t="str">
        <f ca="1">IF(ISBLANK(INDIRECT("W42"))," ",(INDIRECT("W42")))</f>
        <v xml:space="preserve"> </v>
      </c>
      <c r="AX42" s="78" t="str">
        <f ca="1">IF(ISBLANK(INDIRECT("X42"))," ",(INDIRECT("X42")))</f>
        <v xml:space="preserve"> </v>
      </c>
      <c r="AY42" s="78" t="str">
        <f ca="1">IF(ISBLANK(INDIRECT("Y42"))," ",(INDIRECT("Y42")))</f>
        <v xml:space="preserve"> </v>
      </c>
      <c r="AZ42" s="78" t="str">
        <f ca="1">IF(ISBLANK(INDIRECT("Z42"))," ",(INDIRECT("Z42")))</f>
        <v xml:space="preserve"> </v>
      </c>
    </row>
    <row r="43" spans="1:52" ht="43.5" customHeight="1" x14ac:dyDescent="0.35">
      <c r="A43" s="194">
        <v>38</v>
      </c>
      <c r="B43" s="195"/>
      <c r="C43" s="195"/>
      <c r="D43" s="196"/>
      <c r="E43" s="196"/>
      <c r="F43" s="197"/>
      <c r="G43" s="196"/>
      <c r="H43" s="196"/>
      <c r="I43" s="198"/>
      <c r="J43" s="196"/>
      <c r="K43" s="196"/>
      <c r="L43" s="196"/>
      <c r="M43" s="199"/>
      <c r="N43" s="196"/>
      <c r="O43" s="196"/>
      <c r="P43" s="196"/>
      <c r="Q43" s="200"/>
      <c r="R43" s="200"/>
      <c r="S43" s="196"/>
      <c r="T43" s="201"/>
      <c r="U43" s="201"/>
      <c r="V43" s="267" t="str">
        <f t="shared" si="0"/>
        <v/>
      </c>
      <c r="W43" s="196"/>
      <c r="X43" s="196"/>
      <c r="Y43" s="196"/>
      <c r="Z43" s="196"/>
      <c r="AB43" s="78" t="str">
        <f ca="1">IF(ISBLANK(INDIRECT("B43"))," ",(INDIRECT("B43")))</f>
        <v xml:space="preserve"> </v>
      </c>
      <c r="AC43" s="78" t="str">
        <f ca="1">IF(ISBLANK(INDIRECT("C43"))," ",(INDIRECT("C43")))</f>
        <v xml:space="preserve"> </v>
      </c>
      <c r="AD43" s="78" t="str">
        <f ca="1">IF(ISBLANK(INDIRECT("D43"))," ",(INDIRECT("D43")))</f>
        <v xml:space="preserve"> </v>
      </c>
      <c r="AE43" s="78" t="str">
        <f ca="1">IF(ISBLANK(INDIRECT("E43"))," ",(INDIRECT("E43")))</f>
        <v xml:space="preserve"> </v>
      </c>
      <c r="AF43" s="78" t="str">
        <f ca="1">IF(ISBLANK(INDIRECT("F43"))," ",(INDIRECT("F43")))</f>
        <v xml:space="preserve"> </v>
      </c>
      <c r="AG43" s="78" t="str">
        <f ca="1">IF(ISBLANK(INDIRECT("G43"))," ",(INDIRECT("G43")))</f>
        <v xml:space="preserve"> </v>
      </c>
      <c r="AH43" s="78" t="str">
        <f ca="1">IF(ISBLANK(INDIRECT("H43"))," ",(INDIRECT("H43")))</f>
        <v xml:space="preserve"> </v>
      </c>
      <c r="AI43" s="78" t="str">
        <f ca="1">IF(ISBLANK(INDIRECT("I43"))," ",(INDIRECT("I43")))</f>
        <v xml:space="preserve"> </v>
      </c>
      <c r="AJ43" s="78" t="str">
        <f ca="1">IF(ISBLANK(INDIRECT("J43"))," ",(INDIRECT("J43")))</f>
        <v xml:space="preserve"> </v>
      </c>
      <c r="AK43" s="78" t="str">
        <f ca="1">IF(ISBLANK(INDIRECT("K43"))," ",(INDIRECT("K43")))</f>
        <v xml:space="preserve"> </v>
      </c>
      <c r="AL43" s="78" t="str">
        <f ca="1">IF(ISBLANK(INDIRECT("L43"))," ",(INDIRECT("L43")))</f>
        <v xml:space="preserve"> </v>
      </c>
      <c r="AM43" s="78" t="str">
        <f ca="1">IF(ISBLANK(INDIRECT("M43"))," ",(INDIRECT("M43")))</f>
        <v xml:space="preserve"> </v>
      </c>
      <c r="AN43" s="78" t="str">
        <f ca="1">IF(ISBLANK(INDIRECT("N43"))," ",(INDIRECT("N43")))</f>
        <v xml:space="preserve"> </v>
      </c>
      <c r="AO43" s="78" t="str">
        <f ca="1">IF(ISBLANK(INDIRECT("O43"))," ",(INDIRECT("O43")))</f>
        <v xml:space="preserve"> </v>
      </c>
      <c r="AP43" s="78" t="str">
        <f ca="1">IF(ISBLANK(INDIRECT("P43"))," ",(INDIRECT("P43")))</f>
        <v xml:space="preserve"> </v>
      </c>
      <c r="AQ43" s="78" t="str">
        <f ca="1">IF(ISBLANK(INDIRECT("Q43"))," ",(INDIRECT("Q43")))</f>
        <v xml:space="preserve"> </v>
      </c>
      <c r="AR43" s="78" t="str">
        <f ca="1">IF(ISBLANK(INDIRECT("R43"))," ",(INDIRECT("R43")))</f>
        <v xml:space="preserve"> </v>
      </c>
      <c r="AS43" s="78" t="str">
        <f ca="1">IF(ISBLANK(INDIRECT("S43"))," ",(INDIRECT("S43")))</f>
        <v xml:space="preserve"> </v>
      </c>
      <c r="AT43" s="78" t="str">
        <f ca="1">IF(ISBLANK(INDIRECT("T43"))," ",(INDIRECT("T43")))</f>
        <v xml:space="preserve"> </v>
      </c>
      <c r="AU43" s="78" t="str">
        <f ca="1">IF(ISBLANK(INDIRECT("U43"))," ",(INDIRECT("U43")))</f>
        <v xml:space="preserve"> </v>
      </c>
      <c r="AV43" s="78" t="str">
        <f ca="1">IF(ISBLANK(INDIRECT("V43"))," ",(INDIRECT("V43")))</f>
        <v/>
      </c>
      <c r="AW43" s="78" t="str">
        <f ca="1">IF(ISBLANK(INDIRECT("W43"))," ",(INDIRECT("W43")))</f>
        <v xml:space="preserve"> </v>
      </c>
      <c r="AX43" s="78" t="str">
        <f ca="1">IF(ISBLANK(INDIRECT("X43"))," ",(INDIRECT("X43")))</f>
        <v xml:space="preserve"> </v>
      </c>
      <c r="AY43" s="78" t="str">
        <f ca="1">IF(ISBLANK(INDIRECT("Y43"))," ",(INDIRECT("Y43")))</f>
        <v xml:space="preserve"> </v>
      </c>
      <c r="AZ43" s="78" t="str">
        <f ca="1">IF(ISBLANK(INDIRECT("Z43"))," ",(INDIRECT("Z43")))</f>
        <v xml:space="preserve"> </v>
      </c>
    </row>
    <row r="44" spans="1:52" ht="43.5" customHeight="1" x14ac:dyDescent="0.35">
      <c r="A44" s="194">
        <v>39</v>
      </c>
      <c r="B44" s="195"/>
      <c r="C44" s="195"/>
      <c r="D44" s="196"/>
      <c r="E44" s="196"/>
      <c r="F44" s="197"/>
      <c r="G44" s="196"/>
      <c r="H44" s="196"/>
      <c r="I44" s="198"/>
      <c r="J44" s="196"/>
      <c r="K44" s="196"/>
      <c r="L44" s="196"/>
      <c r="M44" s="199"/>
      <c r="N44" s="196"/>
      <c r="O44" s="196"/>
      <c r="P44" s="196"/>
      <c r="Q44" s="200"/>
      <c r="R44" s="200"/>
      <c r="S44" s="196"/>
      <c r="T44" s="201"/>
      <c r="U44" s="201"/>
      <c r="V44" s="267" t="str">
        <f t="shared" si="0"/>
        <v/>
      </c>
      <c r="W44" s="196"/>
      <c r="X44" s="196"/>
      <c r="Y44" s="196"/>
      <c r="Z44" s="196"/>
      <c r="AB44" s="78" t="str">
        <f ca="1">IF(ISBLANK(INDIRECT("B44"))," ",(INDIRECT("B44")))</f>
        <v xml:space="preserve"> </v>
      </c>
      <c r="AC44" s="78" t="str">
        <f ca="1">IF(ISBLANK(INDIRECT("C44"))," ",(INDIRECT("C44")))</f>
        <v xml:space="preserve"> </v>
      </c>
      <c r="AD44" s="78" t="str">
        <f ca="1">IF(ISBLANK(INDIRECT("D44"))," ",(INDIRECT("D44")))</f>
        <v xml:space="preserve"> </v>
      </c>
      <c r="AE44" s="78" t="str">
        <f ca="1">IF(ISBLANK(INDIRECT("E44"))," ",(INDIRECT("E44")))</f>
        <v xml:space="preserve"> </v>
      </c>
      <c r="AF44" s="78" t="str">
        <f ca="1">IF(ISBLANK(INDIRECT("F44"))," ",(INDIRECT("F44")))</f>
        <v xml:space="preserve"> </v>
      </c>
      <c r="AG44" s="78" t="str">
        <f ca="1">IF(ISBLANK(INDIRECT("G44"))," ",(INDIRECT("G44")))</f>
        <v xml:space="preserve"> </v>
      </c>
      <c r="AH44" s="78" t="str">
        <f ca="1">IF(ISBLANK(INDIRECT("H44"))," ",(INDIRECT("H44")))</f>
        <v xml:space="preserve"> </v>
      </c>
      <c r="AI44" s="78" t="str">
        <f ca="1">IF(ISBLANK(INDIRECT("I44"))," ",(INDIRECT("I44")))</f>
        <v xml:space="preserve"> </v>
      </c>
      <c r="AJ44" s="78" t="str">
        <f ca="1">IF(ISBLANK(INDIRECT("J44"))," ",(INDIRECT("J44")))</f>
        <v xml:space="preserve"> </v>
      </c>
      <c r="AK44" s="78" t="str">
        <f ca="1">IF(ISBLANK(INDIRECT("K44"))," ",(INDIRECT("K44")))</f>
        <v xml:space="preserve"> </v>
      </c>
      <c r="AL44" s="78" t="str">
        <f ca="1">IF(ISBLANK(INDIRECT("L44"))," ",(INDIRECT("L44")))</f>
        <v xml:space="preserve"> </v>
      </c>
      <c r="AM44" s="78" t="str">
        <f ca="1">IF(ISBLANK(INDIRECT("M44"))," ",(INDIRECT("M44")))</f>
        <v xml:space="preserve"> </v>
      </c>
      <c r="AN44" s="78" t="str">
        <f ca="1">IF(ISBLANK(INDIRECT("N44"))," ",(INDIRECT("N44")))</f>
        <v xml:space="preserve"> </v>
      </c>
      <c r="AO44" s="78" t="str">
        <f ca="1">IF(ISBLANK(INDIRECT("O44"))," ",(INDIRECT("O44")))</f>
        <v xml:space="preserve"> </v>
      </c>
      <c r="AP44" s="78" t="str">
        <f ca="1">IF(ISBLANK(INDIRECT("P44"))," ",(INDIRECT("P44")))</f>
        <v xml:space="preserve"> </v>
      </c>
      <c r="AQ44" s="78" t="str">
        <f ca="1">IF(ISBLANK(INDIRECT("Q44"))," ",(INDIRECT("Q44")))</f>
        <v xml:space="preserve"> </v>
      </c>
      <c r="AR44" s="78" t="str">
        <f ca="1">IF(ISBLANK(INDIRECT("R44"))," ",(INDIRECT("R44")))</f>
        <v xml:space="preserve"> </v>
      </c>
      <c r="AS44" s="78" t="str">
        <f ca="1">IF(ISBLANK(INDIRECT("S44"))," ",(INDIRECT("S44")))</f>
        <v xml:space="preserve"> </v>
      </c>
      <c r="AT44" s="78" t="str">
        <f ca="1">IF(ISBLANK(INDIRECT("T44"))," ",(INDIRECT("T44")))</f>
        <v xml:space="preserve"> </v>
      </c>
      <c r="AU44" s="78" t="str">
        <f ca="1">IF(ISBLANK(INDIRECT("U44"))," ",(INDIRECT("U44")))</f>
        <v xml:space="preserve"> </v>
      </c>
      <c r="AV44" s="78" t="str">
        <f ca="1">IF(ISBLANK(INDIRECT("V44"))," ",(INDIRECT("V44")))</f>
        <v/>
      </c>
      <c r="AW44" s="78" t="str">
        <f ca="1">IF(ISBLANK(INDIRECT("W44"))," ",(INDIRECT("W44")))</f>
        <v xml:space="preserve"> </v>
      </c>
      <c r="AX44" s="78" t="str">
        <f ca="1">IF(ISBLANK(INDIRECT("X44"))," ",(INDIRECT("X44")))</f>
        <v xml:space="preserve"> </v>
      </c>
      <c r="AY44" s="78" t="str">
        <f ca="1">IF(ISBLANK(INDIRECT("Y44"))," ",(INDIRECT("Y44")))</f>
        <v xml:space="preserve"> </v>
      </c>
      <c r="AZ44" s="78" t="str">
        <f ca="1">IF(ISBLANK(INDIRECT("Z44"))," ",(INDIRECT("Z44")))</f>
        <v xml:space="preserve"> </v>
      </c>
    </row>
    <row r="45" spans="1:52" ht="43.5" customHeight="1" x14ac:dyDescent="0.35">
      <c r="A45" s="194">
        <v>40</v>
      </c>
      <c r="B45" s="195"/>
      <c r="C45" s="195"/>
      <c r="D45" s="196"/>
      <c r="E45" s="196"/>
      <c r="F45" s="197"/>
      <c r="G45" s="196"/>
      <c r="H45" s="196"/>
      <c r="I45" s="198"/>
      <c r="J45" s="196"/>
      <c r="K45" s="196"/>
      <c r="L45" s="196"/>
      <c r="M45" s="199"/>
      <c r="N45" s="196"/>
      <c r="O45" s="196"/>
      <c r="P45" s="196"/>
      <c r="Q45" s="200"/>
      <c r="R45" s="200"/>
      <c r="S45" s="196"/>
      <c r="T45" s="201"/>
      <c r="U45" s="201"/>
      <c r="V45" s="267" t="str">
        <f t="shared" si="0"/>
        <v/>
      </c>
      <c r="W45" s="196"/>
      <c r="X45" s="196"/>
      <c r="Y45" s="196"/>
      <c r="Z45" s="196"/>
      <c r="AB45" s="78" t="str">
        <f ca="1">IF(ISBLANK(INDIRECT("B45"))," ",(INDIRECT("B45")))</f>
        <v xml:space="preserve"> </v>
      </c>
      <c r="AC45" s="78" t="str">
        <f ca="1">IF(ISBLANK(INDIRECT("C45"))," ",(INDIRECT("C45")))</f>
        <v xml:space="preserve"> </v>
      </c>
      <c r="AD45" s="78" t="str">
        <f ca="1">IF(ISBLANK(INDIRECT("D45"))," ",(INDIRECT("D45")))</f>
        <v xml:space="preserve"> </v>
      </c>
      <c r="AE45" s="78" t="str">
        <f ca="1">IF(ISBLANK(INDIRECT("E45"))," ",(INDIRECT("E45")))</f>
        <v xml:space="preserve"> </v>
      </c>
      <c r="AF45" s="78" t="str">
        <f ca="1">IF(ISBLANK(INDIRECT("F45"))," ",(INDIRECT("F45")))</f>
        <v xml:space="preserve"> </v>
      </c>
      <c r="AG45" s="78" t="str">
        <f ca="1">IF(ISBLANK(INDIRECT("G45"))," ",(INDIRECT("G45")))</f>
        <v xml:space="preserve"> </v>
      </c>
      <c r="AH45" s="78" t="str">
        <f ca="1">IF(ISBLANK(INDIRECT("H45"))," ",(INDIRECT("H45")))</f>
        <v xml:space="preserve"> </v>
      </c>
      <c r="AI45" s="78" t="str">
        <f ca="1">IF(ISBLANK(INDIRECT("I45"))," ",(INDIRECT("I45")))</f>
        <v xml:space="preserve"> </v>
      </c>
      <c r="AJ45" s="78" t="str">
        <f ca="1">IF(ISBLANK(INDIRECT("J45"))," ",(INDIRECT("J45")))</f>
        <v xml:space="preserve"> </v>
      </c>
      <c r="AK45" s="78" t="str">
        <f ca="1">IF(ISBLANK(INDIRECT("K45"))," ",(INDIRECT("K45")))</f>
        <v xml:space="preserve"> </v>
      </c>
      <c r="AL45" s="78" t="str">
        <f ca="1">IF(ISBLANK(INDIRECT("L45"))," ",(INDIRECT("L45")))</f>
        <v xml:space="preserve"> </v>
      </c>
      <c r="AM45" s="78" t="str">
        <f ca="1">IF(ISBLANK(INDIRECT("M45"))," ",(INDIRECT("M45")))</f>
        <v xml:space="preserve"> </v>
      </c>
      <c r="AN45" s="78" t="str">
        <f ca="1">IF(ISBLANK(INDIRECT("N45"))," ",(INDIRECT("N45")))</f>
        <v xml:space="preserve"> </v>
      </c>
      <c r="AO45" s="78" t="str">
        <f ca="1">IF(ISBLANK(INDIRECT("O45"))," ",(INDIRECT("O45")))</f>
        <v xml:space="preserve"> </v>
      </c>
      <c r="AP45" s="78" t="str">
        <f ca="1">IF(ISBLANK(INDIRECT("P45"))," ",(INDIRECT("P45")))</f>
        <v xml:space="preserve"> </v>
      </c>
      <c r="AQ45" s="78" t="str">
        <f ca="1">IF(ISBLANK(INDIRECT("Q45"))," ",(INDIRECT("Q45")))</f>
        <v xml:space="preserve"> </v>
      </c>
      <c r="AR45" s="78" t="str">
        <f ca="1">IF(ISBLANK(INDIRECT("R45"))," ",(INDIRECT("R45")))</f>
        <v xml:space="preserve"> </v>
      </c>
      <c r="AS45" s="78" t="str">
        <f ca="1">IF(ISBLANK(INDIRECT("S45"))," ",(INDIRECT("S45")))</f>
        <v xml:space="preserve"> </v>
      </c>
      <c r="AT45" s="78" t="str">
        <f ca="1">IF(ISBLANK(INDIRECT("T45"))," ",(INDIRECT("T45")))</f>
        <v xml:space="preserve"> </v>
      </c>
      <c r="AU45" s="78" t="str">
        <f ca="1">IF(ISBLANK(INDIRECT("U45"))," ",(INDIRECT("U45")))</f>
        <v xml:space="preserve"> </v>
      </c>
      <c r="AV45" s="78" t="str">
        <f ca="1">IF(ISBLANK(INDIRECT("V45"))," ",(INDIRECT("V45")))</f>
        <v/>
      </c>
      <c r="AW45" s="78" t="str">
        <f ca="1">IF(ISBLANK(INDIRECT("W45"))," ",(INDIRECT("W45")))</f>
        <v xml:space="preserve"> </v>
      </c>
      <c r="AX45" s="78" t="str">
        <f ca="1">IF(ISBLANK(INDIRECT("X45"))," ",(INDIRECT("X45")))</f>
        <v xml:space="preserve"> </v>
      </c>
      <c r="AY45" s="78" t="str">
        <f ca="1">IF(ISBLANK(INDIRECT("Y45"))," ",(INDIRECT("Y45")))</f>
        <v xml:space="preserve"> </v>
      </c>
      <c r="AZ45" s="78" t="str">
        <f ca="1">IF(ISBLANK(INDIRECT("Z45"))," ",(INDIRECT("Z45")))</f>
        <v xml:space="preserve"> </v>
      </c>
    </row>
    <row r="46" spans="1:52" ht="43.5" customHeight="1" x14ac:dyDescent="0.35">
      <c r="A46" s="194">
        <v>41</v>
      </c>
      <c r="B46" s="195"/>
      <c r="C46" s="195"/>
      <c r="D46" s="196"/>
      <c r="E46" s="196"/>
      <c r="F46" s="197"/>
      <c r="G46" s="196"/>
      <c r="H46" s="196"/>
      <c r="I46" s="198"/>
      <c r="J46" s="196"/>
      <c r="K46" s="196"/>
      <c r="L46" s="196"/>
      <c r="M46" s="199"/>
      <c r="N46" s="196"/>
      <c r="O46" s="196"/>
      <c r="P46" s="196"/>
      <c r="Q46" s="200"/>
      <c r="R46" s="200"/>
      <c r="S46" s="196"/>
      <c r="T46" s="201"/>
      <c r="U46" s="201"/>
      <c r="V46" s="267" t="str">
        <f t="shared" si="0"/>
        <v/>
      </c>
      <c r="W46" s="196"/>
      <c r="X46" s="196"/>
      <c r="Y46" s="196"/>
      <c r="Z46" s="196"/>
      <c r="AB46" s="78" t="str">
        <f ca="1">IF(ISBLANK(INDIRECT("B46"))," ",(INDIRECT("B46")))</f>
        <v xml:space="preserve"> </v>
      </c>
      <c r="AC46" s="78" t="str">
        <f ca="1">IF(ISBLANK(INDIRECT("C46"))," ",(INDIRECT("C46")))</f>
        <v xml:space="preserve"> </v>
      </c>
      <c r="AD46" s="78" t="str">
        <f ca="1">IF(ISBLANK(INDIRECT("D46"))," ",(INDIRECT("D46")))</f>
        <v xml:space="preserve"> </v>
      </c>
      <c r="AE46" s="78" t="str">
        <f ca="1">IF(ISBLANK(INDIRECT("E46"))," ",(INDIRECT("E46")))</f>
        <v xml:space="preserve"> </v>
      </c>
      <c r="AF46" s="78" t="str">
        <f ca="1">IF(ISBLANK(INDIRECT("F46"))," ",(INDIRECT("F46")))</f>
        <v xml:space="preserve"> </v>
      </c>
      <c r="AG46" s="78" t="str">
        <f ca="1">IF(ISBLANK(INDIRECT("G46"))," ",(INDIRECT("G46")))</f>
        <v xml:space="preserve"> </v>
      </c>
      <c r="AH46" s="78" t="str">
        <f ca="1">IF(ISBLANK(INDIRECT("H46"))," ",(INDIRECT("H46")))</f>
        <v xml:space="preserve"> </v>
      </c>
      <c r="AI46" s="78" t="str">
        <f ca="1">IF(ISBLANK(INDIRECT("I46"))," ",(INDIRECT("I46")))</f>
        <v xml:space="preserve"> </v>
      </c>
      <c r="AJ46" s="78" t="str">
        <f ca="1">IF(ISBLANK(INDIRECT("J46"))," ",(INDIRECT("J46")))</f>
        <v xml:space="preserve"> </v>
      </c>
      <c r="AK46" s="78" t="str">
        <f ca="1">IF(ISBLANK(INDIRECT("K46"))," ",(INDIRECT("K46")))</f>
        <v xml:space="preserve"> </v>
      </c>
      <c r="AL46" s="78" t="str">
        <f ca="1">IF(ISBLANK(INDIRECT("L46"))," ",(INDIRECT("L46")))</f>
        <v xml:space="preserve"> </v>
      </c>
      <c r="AM46" s="78" t="str">
        <f ca="1">IF(ISBLANK(INDIRECT("M46"))," ",(INDIRECT("M46")))</f>
        <v xml:space="preserve"> </v>
      </c>
      <c r="AN46" s="78" t="str">
        <f ca="1">IF(ISBLANK(INDIRECT("N46"))," ",(INDIRECT("N46")))</f>
        <v xml:space="preserve"> </v>
      </c>
      <c r="AO46" s="78" t="str">
        <f ca="1">IF(ISBLANK(INDIRECT("O46"))," ",(INDIRECT("O46")))</f>
        <v xml:space="preserve"> </v>
      </c>
      <c r="AP46" s="78" t="str">
        <f ca="1">IF(ISBLANK(INDIRECT("P46"))," ",(INDIRECT("P46")))</f>
        <v xml:space="preserve"> </v>
      </c>
      <c r="AQ46" s="78" t="str">
        <f ca="1">IF(ISBLANK(INDIRECT("Q46"))," ",(INDIRECT("Q46")))</f>
        <v xml:space="preserve"> </v>
      </c>
      <c r="AR46" s="78" t="str">
        <f ca="1">IF(ISBLANK(INDIRECT("R46"))," ",(INDIRECT("R46")))</f>
        <v xml:space="preserve"> </v>
      </c>
      <c r="AS46" s="78" t="str">
        <f ca="1">IF(ISBLANK(INDIRECT("S46"))," ",(INDIRECT("S46")))</f>
        <v xml:space="preserve"> </v>
      </c>
      <c r="AT46" s="78" t="str">
        <f ca="1">IF(ISBLANK(INDIRECT("T46"))," ",(INDIRECT("T46")))</f>
        <v xml:space="preserve"> </v>
      </c>
      <c r="AU46" s="78" t="str">
        <f ca="1">IF(ISBLANK(INDIRECT("U46"))," ",(INDIRECT("U46")))</f>
        <v xml:space="preserve"> </v>
      </c>
      <c r="AV46" s="78" t="str">
        <f ca="1">IF(ISBLANK(INDIRECT("V46"))," ",(INDIRECT("V46")))</f>
        <v/>
      </c>
      <c r="AW46" s="78" t="str">
        <f ca="1">IF(ISBLANK(INDIRECT("W46"))," ",(INDIRECT("W46")))</f>
        <v xml:space="preserve"> </v>
      </c>
      <c r="AX46" s="78" t="str">
        <f ca="1">IF(ISBLANK(INDIRECT("X46"))," ",(INDIRECT("X46")))</f>
        <v xml:space="preserve"> </v>
      </c>
      <c r="AY46" s="78" t="str">
        <f ca="1">IF(ISBLANK(INDIRECT("Y46"))," ",(INDIRECT("Y46")))</f>
        <v xml:space="preserve"> </v>
      </c>
      <c r="AZ46" s="78" t="str">
        <f ca="1">IF(ISBLANK(INDIRECT("Z46"))," ",(INDIRECT("Z46")))</f>
        <v xml:space="preserve"> </v>
      </c>
    </row>
    <row r="47" spans="1:52" ht="43.5" customHeight="1" x14ac:dyDescent="0.35">
      <c r="A47" s="194">
        <v>42</v>
      </c>
      <c r="B47" s="195"/>
      <c r="C47" s="195"/>
      <c r="D47" s="196"/>
      <c r="E47" s="196"/>
      <c r="F47" s="197"/>
      <c r="G47" s="196"/>
      <c r="H47" s="196"/>
      <c r="I47" s="198"/>
      <c r="J47" s="196"/>
      <c r="K47" s="196"/>
      <c r="L47" s="196"/>
      <c r="M47" s="199"/>
      <c r="N47" s="196"/>
      <c r="O47" s="196"/>
      <c r="P47" s="196"/>
      <c r="Q47" s="200"/>
      <c r="R47" s="200"/>
      <c r="S47" s="196"/>
      <c r="T47" s="201"/>
      <c r="U47" s="201"/>
      <c r="V47" s="267" t="str">
        <f t="shared" si="0"/>
        <v/>
      </c>
      <c r="W47" s="196"/>
      <c r="X47" s="196"/>
      <c r="Y47" s="196"/>
      <c r="Z47" s="196"/>
      <c r="AB47" s="78" t="str">
        <f ca="1">IF(ISBLANK(INDIRECT("B47"))," ",(INDIRECT("B47")))</f>
        <v xml:space="preserve"> </v>
      </c>
      <c r="AC47" s="78" t="str">
        <f ca="1">IF(ISBLANK(INDIRECT("C47"))," ",(INDIRECT("C47")))</f>
        <v xml:space="preserve"> </v>
      </c>
      <c r="AD47" s="78" t="str">
        <f ca="1">IF(ISBLANK(INDIRECT("D47"))," ",(INDIRECT("D47")))</f>
        <v xml:space="preserve"> </v>
      </c>
      <c r="AE47" s="78" t="str">
        <f ca="1">IF(ISBLANK(INDIRECT("E47"))," ",(INDIRECT("E47")))</f>
        <v xml:space="preserve"> </v>
      </c>
      <c r="AF47" s="78" t="str">
        <f ca="1">IF(ISBLANK(INDIRECT("F47"))," ",(INDIRECT("F47")))</f>
        <v xml:space="preserve"> </v>
      </c>
      <c r="AG47" s="78" t="str">
        <f ca="1">IF(ISBLANK(INDIRECT("G47"))," ",(INDIRECT("G47")))</f>
        <v xml:space="preserve"> </v>
      </c>
      <c r="AH47" s="78" t="str">
        <f ca="1">IF(ISBLANK(INDIRECT("H47"))," ",(INDIRECT("H47")))</f>
        <v xml:space="preserve"> </v>
      </c>
      <c r="AI47" s="78" t="str">
        <f ca="1">IF(ISBLANK(INDIRECT("I47"))," ",(INDIRECT("I47")))</f>
        <v xml:space="preserve"> </v>
      </c>
      <c r="AJ47" s="78" t="str">
        <f ca="1">IF(ISBLANK(INDIRECT("J47"))," ",(INDIRECT("J47")))</f>
        <v xml:space="preserve"> </v>
      </c>
      <c r="AK47" s="78" t="str">
        <f ca="1">IF(ISBLANK(INDIRECT("K47"))," ",(INDIRECT("K47")))</f>
        <v xml:space="preserve"> </v>
      </c>
      <c r="AL47" s="78" t="str">
        <f ca="1">IF(ISBLANK(INDIRECT("L47"))," ",(INDIRECT("L47")))</f>
        <v xml:space="preserve"> </v>
      </c>
      <c r="AM47" s="78" t="str">
        <f ca="1">IF(ISBLANK(INDIRECT("M47"))," ",(INDIRECT("M47")))</f>
        <v xml:space="preserve"> </v>
      </c>
      <c r="AN47" s="78" t="str">
        <f ca="1">IF(ISBLANK(INDIRECT("N47"))," ",(INDIRECT("N47")))</f>
        <v xml:space="preserve"> </v>
      </c>
      <c r="AO47" s="78" t="str">
        <f ca="1">IF(ISBLANK(INDIRECT("O47"))," ",(INDIRECT("O47")))</f>
        <v xml:space="preserve"> </v>
      </c>
      <c r="AP47" s="78" t="str">
        <f ca="1">IF(ISBLANK(INDIRECT("P47"))," ",(INDIRECT("P47")))</f>
        <v xml:space="preserve"> </v>
      </c>
      <c r="AQ47" s="78" t="str">
        <f ca="1">IF(ISBLANK(INDIRECT("Q47"))," ",(INDIRECT("Q47")))</f>
        <v xml:space="preserve"> </v>
      </c>
      <c r="AR47" s="78" t="str">
        <f ca="1">IF(ISBLANK(INDIRECT("R47"))," ",(INDIRECT("R47")))</f>
        <v xml:space="preserve"> </v>
      </c>
      <c r="AS47" s="78" t="str">
        <f ca="1">IF(ISBLANK(INDIRECT("S47"))," ",(INDIRECT("S47")))</f>
        <v xml:space="preserve"> </v>
      </c>
      <c r="AT47" s="78" t="str">
        <f ca="1">IF(ISBLANK(INDIRECT("T47"))," ",(INDIRECT("T47")))</f>
        <v xml:space="preserve"> </v>
      </c>
      <c r="AU47" s="78" t="str">
        <f ca="1">IF(ISBLANK(INDIRECT("U47"))," ",(INDIRECT("U47")))</f>
        <v xml:space="preserve"> </v>
      </c>
      <c r="AV47" s="78" t="str">
        <f ca="1">IF(ISBLANK(INDIRECT("V47"))," ",(INDIRECT("V47")))</f>
        <v/>
      </c>
      <c r="AW47" s="78" t="str">
        <f ca="1">IF(ISBLANK(INDIRECT("W47"))," ",(INDIRECT("W47")))</f>
        <v xml:space="preserve"> </v>
      </c>
      <c r="AX47" s="78" t="str">
        <f ca="1">IF(ISBLANK(INDIRECT("X47"))," ",(INDIRECT("X47")))</f>
        <v xml:space="preserve"> </v>
      </c>
      <c r="AY47" s="78" t="str">
        <f ca="1">IF(ISBLANK(INDIRECT("Y47"))," ",(INDIRECT("Y47")))</f>
        <v xml:space="preserve"> </v>
      </c>
      <c r="AZ47" s="78" t="str">
        <f ca="1">IF(ISBLANK(INDIRECT("Z47"))," ",(INDIRECT("Z47")))</f>
        <v xml:space="preserve"> </v>
      </c>
    </row>
    <row r="48" spans="1:52" ht="43.5" customHeight="1" x14ac:dyDescent="0.35">
      <c r="A48" s="194">
        <v>43</v>
      </c>
      <c r="B48" s="195"/>
      <c r="C48" s="195"/>
      <c r="D48" s="196"/>
      <c r="E48" s="196"/>
      <c r="F48" s="197"/>
      <c r="G48" s="196"/>
      <c r="H48" s="196"/>
      <c r="I48" s="198"/>
      <c r="J48" s="196"/>
      <c r="K48" s="196"/>
      <c r="L48" s="196"/>
      <c r="M48" s="199"/>
      <c r="N48" s="196"/>
      <c r="O48" s="196"/>
      <c r="P48" s="196"/>
      <c r="Q48" s="200"/>
      <c r="R48" s="200"/>
      <c r="S48" s="196"/>
      <c r="T48" s="201"/>
      <c r="U48" s="201"/>
      <c r="V48" s="267" t="str">
        <f t="shared" si="0"/>
        <v/>
      </c>
      <c r="W48" s="196"/>
      <c r="X48" s="196"/>
      <c r="Y48" s="196"/>
      <c r="Z48" s="196"/>
      <c r="AB48" s="78" t="str">
        <f ca="1">IF(ISBLANK(INDIRECT("B48"))," ",(INDIRECT("B48")))</f>
        <v xml:space="preserve"> </v>
      </c>
      <c r="AC48" s="78" t="str">
        <f ca="1">IF(ISBLANK(INDIRECT("C48"))," ",(INDIRECT("C48")))</f>
        <v xml:space="preserve"> </v>
      </c>
      <c r="AD48" s="78" t="str">
        <f ca="1">IF(ISBLANK(INDIRECT("D48"))," ",(INDIRECT("D48")))</f>
        <v xml:space="preserve"> </v>
      </c>
      <c r="AE48" s="78" t="str">
        <f ca="1">IF(ISBLANK(INDIRECT("E48"))," ",(INDIRECT("E48")))</f>
        <v xml:space="preserve"> </v>
      </c>
      <c r="AF48" s="78" t="str">
        <f ca="1">IF(ISBLANK(INDIRECT("F48"))," ",(INDIRECT("F48")))</f>
        <v xml:space="preserve"> </v>
      </c>
      <c r="AG48" s="78" t="str">
        <f ca="1">IF(ISBLANK(INDIRECT("G48"))," ",(INDIRECT("G48")))</f>
        <v xml:space="preserve"> </v>
      </c>
      <c r="AH48" s="78" t="str">
        <f ca="1">IF(ISBLANK(INDIRECT("H48"))," ",(INDIRECT("H48")))</f>
        <v xml:space="preserve"> </v>
      </c>
      <c r="AI48" s="78" t="str">
        <f ca="1">IF(ISBLANK(INDIRECT("I48"))," ",(INDIRECT("I48")))</f>
        <v xml:space="preserve"> </v>
      </c>
      <c r="AJ48" s="78" t="str">
        <f ca="1">IF(ISBLANK(INDIRECT("J48"))," ",(INDIRECT("J48")))</f>
        <v xml:space="preserve"> </v>
      </c>
      <c r="AK48" s="78" t="str">
        <f ca="1">IF(ISBLANK(INDIRECT("K48"))," ",(INDIRECT("K48")))</f>
        <v xml:space="preserve"> </v>
      </c>
      <c r="AL48" s="78" t="str">
        <f ca="1">IF(ISBLANK(INDIRECT("L48"))," ",(INDIRECT("L48")))</f>
        <v xml:space="preserve"> </v>
      </c>
      <c r="AM48" s="78" t="str">
        <f ca="1">IF(ISBLANK(INDIRECT("M48"))," ",(INDIRECT("M48")))</f>
        <v xml:space="preserve"> </v>
      </c>
      <c r="AN48" s="78" t="str">
        <f ca="1">IF(ISBLANK(INDIRECT("N48"))," ",(INDIRECT("N48")))</f>
        <v xml:space="preserve"> </v>
      </c>
      <c r="AO48" s="78" t="str">
        <f ca="1">IF(ISBLANK(INDIRECT("O48"))," ",(INDIRECT("O48")))</f>
        <v xml:space="preserve"> </v>
      </c>
      <c r="AP48" s="78" t="str">
        <f ca="1">IF(ISBLANK(INDIRECT("P48"))," ",(INDIRECT("P48")))</f>
        <v xml:space="preserve"> </v>
      </c>
      <c r="AQ48" s="78" t="str">
        <f ca="1">IF(ISBLANK(INDIRECT("Q48"))," ",(INDIRECT("Q48")))</f>
        <v xml:space="preserve"> </v>
      </c>
      <c r="AR48" s="78" t="str">
        <f ca="1">IF(ISBLANK(INDIRECT("R48"))," ",(INDIRECT("R48")))</f>
        <v xml:space="preserve"> </v>
      </c>
      <c r="AS48" s="78" t="str">
        <f ca="1">IF(ISBLANK(INDIRECT("S48"))," ",(INDIRECT("S48")))</f>
        <v xml:space="preserve"> </v>
      </c>
      <c r="AT48" s="78" t="str">
        <f ca="1">IF(ISBLANK(INDIRECT("T48"))," ",(INDIRECT("T48")))</f>
        <v xml:space="preserve"> </v>
      </c>
      <c r="AU48" s="78" t="str">
        <f ca="1">IF(ISBLANK(INDIRECT("U48"))," ",(INDIRECT("U48")))</f>
        <v xml:space="preserve"> </v>
      </c>
      <c r="AV48" s="78" t="str">
        <f ca="1">IF(ISBLANK(INDIRECT("V48"))," ",(INDIRECT("V48")))</f>
        <v/>
      </c>
      <c r="AW48" s="78" t="str">
        <f ca="1">IF(ISBLANK(INDIRECT("W48"))," ",(INDIRECT("W48")))</f>
        <v xml:space="preserve"> </v>
      </c>
      <c r="AX48" s="78" t="str">
        <f ca="1">IF(ISBLANK(INDIRECT("X48"))," ",(INDIRECT("X48")))</f>
        <v xml:space="preserve"> </v>
      </c>
      <c r="AY48" s="78" t="str">
        <f ca="1">IF(ISBLANK(INDIRECT("Y48"))," ",(INDIRECT("Y48")))</f>
        <v xml:space="preserve"> </v>
      </c>
      <c r="AZ48" s="78" t="str">
        <f ca="1">IF(ISBLANK(INDIRECT("Z48"))," ",(INDIRECT("Z48")))</f>
        <v xml:space="preserve"> </v>
      </c>
    </row>
    <row r="49" spans="1:52" ht="43.5" customHeight="1" x14ac:dyDescent="0.35">
      <c r="A49" s="194">
        <v>44</v>
      </c>
      <c r="B49" s="195"/>
      <c r="C49" s="195"/>
      <c r="D49" s="196"/>
      <c r="E49" s="196"/>
      <c r="F49" s="197"/>
      <c r="G49" s="196"/>
      <c r="H49" s="196"/>
      <c r="I49" s="198"/>
      <c r="J49" s="196"/>
      <c r="K49" s="196"/>
      <c r="L49" s="196"/>
      <c r="M49" s="199"/>
      <c r="N49" s="196"/>
      <c r="O49" s="196"/>
      <c r="P49" s="196"/>
      <c r="Q49" s="200"/>
      <c r="R49" s="200"/>
      <c r="S49" s="196"/>
      <c r="T49" s="201"/>
      <c r="U49" s="201"/>
      <c r="V49" s="267" t="str">
        <f t="shared" si="0"/>
        <v/>
      </c>
      <c r="W49" s="196"/>
      <c r="X49" s="196"/>
      <c r="Y49" s="196"/>
      <c r="Z49" s="196"/>
      <c r="AB49" s="78" t="str">
        <f ca="1">IF(ISBLANK(INDIRECT("B49"))," ",(INDIRECT("B49")))</f>
        <v xml:space="preserve"> </v>
      </c>
      <c r="AC49" s="78" t="str">
        <f ca="1">IF(ISBLANK(INDIRECT("C49"))," ",(INDIRECT("C49")))</f>
        <v xml:space="preserve"> </v>
      </c>
      <c r="AD49" s="78" t="str">
        <f ca="1">IF(ISBLANK(INDIRECT("D49"))," ",(INDIRECT("D49")))</f>
        <v xml:space="preserve"> </v>
      </c>
      <c r="AE49" s="78" t="str">
        <f ca="1">IF(ISBLANK(INDIRECT("E49"))," ",(INDIRECT("E49")))</f>
        <v xml:space="preserve"> </v>
      </c>
      <c r="AF49" s="78" t="str">
        <f ca="1">IF(ISBLANK(INDIRECT("F49"))," ",(INDIRECT("F49")))</f>
        <v xml:space="preserve"> </v>
      </c>
      <c r="AG49" s="78" t="str">
        <f ca="1">IF(ISBLANK(INDIRECT("G49"))," ",(INDIRECT("G49")))</f>
        <v xml:space="preserve"> </v>
      </c>
      <c r="AH49" s="78" t="str">
        <f ca="1">IF(ISBLANK(INDIRECT("H49"))," ",(INDIRECT("H49")))</f>
        <v xml:space="preserve"> </v>
      </c>
      <c r="AI49" s="78" t="str">
        <f ca="1">IF(ISBLANK(INDIRECT("I49"))," ",(INDIRECT("I49")))</f>
        <v xml:space="preserve"> </v>
      </c>
      <c r="AJ49" s="78" t="str">
        <f ca="1">IF(ISBLANK(INDIRECT("J49"))," ",(INDIRECT("J49")))</f>
        <v xml:space="preserve"> </v>
      </c>
      <c r="AK49" s="78" t="str">
        <f ca="1">IF(ISBLANK(INDIRECT("K49"))," ",(INDIRECT("K49")))</f>
        <v xml:space="preserve"> </v>
      </c>
      <c r="AL49" s="78" t="str">
        <f ca="1">IF(ISBLANK(INDIRECT("L49"))," ",(INDIRECT("L49")))</f>
        <v xml:space="preserve"> </v>
      </c>
      <c r="AM49" s="78" t="str">
        <f ca="1">IF(ISBLANK(INDIRECT("M49"))," ",(INDIRECT("M49")))</f>
        <v xml:space="preserve"> </v>
      </c>
      <c r="AN49" s="78" t="str">
        <f ca="1">IF(ISBLANK(INDIRECT("N49"))," ",(INDIRECT("N49")))</f>
        <v xml:space="preserve"> </v>
      </c>
      <c r="AO49" s="78" t="str">
        <f ca="1">IF(ISBLANK(INDIRECT("O49"))," ",(INDIRECT("O49")))</f>
        <v xml:space="preserve"> </v>
      </c>
      <c r="AP49" s="78" t="str">
        <f ca="1">IF(ISBLANK(INDIRECT("P49"))," ",(INDIRECT("P49")))</f>
        <v xml:space="preserve"> </v>
      </c>
      <c r="AQ49" s="78" t="str">
        <f ca="1">IF(ISBLANK(INDIRECT("Q49"))," ",(INDIRECT("Q49")))</f>
        <v xml:space="preserve"> </v>
      </c>
      <c r="AR49" s="78" t="str">
        <f ca="1">IF(ISBLANK(INDIRECT("R49"))," ",(INDIRECT("R49")))</f>
        <v xml:space="preserve"> </v>
      </c>
      <c r="AS49" s="78" t="str">
        <f ca="1">IF(ISBLANK(INDIRECT("S49"))," ",(INDIRECT("S49")))</f>
        <v xml:space="preserve"> </v>
      </c>
      <c r="AT49" s="78" t="str">
        <f ca="1">IF(ISBLANK(INDIRECT("T49"))," ",(INDIRECT("T49")))</f>
        <v xml:space="preserve"> </v>
      </c>
      <c r="AU49" s="78" t="str">
        <f ca="1">IF(ISBLANK(INDIRECT("U49"))," ",(INDIRECT("U49")))</f>
        <v xml:space="preserve"> </v>
      </c>
      <c r="AV49" s="78" t="str">
        <f ca="1">IF(ISBLANK(INDIRECT("V49"))," ",(INDIRECT("V49")))</f>
        <v/>
      </c>
      <c r="AW49" s="78" t="str">
        <f ca="1">IF(ISBLANK(INDIRECT("W49"))," ",(INDIRECT("W49")))</f>
        <v xml:space="preserve"> </v>
      </c>
      <c r="AX49" s="78" t="str">
        <f ca="1">IF(ISBLANK(INDIRECT("X49"))," ",(INDIRECT("X49")))</f>
        <v xml:space="preserve"> </v>
      </c>
      <c r="AY49" s="78" t="str">
        <f ca="1">IF(ISBLANK(INDIRECT("Y49"))," ",(INDIRECT("Y49")))</f>
        <v xml:space="preserve"> </v>
      </c>
      <c r="AZ49" s="78" t="str">
        <f ca="1">IF(ISBLANK(INDIRECT("Z49"))," ",(INDIRECT("Z49")))</f>
        <v xml:space="preserve"> </v>
      </c>
    </row>
    <row r="50" spans="1:52" ht="43.5" customHeight="1" x14ac:dyDescent="0.35">
      <c r="A50" s="194">
        <v>45</v>
      </c>
      <c r="B50" s="195"/>
      <c r="C50" s="195"/>
      <c r="D50" s="196"/>
      <c r="E50" s="196"/>
      <c r="F50" s="197"/>
      <c r="G50" s="196"/>
      <c r="H50" s="196"/>
      <c r="I50" s="198"/>
      <c r="J50" s="196"/>
      <c r="K50" s="196"/>
      <c r="L50" s="196"/>
      <c r="M50" s="199"/>
      <c r="N50" s="196"/>
      <c r="O50" s="196"/>
      <c r="P50" s="196"/>
      <c r="Q50" s="200"/>
      <c r="R50" s="200"/>
      <c r="S50" s="196"/>
      <c r="T50" s="201"/>
      <c r="U50" s="201"/>
      <c r="V50" s="267" t="str">
        <f t="shared" si="0"/>
        <v/>
      </c>
      <c r="W50" s="196"/>
      <c r="X50" s="196"/>
      <c r="Y50" s="196"/>
      <c r="Z50" s="196"/>
      <c r="AB50" s="78" t="str">
        <f ca="1">IF(ISBLANK(INDIRECT("B50"))," ",(INDIRECT("B50")))</f>
        <v xml:space="preserve"> </v>
      </c>
      <c r="AC50" s="78" t="str">
        <f ca="1">IF(ISBLANK(INDIRECT("C50"))," ",(INDIRECT("C50")))</f>
        <v xml:space="preserve"> </v>
      </c>
      <c r="AD50" s="78" t="str">
        <f ca="1">IF(ISBLANK(INDIRECT("D50"))," ",(INDIRECT("D50")))</f>
        <v xml:space="preserve"> </v>
      </c>
      <c r="AE50" s="78" t="str">
        <f ca="1">IF(ISBLANK(INDIRECT("E50"))," ",(INDIRECT("E50")))</f>
        <v xml:space="preserve"> </v>
      </c>
      <c r="AF50" s="78" t="str">
        <f ca="1">IF(ISBLANK(INDIRECT("F50"))," ",(INDIRECT("F50")))</f>
        <v xml:space="preserve"> </v>
      </c>
      <c r="AG50" s="78" t="str">
        <f ca="1">IF(ISBLANK(INDIRECT("G50"))," ",(INDIRECT("G50")))</f>
        <v xml:space="preserve"> </v>
      </c>
      <c r="AH50" s="78" t="str">
        <f ca="1">IF(ISBLANK(INDIRECT("H50"))," ",(INDIRECT("H50")))</f>
        <v xml:space="preserve"> </v>
      </c>
      <c r="AI50" s="78" t="str">
        <f ca="1">IF(ISBLANK(INDIRECT("I50"))," ",(INDIRECT("I50")))</f>
        <v xml:space="preserve"> </v>
      </c>
      <c r="AJ50" s="78" t="str">
        <f ca="1">IF(ISBLANK(INDIRECT("J50"))," ",(INDIRECT("J50")))</f>
        <v xml:space="preserve"> </v>
      </c>
      <c r="AK50" s="78" t="str">
        <f ca="1">IF(ISBLANK(INDIRECT("K50"))," ",(INDIRECT("K50")))</f>
        <v xml:space="preserve"> </v>
      </c>
      <c r="AL50" s="78" t="str">
        <f ca="1">IF(ISBLANK(INDIRECT("L50"))," ",(INDIRECT("L50")))</f>
        <v xml:space="preserve"> </v>
      </c>
      <c r="AM50" s="78" t="str">
        <f ca="1">IF(ISBLANK(INDIRECT("M50"))," ",(INDIRECT("M50")))</f>
        <v xml:space="preserve"> </v>
      </c>
      <c r="AN50" s="78" t="str">
        <f ca="1">IF(ISBLANK(INDIRECT("N50"))," ",(INDIRECT("N50")))</f>
        <v xml:space="preserve"> </v>
      </c>
      <c r="AO50" s="78" t="str">
        <f ca="1">IF(ISBLANK(INDIRECT("O50"))," ",(INDIRECT("O50")))</f>
        <v xml:space="preserve"> </v>
      </c>
      <c r="AP50" s="78" t="str">
        <f ca="1">IF(ISBLANK(INDIRECT("P50"))," ",(INDIRECT("P50")))</f>
        <v xml:space="preserve"> </v>
      </c>
      <c r="AQ50" s="78" t="str">
        <f ca="1">IF(ISBLANK(INDIRECT("Q50"))," ",(INDIRECT("Q50")))</f>
        <v xml:space="preserve"> </v>
      </c>
      <c r="AR50" s="78" t="str">
        <f ca="1">IF(ISBLANK(INDIRECT("R50"))," ",(INDIRECT("R50")))</f>
        <v xml:space="preserve"> </v>
      </c>
      <c r="AS50" s="78" t="str">
        <f ca="1">IF(ISBLANK(INDIRECT("S50"))," ",(INDIRECT("S50")))</f>
        <v xml:space="preserve"> </v>
      </c>
      <c r="AT50" s="78" t="str">
        <f ca="1">IF(ISBLANK(INDIRECT("T50"))," ",(INDIRECT("T50")))</f>
        <v xml:space="preserve"> </v>
      </c>
      <c r="AU50" s="78" t="str">
        <f ca="1">IF(ISBLANK(INDIRECT("U50"))," ",(INDIRECT("U50")))</f>
        <v xml:space="preserve"> </v>
      </c>
      <c r="AV50" s="78" t="str">
        <f ca="1">IF(ISBLANK(INDIRECT("V50"))," ",(INDIRECT("V50")))</f>
        <v/>
      </c>
      <c r="AW50" s="78" t="str">
        <f ca="1">IF(ISBLANK(INDIRECT("W50"))," ",(INDIRECT("W50")))</f>
        <v xml:space="preserve"> </v>
      </c>
      <c r="AX50" s="78" t="str">
        <f ca="1">IF(ISBLANK(INDIRECT("X50"))," ",(INDIRECT("X50")))</f>
        <v xml:space="preserve"> </v>
      </c>
      <c r="AY50" s="78" t="str">
        <f ca="1">IF(ISBLANK(INDIRECT("Y50"))," ",(INDIRECT("Y50")))</f>
        <v xml:space="preserve"> </v>
      </c>
      <c r="AZ50" s="78" t="str">
        <f ca="1">IF(ISBLANK(INDIRECT("Z50"))," ",(INDIRECT("Z50")))</f>
        <v xml:space="preserve"> </v>
      </c>
    </row>
    <row r="51" spans="1:52" ht="43.5" customHeight="1" x14ac:dyDescent="0.35">
      <c r="A51" s="194">
        <v>46</v>
      </c>
      <c r="B51" s="195"/>
      <c r="C51" s="195"/>
      <c r="D51" s="196"/>
      <c r="E51" s="196"/>
      <c r="F51" s="197"/>
      <c r="G51" s="196"/>
      <c r="H51" s="196"/>
      <c r="I51" s="198"/>
      <c r="J51" s="196"/>
      <c r="K51" s="196"/>
      <c r="L51" s="196"/>
      <c r="M51" s="199"/>
      <c r="N51" s="196"/>
      <c r="O51" s="196"/>
      <c r="P51" s="196"/>
      <c r="Q51" s="200"/>
      <c r="R51" s="200"/>
      <c r="S51" s="196"/>
      <c r="T51" s="201"/>
      <c r="U51" s="201"/>
      <c r="V51" s="267" t="str">
        <f t="shared" si="0"/>
        <v/>
      </c>
      <c r="W51" s="196"/>
      <c r="X51" s="196"/>
      <c r="Y51" s="196"/>
      <c r="Z51" s="196"/>
      <c r="AB51" s="78" t="str">
        <f ca="1">IF(ISBLANK(INDIRECT("B51"))," ",(INDIRECT("B51")))</f>
        <v xml:space="preserve"> </v>
      </c>
      <c r="AC51" s="78" t="str">
        <f ca="1">IF(ISBLANK(INDIRECT("C51"))," ",(INDIRECT("C51")))</f>
        <v xml:space="preserve"> </v>
      </c>
      <c r="AD51" s="78" t="str">
        <f ca="1">IF(ISBLANK(INDIRECT("D51"))," ",(INDIRECT("D51")))</f>
        <v xml:space="preserve"> </v>
      </c>
      <c r="AE51" s="78" t="str">
        <f ca="1">IF(ISBLANK(INDIRECT("E51"))," ",(INDIRECT("E51")))</f>
        <v xml:space="preserve"> </v>
      </c>
      <c r="AF51" s="78" t="str">
        <f ca="1">IF(ISBLANK(INDIRECT("F51"))," ",(INDIRECT("F51")))</f>
        <v xml:space="preserve"> </v>
      </c>
      <c r="AG51" s="78" t="str">
        <f ca="1">IF(ISBLANK(INDIRECT("G51"))," ",(INDIRECT("G51")))</f>
        <v xml:space="preserve"> </v>
      </c>
      <c r="AH51" s="78" t="str">
        <f ca="1">IF(ISBLANK(INDIRECT("H51"))," ",(INDIRECT("H51")))</f>
        <v xml:space="preserve"> </v>
      </c>
      <c r="AI51" s="78" t="str">
        <f ca="1">IF(ISBLANK(INDIRECT("I51"))," ",(INDIRECT("I51")))</f>
        <v xml:space="preserve"> </v>
      </c>
      <c r="AJ51" s="78" t="str">
        <f ca="1">IF(ISBLANK(INDIRECT("J51"))," ",(INDIRECT("J51")))</f>
        <v xml:space="preserve"> </v>
      </c>
      <c r="AK51" s="78" t="str">
        <f ca="1">IF(ISBLANK(INDIRECT("K51"))," ",(INDIRECT("K51")))</f>
        <v xml:space="preserve"> </v>
      </c>
      <c r="AL51" s="78" t="str">
        <f ca="1">IF(ISBLANK(INDIRECT("L51"))," ",(INDIRECT("L51")))</f>
        <v xml:space="preserve"> </v>
      </c>
      <c r="AM51" s="78" t="str">
        <f ca="1">IF(ISBLANK(INDIRECT("M51"))," ",(INDIRECT("M51")))</f>
        <v xml:space="preserve"> </v>
      </c>
      <c r="AN51" s="78" t="str">
        <f ca="1">IF(ISBLANK(INDIRECT("N51"))," ",(INDIRECT("N51")))</f>
        <v xml:space="preserve"> </v>
      </c>
      <c r="AO51" s="78" t="str">
        <f ca="1">IF(ISBLANK(INDIRECT("O51"))," ",(INDIRECT("O51")))</f>
        <v xml:space="preserve"> </v>
      </c>
      <c r="AP51" s="78" t="str">
        <f ca="1">IF(ISBLANK(INDIRECT("P51"))," ",(INDIRECT("P51")))</f>
        <v xml:space="preserve"> </v>
      </c>
      <c r="AQ51" s="78" t="str">
        <f ca="1">IF(ISBLANK(INDIRECT("Q51"))," ",(INDIRECT("Q51")))</f>
        <v xml:space="preserve"> </v>
      </c>
      <c r="AR51" s="78" t="str">
        <f ca="1">IF(ISBLANK(INDIRECT("R51"))," ",(INDIRECT("R51")))</f>
        <v xml:space="preserve"> </v>
      </c>
      <c r="AS51" s="78" t="str">
        <f ca="1">IF(ISBLANK(INDIRECT("S51"))," ",(INDIRECT("S51")))</f>
        <v xml:space="preserve"> </v>
      </c>
      <c r="AT51" s="78" t="str">
        <f ca="1">IF(ISBLANK(INDIRECT("T51"))," ",(INDIRECT("T51")))</f>
        <v xml:space="preserve"> </v>
      </c>
      <c r="AU51" s="78" t="str">
        <f ca="1">IF(ISBLANK(INDIRECT("U51"))," ",(INDIRECT("U51")))</f>
        <v xml:space="preserve"> </v>
      </c>
      <c r="AV51" s="78" t="str">
        <f ca="1">IF(ISBLANK(INDIRECT("V51"))," ",(INDIRECT("V51")))</f>
        <v/>
      </c>
      <c r="AW51" s="78" t="str">
        <f ca="1">IF(ISBLANK(INDIRECT("W51"))," ",(INDIRECT("W51")))</f>
        <v xml:space="preserve"> </v>
      </c>
      <c r="AX51" s="78" t="str">
        <f ca="1">IF(ISBLANK(INDIRECT("X51"))," ",(INDIRECT("X51")))</f>
        <v xml:space="preserve"> </v>
      </c>
      <c r="AY51" s="78" t="str">
        <f ca="1">IF(ISBLANK(INDIRECT("Y51"))," ",(INDIRECT("Y51")))</f>
        <v xml:space="preserve"> </v>
      </c>
      <c r="AZ51" s="78" t="str">
        <f ca="1">IF(ISBLANK(INDIRECT("Z51"))," ",(INDIRECT("Z51")))</f>
        <v xml:space="preserve"> </v>
      </c>
    </row>
    <row r="52" spans="1:52" ht="43.5" customHeight="1" x14ac:dyDescent="0.35">
      <c r="A52" s="194">
        <v>47</v>
      </c>
      <c r="B52" s="195"/>
      <c r="C52" s="195"/>
      <c r="D52" s="196"/>
      <c r="E52" s="196"/>
      <c r="F52" s="197"/>
      <c r="G52" s="196"/>
      <c r="H52" s="196"/>
      <c r="I52" s="198"/>
      <c r="J52" s="196"/>
      <c r="K52" s="196"/>
      <c r="L52" s="196"/>
      <c r="M52" s="199"/>
      <c r="N52" s="196"/>
      <c r="O52" s="196"/>
      <c r="P52" s="196"/>
      <c r="Q52" s="200"/>
      <c r="R52" s="200"/>
      <c r="S52" s="196"/>
      <c r="T52" s="201"/>
      <c r="U52" s="201"/>
      <c r="V52" s="267" t="str">
        <f t="shared" si="0"/>
        <v/>
      </c>
      <c r="W52" s="196"/>
      <c r="X52" s="196"/>
      <c r="Y52" s="196"/>
      <c r="Z52" s="196"/>
      <c r="AB52" s="78" t="str">
        <f ca="1">IF(ISBLANK(INDIRECT("B52"))," ",(INDIRECT("B52")))</f>
        <v xml:space="preserve"> </v>
      </c>
      <c r="AC52" s="78" t="str">
        <f ca="1">IF(ISBLANK(INDIRECT("C52"))," ",(INDIRECT("C52")))</f>
        <v xml:space="preserve"> </v>
      </c>
      <c r="AD52" s="78" t="str">
        <f ca="1">IF(ISBLANK(INDIRECT("D52"))," ",(INDIRECT("D52")))</f>
        <v xml:space="preserve"> </v>
      </c>
      <c r="AE52" s="78" t="str">
        <f ca="1">IF(ISBLANK(INDIRECT("E52"))," ",(INDIRECT("E52")))</f>
        <v xml:space="preserve"> </v>
      </c>
      <c r="AF52" s="78" t="str">
        <f ca="1">IF(ISBLANK(INDIRECT("F52"))," ",(INDIRECT("F52")))</f>
        <v xml:space="preserve"> </v>
      </c>
      <c r="AG52" s="78" t="str">
        <f ca="1">IF(ISBLANK(INDIRECT("G52"))," ",(INDIRECT("G52")))</f>
        <v xml:space="preserve"> </v>
      </c>
      <c r="AH52" s="78" t="str">
        <f ca="1">IF(ISBLANK(INDIRECT("H52"))," ",(INDIRECT("H52")))</f>
        <v xml:space="preserve"> </v>
      </c>
      <c r="AI52" s="78" t="str">
        <f ca="1">IF(ISBLANK(INDIRECT("I52"))," ",(INDIRECT("I52")))</f>
        <v xml:space="preserve"> </v>
      </c>
      <c r="AJ52" s="78" t="str">
        <f ca="1">IF(ISBLANK(INDIRECT("J52"))," ",(INDIRECT("J52")))</f>
        <v xml:space="preserve"> </v>
      </c>
      <c r="AK52" s="78" t="str">
        <f ca="1">IF(ISBLANK(INDIRECT("K52"))," ",(INDIRECT("K52")))</f>
        <v xml:space="preserve"> </v>
      </c>
      <c r="AL52" s="78" t="str">
        <f ca="1">IF(ISBLANK(INDIRECT("L52"))," ",(INDIRECT("L52")))</f>
        <v xml:space="preserve"> </v>
      </c>
      <c r="AM52" s="78" t="str">
        <f ca="1">IF(ISBLANK(INDIRECT("M52"))," ",(INDIRECT("M52")))</f>
        <v xml:space="preserve"> </v>
      </c>
      <c r="AN52" s="78" t="str">
        <f ca="1">IF(ISBLANK(INDIRECT("N52"))," ",(INDIRECT("N52")))</f>
        <v xml:space="preserve"> </v>
      </c>
      <c r="AO52" s="78" t="str">
        <f ca="1">IF(ISBLANK(INDIRECT("O52"))," ",(INDIRECT("O52")))</f>
        <v xml:space="preserve"> </v>
      </c>
      <c r="AP52" s="78" t="str">
        <f ca="1">IF(ISBLANK(INDIRECT("P52"))," ",(INDIRECT("P52")))</f>
        <v xml:space="preserve"> </v>
      </c>
      <c r="AQ52" s="78" t="str">
        <f ca="1">IF(ISBLANK(INDIRECT("Q52"))," ",(INDIRECT("Q52")))</f>
        <v xml:space="preserve"> </v>
      </c>
      <c r="AR52" s="78" t="str">
        <f ca="1">IF(ISBLANK(INDIRECT("R52"))," ",(INDIRECT("R52")))</f>
        <v xml:space="preserve"> </v>
      </c>
      <c r="AS52" s="78" t="str">
        <f ca="1">IF(ISBLANK(INDIRECT("S52"))," ",(INDIRECT("S52")))</f>
        <v xml:space="preserve"> </v>
      </c>
      <c r="AT52" s="78" t="str">
        <f ca="1">IF(ISBLANK(INDIRECT("T52"))," ",(INDIRECT("T52")))</f>
        <v xml:space="preserve"> </v>
      </c>
      <c r="AU52" s="78" t="str">
        <f ca="1">IF(ISBLANK(INDIRECT("U52"))," ",(INDIRECT("U52")))</f>
        <v xml:space="preserve"> </v>
      </c>
      <c r="AV52" s="78" t="str">
        <f ca="1">IF(ISBLANK(INDIRECT("V52"))," ",(INDIRECT("V52")))</f>
        <v/>
      </c>
      <c r="AW52" s="78" t="str">
        <f ca="1">IF(ISBLANK(INDIRECT("W52"))," ",(INDIRECT("W52")))</f>
        <v xml:space="preserve"> </v>
      </c>
      <c r="AX52" s="78" t="str">
        <f ca="1">IF(ISBLANK(INDIRECT("X52"))," ",(INDIRECT("X52")))</f>
        <v xml:space="preserve"> </v>
      </c>
      <c r="AY52" s="78" t="str">
        <f ca="1">IF(ISBLANK(INDIRECT("Y52"))," ",(INDIRECT("Y52")))</f>
        <v xml:space="preserve"> </v>
      </c>
      <c r="AZ52" s="78" t="str">
        <f ca="1">IF(ISBLANK(INDIRECT("Z52"))," ",(INDIRECT("Z52")))</f>
        <v xml:space="preserve"> </v>
      </c>
    </row>
    <row r="53" spans="1:52" ht="43.5" customHeight="1" x14ac:dyDescent="0.35">
      <c r="A53" s="194">
        <v>48</v>
      </c>
      <c r="B53" s="195"/>
      <c r="C53" s="195"/>
      <c r="D53" s="196"/>
      <c r="E53" s="196"/>
      <c r="F53" s="197"/>
      <c r="G53" s="196"/>
      <c r="H53" s="196"/>
      <c r="I53" s="198"/>
      <c r="J53" s="196"/>
      <c r="K53" s="196"/>
      <c r="L53" s="196"/>
      <c r="M53" s="199"/>
      <c r="N53" s="196"/>
      <c r="O53" s="196"/>
      <c r="P53" s="196"/>
      <c r="Q53" s="200"/>
      <c r="R53" s="200"/>
      <c r="S53" s="196"/>
      <c r="T53" s="201"/>
      <c r="U53" s="201"/>
      <c r="V53" s="267" t="str">
        <f t="shared" si="0"/>
        <v/>
      </c>
      <c r="W53" s="196"/>
      <c r="X53" s="196"/>
      <c r="Y53" s="196"/>
      <c r="Z53" s="196"/>
      <c r="AB53" s="78" t="str">
        <f ca="1">IF(ISBLANK(INDIRECT("B53"))," ",(INDIRECT("B53")))</f>
        <v xml:space="preserve"> </v>
      </c>
      <c r="AC53" s="78" t="str">
        <f ca="1">IF(ISBLANK(INDIRECT("C53"))," ",(INDIRECT("C53")))</f>
        <v xml:space="preserve"> </v>
      </c>
      <c r="AD53" s="78" t="str">
        <f ca="1">IF(ISBLANK(INDIRECT("D53"))," ",(INDIRECT("D53")))</f>
        <v xml:space="preserve"> </v>
      </c>
      <c r="AE53" s="78" t="str">
        <f ca="1">IF(ISBLANK(INDIRECT("E53"))," ",(INDIRECT("E53")))</f>
        <v xml:space="preserve"> </v>
      </c>
      <c r="AF53" s="78" t="str">
        <f ca="1">IF(ISBLANK(INDIRECT("F53"))," ",(INDIRECT("F53")))</f>
        <v xml:space="preserve"> </v>
      </c>
      <c r="AG53" s="78" t="str">
        <f ca="1">IF(ISBLANK(INDIRECT("G53"))," ",(INDIRECT("G53")))</f>
        <v xml:space="preserve"> </v>
      </c>
      <c r="AH53" s="78" t="str">
        <f ca="1">IF(ISBLANK(INDIRECT("H53"))," ",(INDIRECT("H53")))</f>
        <v xml:space="preserve"> </v>
      </c>
      <c r="AI53" s="78" t="str">
        <f ca="1">IF(ISBLANK(INDIRECT("I53"))," ",(INDIRECT("I53")))</f>
        <v xml:space="preserve"> </v>
      </c>
      <c r="AJ53" s="78" t="str">
        <f ca="1">IF(ISBLANK(INDIRECT("J53"))," ",(INDIRECT("J53")))</f>
        <v xml:space="preserve"> </v>
      </c>
      <c r="AK53" s="78" t="str">
        <f ca="1">IF(ISBLANK(INDIRECT("K53"))," ",(INDIRECT("K53")))</f>
        <v xml:space="preserve"> </v>
      </c>
      <c r="AL53" s="78" t="str">
        <f ca="1">IF(ISBLANK(INDIRECT("L53"))," ",(INDIRECT("L53")))</f>
        <v xml:space="preserve"> </v>
      </c>
      <c r="AM53" s="78" t="str">
        <f ca="1">IF(ISBLANK(INDIRECT("M53"))," ",(INDIRECT("M53")))</f>
        <v xml:space="preserve"> </v>
      </c>
      <c r="AN53" s="78" t="str">
        <f ca="1">IF(ISBLANK(INDIRECT("N53"))," ",(INDIRECT("N53")))</f>
        <v xml:space="preserve"> </v>
      </c>
      <c r="AO53" s="78" t="str">
        <f ca="1">IF(ISBLANK(INDIRECT("O53"))," ",(INDIRECT("O53")))</f>
        <v xml:space="preserve"> </v>
      </c>
      <c r="AP53" s="78" t="str">
        <f ca="1">IF(ISBLANK(INDIRECT("P53"))," ",(INDIRECT("P53")))</f>
        <v xml:space="preserve"> </v>
      </c>
      <c r="AQ53" s="78" t="str">
        <f ca="1">IF(ISBLANK(INDIRECT("Q53"))," ",(INDIRECT("Q53")))</f>
        <v xml:space="preserve"> </v>
      </c>
      <c r="AR53" s="78" t="str">
        <f ca="1">IF(ISBLANK(INDIRECT("R53"))," ",(INDIRECT("R53")))</f>
        <v xml:space="preserve"> </v>
      </c>
      <c r="AS53" s="78" t="str">
        <f ca="1">IF(ISBLANK(INDIRECT("S53"))," ",(INDIRECT("S53")))</f>
        <v xml:space="preserve"> </v>
      </c>
      <c r="AT53" s="78" t="str">
        <f ca="1">IF(ISBLANK(INDIRECT("T53"))," ",(INDIRECT("T53")))</f>
        <v xml:space="preserve"> </v>
      </c>
      <c r="AU53" s="78" t="str">
        <f ca="1">IF(ISBLANK(INDIRECT("U53"))," ",(INDIRECT("U53")))</f>
        <v xml:space="preserve"> </v>
      </c>
      <c r="AV53" s="78" t="str">
        <f ca="1">IF(ISBLANK(INDIRECT("V53"))," ",(INDIRECT("V53")))</f>
        <v/>
      </c>
      <c r="AW53" s="78" t="str">
        <f ca="1">IF(ISBLANK(INDIRECT("W53"))," ",(INDIRECT("W53")))</f>
        <v xml:space="preserve"> </v>
      </c>
      <c r="AX53" s="78" t="str">
        <f ca="1">IF(ISBLANK(INDIRECT("X53"))," ",(INDIRECT("X53")))</f>
        <v xml:space="preserve"> </v>
      </c>
      <c r="AY53" s="78" t="str">
        <f ca="1">IF(ISBLANK(INDIRECT("Y53"))," ",(INDIRECT("Y53")))</f>
        <v xml:space="preserve"> </v>
      </c>
      <c r="AZ53" s="78" t="str">
        <f ca="1">IF(ISBLANK(INDIRECT("Z53"))," ",(INDIRECT("Z53")))</f>
        <v xml:space="preserve"> </v>
      </c>
    </row>
    <row r="54" spans="1:52" ht="43.5" customHeight="1" x14ac:dyDescent="0.35">
      <c r="A54" s="194">
        <v>49</v>
      </c>
      <c r="B54" s="195"/>
      <c r="C54" s="195"/>
      <c r="D54" s="196"/>
      <c r="E54" s="196"/>
      <c r="F54" s="197"/>
      <c r="G54" s="196"/>
      <c r="H54" s="196"/>
      <c r="I54" s="198"/>
      <c r="J54" s="196"/>
      <c r="K54" s="196"/>
      <c r="L54" s="196"/>
      <c r="M54" s="199"/>
      <c r="N54" s="196"/>
      <c r="O54" s="196"/>
      <c r="P54" s="196"/>
      <c r="Q54" s="200"/>
      <c r="R54" s="200"/>
      <c r="S54" s="196"/>
      <c r="T54" s="201"/>
      <c r="U54" s="201"/>
      <c r="V54" s="267" t="str">
        <f t="shared" si="0"/>
        <v/>
      </c>
      <c r="W54" s="196"/>
      <c r="X54" s="196"/>
      <c r="Y54" s="196"/>
      <c r="Z54" s="196"/>
      <c r="AB54" s="78" t="str">
        <f ca="1">IF(ISBLANK(INDIRECT("B54"))," ",(INDIRECT("B54")))</f>
        <v xml:space="preserve"> </v>
      </c>
      <c r="AC54" s="78" t="str">
        <f ca="1">IF(ISBLANK(INDIRECT("C54"))," ",(INDIRECT("C54")))</f>
        <v xml:space="preserve"> </v>
      </c>
      <c r="AD54" s="78" t="str">
        <f ca="1">IF(ISBLANK(INDIRECT("D54"))," ",(INDIRECT("D54")))</f>
        <v xml:space="preserve"> </v>
      </c>
      <c r="AE54" s="78" t="str">
        <f ca="1">IF(ISBLANK(INDIRECT("E54"))," ",(INDIRECT("E54")))</f>
        <v xml:space="preserve"> </v>
      </c>
      <c r="AF54" s="78" t="str">
        <f ca="1">IF(ISBLANK(INDIRECT("F54"))," ",(INDIRECT("F54")))</f>
        <v xml:space="preserve"> </v>
      </c>
      <c r="AG54" s="78" t="str">
        <f ca="1">IF(ISBLANK(INDIRECT("G54"))," ",(INDIRECT("G54")))</f>
        <v xml:space="preserve"> </v>
      </c>
      <c r="AH54" s="78" t="str">
        <f ca="1">IF(ISBLANK(INDIRECT("H54"))," ",(INDIRECT("H54")))</f>
        <v xml:space="preserve"> </v>
      </c>
      <c r="AI54" s="78" t="str">
        <f ca="1">IF(ISBLANK(INDIRECT("I54"))," ",(INDIRECT("I54")))</f>
        <v xml:space="preserve"> </v>
      </c>
      <c r="AJ54" s="78" t="str">
        <f ca="1">IF(ISBLANK(INDIRECT("J54"))," ",(INDIRECT("J54")))</f>
        <v xml:space="preserve"> </v>
      </c>
      <c r="AK54" s="78" t="str">
        <f ca="1">IF(ISBLANK(INDIRECT("K54"))," ",(INDIRECT("K54")))</f>
        <v xml:space="preserve"> </v>
      </c>
      <c r="AL54" s="78" t="str">
        <f ca="1">IF(ISBLANK(INDIRECT("L54"))," ",(INDIRECT("L54")))</f>
        <v xml:space="preserve"> </v>
      </c>
      <c r="AM54" s="78" t="str">
        <f ca="1">IF(ISBLANK(INDIRECT("M54"))," ",(INDIRECT("M54")))</f>
        <v xml:space="preserve"> </v>
      </c>
      <c r="AN54" s="78" t="str">
        <f ca="1">IF(ISBLANK(INDIRECT("N54"))," ",(INDIRECT("N54")))</f>
        <v xml:space="preserve"> </v>
      </c>
      <c r="AO54" s="78" t="str">
        <f ca="1">IF(ISBLANK(INDIRECT("O54"))," ",(INDIRECT("O54")))</f>
        <v xml:space="preserve"> </v>
      </c>
      <c r="AP54" s="78" t="str">
        <f ca="1">IF(ISBLANK(INDIRECT("P54"))," ",(INDIRECT("P54")))</f>
        <v xml:space="preserve"> </v>
      </c>
      <c r="AQ54" s="78" t="str">
        <f ca="1">IF(ISBLANK(INDIRECT("Q54"))," ",(INDIRECT("Q54")))</f>
        <v xml:space="preserve"> </v>
      </c>
      <c r="AR54" s="78" t="str">
        <f ca="1">IF(ISBLANK(INDIRECT("R54"))," ",(INDIRECT("R54")))</f>
        <v xml:space="preserve"> </v>
      </c>
      <c r="AS54" s="78" t="str">
        <f ca="1">IF(ISBLANK(INDIRECT("S54"))," ",(INDIRECT("S54")))</f>
        <v xml:space="preserve"> </v>
      </c>
      <c r="AT54" s="78" t="str">
        <f ca="1">IF(ISBLANK(INDIRECT("T54"))," ",(INDIRECT("T54")))</f>
        <v xml:space="preserve"> </v>
      </c>
      <c r="AU54" s="78" t="str">
        <f ca="1">IF(ISBLANK(INDIRECT("U54"))," ",(INDIRECT("U54")))</f>
        <v xml:space="preserve"> </v>
      </c>
      <c r="AV54" s="78" t="str">
        <f ca="1">IF(ISBLANK(INDIRECT("V54"))," ",(INDIRECT("V54")))</f>
        <v/>
      </c>
      <c r="AW54" s="78" t="str">
        <f ca="1">IF(ISBLANK(INDIRECT("W54"))," ",(INDIRECT("W54")))</f>
        <v xml:space="preserve"> </v>
      </c>
      <c r="AX54" s="78" t="str">
        <f ca="1">IF(ISBLANK(INDIRECT("X54"))," ",(INDIRECT("X54")))</f>
        <v xml:space="preserve"> </v>
      </c>
      <c r="AY54" s="78" t="str">
        <f ca="1">IF(ISBLANK(INDIRECT("Y54"))," ",(INDIRECT("Y54")))</f>
        <v xml:space="preserve"> </v>
      </c>
      <c r="AZ54" s="78" t="str">
        <f ca="1">IF(ISBLANK(INDIRECT("Z54"))," ",(INDIRECT("Z54")))</f>
        <v xml:space="preserve"> </v>
      </c>
    </row>
    <row r="55" spans="1:52" ht="43.5" customHeight="1" x14ac:dyDescent="0.35">
      <c r="A55" s="194">
        <v>50</v>
      </c>
      <c r="B55" s="195"/>
      <c r="C55" s="195"/>
      <c r="D55" s="196"/>
      <c r="E55" s="196"/>
      <c r="F55" s="197"/>
      <c r="G55" s="196"/>
      <c r="H55" s="196"/>
      <c r="I55" s="198"/>
      <c r="J55" s="196"/>
      <c r="K55" s="196"/>
      <c r="L55" s="196"/>
      <c r="M55" s="199"/>
      <c r="N55" s="196"/>
      <c r="O55" s="196"/>
      <c r="P55" s="196"/>
      <c r="Q55" s="200"/>
      <c r="R55" s="200"/>
      <c r="S55" s="196"/>
      <c r="T55" s="201"/>
      <c r="U55" s="201"/>
      <c r="V55" s="267" t="str">
        <f t="shared" si="0"/>
        <v/>
      </c>
      <c r="W55" s="196"/>
      <c r="X55" s="196"/>
      <c r="Y55" s="196"/>
      <c r="Z55" s="196"/>
      <c r="AB55" s="78" t="str">
        <f ca="1">IF(ISBLANK(INDIRECT("B55"))," ",(INDIRECT("B55")))</f>
        <v xml:space="preserve"> </v>
      </c>
      <c r="AC55" s="78" t="str">
        <f ca="1">IF(ISBLANK(INDIRECT("C55"))," ",(INDIRECT("C55")))</f>
        <v xml:space="preserve"> </v>
      </c>
      <c r="AD55" s="78" t="str">
        <f ca="1">IF(ISBLANK(INDIRECT("D55"))," ",(INDIRECT("D55")))</f>
        <v xml:space="preserve"> </v>
      </c>
      <c r="AE55" s="78" t="str">
        <f ca="1">IF(ISBLANK(INDIRECT("E55"))," ",(INDIRECT("E55")))</f>
        <v xml:space="preserve"> </v>
      </c>
      <c r="AF55" s="78" t="str">
        <f ca="1">IF(ISBLANK(INDIRECT("F55"))," ",(INDIRECT("F55")))</f>
        <v xml:space="preserve"> </v>
      </c>
      <c r="AG55" s="78" t="str">
        <f ca="1">IF(ISBLANK(INDIRECT("G55"))," ",(INDIRECT("G55")))</f>
        <v xml:space="preserve"> </v>
      </c>
      <c r="AH55" s="78" t="str">
        <f ca="1">IF(ISBLANK(INDIRECT("H55"))," ",(INDIRECT("H55")))</f>
        <v xml:space="preserve"> </v>
      </c>
      <c r="AI55" s="78" t="str">
        <f ca="1">IF(ISBLANK(INDIRECT("I55"))," ",(INDIRECT("I55")))</f>
        <v xml:space="preserve"> </v>
      </c>
      <c r="AJ55" s="78" t="str">
        <f ca="1">IF(ISBLANK(INDIRECT("J55"))," ",(INDIRECT("J55")))</f>
        <v xml:space="preserve"> </v>
      </c>
      <c r="AK55" s="78" t="str">
        <f ca="1">IF(ISBLANK(INDIRECT("K55"))," ",(INDIRECT("K55")))</f>
        <v xml:space="preserve"> </v>
      </c>
      <c r="AL55" s="78" t="str">
        <f ca="1">IF(ISBLANK(INDIRECT("L55"))," ",(INDIRECT("L55")))</f>
        <v xml:space="preserve"> </v>
      </c>
      <c r="AM55" s="78" t="str">
        <f ca="1">IF(ISBLANK(INDIRECT("M55"))," ",(INDIRECT("M55")))</f>
        <v xml:space="preserve"> </v>
      </c>
      <c r="AN55" s="78" t="str">
        <f ca="1">IF(ISBLANK(INDIRECT("N55"))," ",(INDIRECT("N55")))</f>
        <v xml:space="preserve"> </v>
      </c>
      <c r="AO55" s="78" t="str">
        <f ca="1">IF(ISBLANK(INDIRECT("O55"))," ",(INDIRECT("O55")))</f>
        <v xml:space="preserve"> </v>
      </c>
      <c r="AP55" s="78" t="str">
        <f ca="1">IF(ISBLANK(INDIRECT("P55"))," ",(INDIRECT("P55")))</f>
        <v xml:space="preserve"> </v>
      </c>
      <c r="AQ55" s="78" t="str">
        <f ca="1">IF(ISBLANK(INDIRECT("Q55"))," ",(INDIRECT("Q55")))</f>
        <v xml:space="preserve"> </v>
      </c>
      <c r="AR55" s="78" t="str">
        <f ca="1">IF(ISBLANK(INDIRECT("R55"))," ",(INDIRECT("R55")))</f>
        <v xml:space="preserve"> </v>
      </c>
      <c r="AS55" s="78" t="str">
        <f ca="1">IF(ISBLANK(INDIRECT("S55"))," ",(INDIRECT("S55")))</f>
        <v xml:space="preserve"> </v>
      </c>
      <c r="AT55" s="78" t="str">
        <f ca="1">IF(ISBLANK(INDIRECT("T55"))," ",(INDIRECT("T55")))</f>
        <v xml:space="preserve"> </v>
      </c>
      <c r="AU55" s="78" t="str">
        <f ca="1">IF(ISBLANK(INDIRECT("U55"))," ",(INDIRECT("U55")))</f>
        <v xml:space="preserve"> </v>
      </c>
      <c r="AV55" s="78" t="str">
        <f ca="1">IF(ISBLANK(INDIRECT("V55"))," ",(INDIRECT("V55")))</f>
        <v/>
      </c>
      <c r="AW55" s="78" t="str">
        <f ca="1">IF(ISBLANK(INDIRECT("W55"))," ",(INDIRECT("W55")))</f>
        <v xml:space="preserve"> </v>
      </c>
      <c r="AX55" s="78" t="str">
        <f ca="1">IF(ISBLANK(INDIRECT("X55"))," ",(INDIRECT("X55")))</f>
        <v xml:space="preserve"> </v>
      </c>
      <c r="AY55" s="78" t="str">
        <f ca="1">IF(ISBLANK(INDIRECT("Y55"))," ",(INDIRECT("Y55")))</f>
        <v xml:space="preserve"> </v>
      </c>
      <c r="AZ55" s="78" t="str">
        <f ca="1">IF(ISBLANK(INDIRECT("Z55"))," ",(INDIRECT("Z55")))</f>
        <v xml:space="preserve"> </v>
      </c>
    </row>
    <row r="56" spans="1:52" hidden="1" x14ac:dyDescent="0.35"/>
    <row r="57" spans="1:52" hidden="1" x14ac:dyDescent="0.35"/>
    <row r="58" spans="1:52" hidden="1" x14ac:dyDescent="0.35">
      <c r="W58" s="244" t="s">
        <v>84</v>
      </c>
      <c r="X58" s="244" t="s">
        <v>84</v>
      </c>
    </row>
    <row r="59" spans="1:52" hidden="1" x14ac:dyDescent="0.35">
      <c r="M59" s="244" t="s">
        <v>84</v>
      </c>
      <c r="O59" s="290" t="s">
        <v>84</v>
      </c>
      <c r="W59" s="244" t="s">
        <v>873</v>
      </c>
      <c r="X59" s="244" t="s">
        <v>395</v>
      </c>
    </row>
    <row r="60" spans="1:52" hidden="1" x14ac:dyDescent="0.35">
      <c r="G60" t="s">
        <v>872</v>
      </c>
      <c r="M60" s="244" t="s">
        <v>7</v>
      </c>
      <c r="O60" s="290" t="s">
        <v>839</v>
      </c>
      <c r="W60" s="244" t="s">
        <v>876</v>
      </c>
      <c r="X60" s="244" t="s">
        <v>408</v>
      </c>
    </row>
    <row r="61" spans="1:52" hidden="1" x14ac:dyDescent="0.35">
      <c r="G61" s="244" t="s">
        <v>84</v>
      </c>
      <c r="M61" s="244" t="s">
        <v>9</v>
      </c>
      <c r="O61" s="290" t="s">
        <v>16</v>
      </c>
      <c r="X61" s="244" t="s">
        <v>389</v>
      </c>
    </row>
    <row r="62" spans="1:52" hidden="1" x14ac:dyDescent="0.35">
      <c r="G62" s="244" t="s">
        <v>880</v>
      </c>
      <c r="M62" s="244" t="s">
        <v>11</v>
      </c>
      <c r="O62" s="290" t="s">
        <v>14</v>
      </c>
      <c r="X62" s="244" t="s">
        <v>388</v>
      </c>
    </row>
    <row r="63" spans="1:52" hidden="1" x14ac:dyDescent="0.35">
      <c r="G63" s="244" t="s">
        <v>878</v>
      </c>
      <c r="M63" s="244" t="s">
        <v>13</v>
      </c>
      <c r="O63" s="290" t="s">
        <v>840</v>
      </c>
      <c r="X63" s="244" t="s">
        <v>424</v>
      </c>
    </row>
    <row r="64" spans="1:52" hidden="1" x14ac:dyDescent="0.35">
      <c r="G64" s="244" t="s">
        <v>22</v>
      </c>
      <c r="M64" s="244" t="s">
        <v>92</v>
      </c>
      <c r="O64" s="290" t="s">
        <v>841</v>
      </c>
      <c r="X64" s="244" t="s">
        <v>430</v>
      </c>
    </row>
    <row r="65" spans="7:24" hidden="1" x14ac:dyDescent="0.35">
      <c r="G65" s="244" t="s">
        <v>1498</v>
      </c>
      <c r="O65" s="290" t="s">
        <v>87</v>
      </c>
      <c r="X65" s="244" t="s">
        <v>431</v>
      </c>
    </row>
    <row r="66" spans="7:24" hidden="1" x14ac:dyDescent="0.35">
      <c r="G66" s="244" t="s">
        <v>888</v>
      </c>
      <c r="O66" s="290" t="s">
        <v>88</v>
      </c>
      <c r="X66" s="244" t="s">
        <v>410</v>
      </c>
    </row>
    <row r="67" spans="7:24" hidden="1" x14ac:dyDescent="0.35">
      <c r="G67" s="244" t="s">
        <v>23</v>
      </c>
      <c r="O67" s="290" t="s">
        <v>86</v>
      </c>
      <c r="X67" s="244" t="s">
        <v>412</v>
      </c>
    </row>
    <row r="68" spans="7:24" hidden="1" x14ac:dyDescent="0.35">
      <c r="G68" s="244" t="s">
        <v>325</v>
      </c>
      <c r="O68" s="290" t="s">
        <v>19</v>
      </c>
      <c r="X68" s="244" t="s">
        <v>423</v>
      </c>
    </row>
    <row r="69" spans="7:24" hidden="1" x14ac:dyDescent="0.35">
      <c r="G69" s="244" t="s">
        <v>893</v>
      </c>
      <c r="O69" s="290" t="s">
        <v>842</v>
      </c>
      <c r="X69" s="244" t="s">
        <v>415</v>
      </c>
    </row>
    <row r="70" spans="7:24" hidden="1" x14ac:dyDescent="0.35">
      <c r="G70" s="244" t="s">
        <v>24</v>
      </c>
      <c r="O70" s="290" t="s">
        <v>91</v>
      </c>
      <c r="X70" s="244" t="s">
        <v>396</v>
      </c>
    </row>
    <row r="71" spans="7:24" hidden="1" x14ac:dyDescent="0.35">
      <c r="G71" s="244" t="s">
        <v>25</v>
      </c>
      <c r="O71" s="290" t="s">
        <v>89</v>
      </c>
      <c r="X71" s="244" t="s">
        <v>385</v>
      </c>
    </row>
    <row r="72" spans="7:24" hidden="1" x14ac:dyDescent="0.35">
      <c r="G72" s="244" t="s">
        <v>1499</v>
      </c>
      <c r="O72" s="290" t="s">
        <v>90</v>
      </c>
      <c r="X72" s="244" t="s">
        <v>416</v>
      </c>
    </row>
    <row r="73" spans="7:24" hidden="1" x14ac:dyDescent="0.35">
      <c r="G73" s="244" t="s">
        <v>331</v>
      </c>
      <c r="O73" s="290" t="s">
        <v>843</v>
      </c>
      <c r="X73" s="244" t="s">
        <v>398</v>
      </c>
    </row>
    <row r="74" spans="7:24" hidden="1" x14ac:dyDescent="0.35">
      <c r="G74" s="244" t="s">
        <v>27</v>
      </c>
      <c r="X74" s="244" t="s">
        <v>393</v>
      </c>
    </row>
    <row r="75" spans="7:24" hidden="1" x14ac:dyDescent="0.35">
      <c r="G75" s="244" t="s">
        <v>28</v>
      </c>
      <c r="X75" s="244" t="s">
        <v>422</v>
      </c>
    </row>
    <row r="76" spans="7:24" hidden="1" x14ac:dyDescent="0.35">
      <c r="G76" s="244" t="s">
        <v>1500</v>
      </c>
      <c r="X76" s="244" t="s">
        <v>445</v>
      </c>
    </row>
    <row r="77" spans="7:24" hidden="1" x14ac:dyDescent="0.35">
      <c r="G77" s="244" t="s">
        <v>1501</v>
      </c>
      <c r="X77" s="244" t="s">
        <v>400</v>
      </c>
    </row>
    <row r="78" spans="7:24" hidden="1" x14ac:dyDescent="0.35">
      <c r="G78" s="244" t="s">
        <v>29</v>
      </c>
      <c r="X78" s="244" t="s">
        <v>429</v>
      </c>
    </row>
    <row r="79" spans="7:24" hidden="1" x14ac:dyDescent="0.35">
      <c r="G79" s="244" t="s">
        <v>30</v>
      </c>
      <c r="X79" s="244" t="s">
        <v>413</v>
      </c>
    </row>
    <row r="80" spans="7:24" hidden="1" x14ac:dyDescent="0.35">
      <c r="G80" s="244" t="s">
        <v>1502</v>
      </c>
      <c r="X80" s="244" t="s">
        <v>394</v>
      </c>
    </row>
    <row r="81" spans="7:24" hidden="1" x14ac:dyDescent="0.35">
      <c r="G81" s="244" t="s">
        <v>915</v>
      </c>
      <c r="X81" s="244" t="s">
        <v>420</v>
      </c>
    </row>
    <row r="82" spans="7:24" hidden="1" x14ac:dyDescent="0.35">
      <c r="G82" s="244" t="s">
        <v>917</v>
      </c>
      <c r="X82" s="244" t="s">
        <v>401</v>
      </c>
    </row>
    <row r="83" spans="7:24" hidden="1" x14ac:dyDescent="0.35">
      <c r="G83" s="244" t="s">
        <v>919</v>
      </c>
      <c r="X83" s="244" t="s">
        <v>402</v>
      </c>
    </row>
    <row r="84" spans="7:24" hidden="1" x14ac:dyDescent="0.35">
      <c r="G84" s="244" t="s">
        <v>1503</v>
      </c>
      <c r="X84" s="244" t="s">
        <v>427</v>
      </c>
    </row>
    <row r="85" spans="7:24" hidden="1" x14ac:dyDescent="0.35">
      <c r="G85" s="244" t="s">
        <v>907</v>
      </c>
      <c r="X85" s="244" t="s">
        <v>428</v>
      </c>
    </row>
    <row r="86" spans="7:24" hidden="1" x14ac:dyDescent="0.35">
      <c r="G86" s="244" t="s">
        <v>923</v>
      </c>
      <c r="X86" s="244" t="s">
        <v>406</v>
      </c>
    </row>
    <row r="87" spans="7:24" hidden="1" x14ac:dyDescent="0.35">
      <c r="G87" s="244" t="s">
        <v>1504</v>
      </c>
      <c r="X87" s="244" t="s">
        <v>425</v>
      </c>
    </row>
    <row r="88" spans="7:24" hidden="1" x14ac:dyDescent="0.35">
      <c r="G88" s="244" t="s">
        <v>1505</v>
      </c>
      <c r="X88" s="244" t="s">
        <v>414</v>
      </c>
    </row>
    <row r="89" spans="7:24" hidden="1" x14ac:dyDescent="0.35">
      <c r="G89" s="244" t="s">
        <v>926</v>
      </c>
      <c r="X89" s="244" t="s">
        <v>390</v>
      </c>
    </row>
    <row r="90" spans="7:24" hidden="1" x14ac:dyDescent="0.35">
      <c r="G90" s="244" t="s">
        <v>31</v>
      </c>
      <c r="X90" s="244" t="s">
        <v>392</v>
      </c>
    </row>
    <row r="91" spans="7:24" hidden="1" x14ac:dyDescent="0.35">
      <c r="G91" s="244" t="s">
        <v>1121</v>
      </c>
      <c r="X91" s="244" t="s">
        <v>426</v>
      </c>
    </row>
    <row r="92" spans="7:24" hidden="1" x14ac:dyDescent="0.35">
      <c r="G92" s="244" t="s">
        <v>1506</v>
      </c>
      <c r="X92" s="244" t="s">
        <v>391</v>
      </c>
    </row>
    <row r="93" spans="7:24" hidden="1" x14ac:dyDescent="0.35">
      <c r="G93" s="244" t="s">
        <v>1507</v>
      </c>
      <c r="X93" s="244" t="s">
        <v>411</v>
      </c>
    </row>
    <row r="94" spans="7:24" hidden="1" x14ac:dyDescent="0.35">
      <c r="G94" s="244" t="s">
        <v>939</v>
      </c>
      <c r="X94" s="244" t="s">
        <v>386</v>
      </c>
    </row>
    <row r="95" spans="7:24" hidden="1" x14ac:dyDescent="0.35">
      <c r="G95" s="244" t="s">
        <v>941</v>
      </c>
      <c r="X95" s="244" t="s">
        <v>405</v>
      </c>
    </row>
    <row r="96" spans="7:24" hidden="1" x14ac:dyDescent="0.35">
      <c r="G96" s="244" t="s">
        <v>32</v>
      </c>
      <c r="X96" s="244" t="s">
        <v>409</v>
      </c>
    </row>
    <row r="97" spans="7:24" hidden="1" x14ac:dyDescent="0.35">
      <c r="G97" s="244" t="s">
        <v>33</v>
      </c>
      <c r="X97" s="244" t="s">
        <v>417</v>
      </c>
    </row>
    <row r="98" spans="7:24" hidden="1" x14ac:dyDescent="0.35">
      <c r="G98" s="244" t="s">
        <v>1508</v>
      </c>
      <c r="X98" s="244" t="s">
        <v>387</v>
      </c>
    </row>
    <row r="99" spans="7:24" hidden="1" x14ac:dyDescent="0.35">
      <c r="G99" s="244" t="s">
        <v>337</v>
      </c>
      <c r="X99" s="244" t="s">
        <v>421</v>
      </c>
    </row>
    <row r="100" spans="7:24" hidden="1" x14ac:dyDescent="0.35">
      <c r="G100" s="244" t="s">
        <v>338</v>
      </c>
      <c r="X100" s="244" t="s">
        <v>384</v>
      </c>
    </row>
    <row r="101" spans="7:24" hidden="1" x14ac:dyDescent="0.35">
      <c r="G101" s="244" t="s">
        <v>1509</v>
      </c>
      <c r="X101" s="244" t="s">
        <v>403</v>
      </c>
    </row>
    <row r="102" spans="7:24" hidden="1" x14ac:dyDescent="0.35">
      <c r="G102" s="244" t="s">
        <v>1510</v>
      </c>
      <c r="X102" s="244" t="s">
        <v>404</v>
      </c>
    </row>
    <row r="103" spans="7:24" hidden="1" x14ac:dyDescent="0.35">
      <c r="G103" s="244" t="s">
        <v>948</v>
      </c>
      <c r="X103" s="244" t="s">
        <v>397</v>
      </c>
    </row>
    <row r="104" spans="7:24" hidden="1" x14ac:dyDescent="0.35">
      <c r="G104" s="244" t="s">
        <v>34</v>
      </c>
      <c r="X104" s="244" t="s">
        <v>407</v>
      </c>
    </row>
    <row r="105" spans="7:24" hidden="1" x14ac:dyDescent="0.35">
      <c r="G105" s="244" t="s">
        <v>957</v>
      </c>
      <c r="X105" s="244" t="s">
        <v>399</v>
      </c>
    </row>
    <row r="106" spans="7:24" hidden="1" x14ac:dyDescent="0.35">
      <c r="G106" s="244" t="s">
        <v>960</v>
      </c>
      <c r="X106" s="244" t="s">
        <v>418</v>
      </c>
    </row>
    <row r="107" spans="7:24" hidden="1" x14ac:dyDescent="0.35">
      <c r="G107" s="244" t="s">
        <v>36</v>
      </c>
      <c r="X107" s="244" t="s">
        <v>419</v>
      </c>
    </row>
    <row r="108" spans="7:24" hidden="1" x14ac:dyDescent="0.35">
      <c r="G108" s="244" t="s">
        <v>1511</v>
      </c>
    </row>
    <row r="109" spans="7:24" hidden="1" x14ac:dyDescent="0.35">
      <c r="G109" s="244" t="s">
        <v>37</v>
      </c>
    </row>
    <row r="110" spans="7:24" hidden="1" x14ac:dyDescent="0.35">
      <c r="G110" s="244" t="s">
        <v>38</v>
      </c>
    </row>
    <row r="111" spans="7:24" hidden="1" x14ac:dyDescent="0.35">
      <c r="G111" s="244" t="s">
        <v>962</v>
      </c>
    </row>
    <row r="112" spans="7:24" hidden="1" x14ac:dyDescent="0.35">
      <c r="G112" s="244" t="s">
        <v>964</v>
      </c>
    </row>
    <row r="113" spans="7:7" hidden="1" x14ac:dyDescent="0.35">
      <c r="G113" s="244" t="s">
        <v>967</v>
      </c>
    </row>
    <row r="114" spans="7:7" hidden="1" x14ac:dyDescent="0.35">
      <c r="G114" s="244" t="s">
        <v>954</v>
      </c>
    </row>
    <row r="115" spans="7:7" hidden="1" x14ac:dyDescent="0.35">
      <c r="G115" s="244" t="s">
        <v>39</v>
      </c>
    </row>
    <row r="116" spans="7:7" hidden="1" x14ac:dyDescent="0.35">
      <c r="G116" s="244" t="s">
        <v>1512</v>
      </c>
    </row>
    <row r="117" spans="7:7" hidden="1" x14ac:dyDescent="0.35">
      <c r="G117" s="244" t="s">
        <v>40</v>
      </c>
    </row>
    <row r="118" spans="7:7" hidden="1" x14ac:dyDescent="0.35">
      <c r="G118" s="244" t="s">
        <v>971</v>
      </c>
    </row>
    <row r="119" spans="7:7" hidden="1" x14ac:dyDescent="0.35">
      <c r="G119" s="244" t="s">
        <v>972</v>
      </c>
    </row>
    <row r="120" spans="7:7" hidden="1" x14ac:dyDescent="0.35">
      <c r="G120" s="244" t="s">
        <v>973</v>
      </c>
    </row>
    <row r="121" spans="7:7" hidden="1" x14ac:dyDescent="0.35">
      <c r="G121" s="244" t="s">
        <v>41</v>
      </c>
    </row>
    <row r="122" spans="7:7" hidden="1" x14ac:dyDescent="0.35">
      <c r="G122" s="244" t="s">
        <v>974</v>
      </c>
    </row>
    <row r="123" spans="7:7" hidden="1" x14ac:dyDescent="0.35">
      <c r="G123" s="244" t="s">
        <v>976</v>
      </c>
    </row>
    <row r="124" spans="7:7" hidden="1" x14ac:dyDescent="0.35">
      <c r="G124" s="244" t="s">
        <v>977</v>
      </c>
    </row>
    <row r="125" spans="7:7" hidden="1" x14ac:dyDescent="0.35">
      <c r="G125" s="244" t="s">
        <v>978</v>
      </c>
    </row>
    <row r="126" spans="7:7" hidden="1" x14ac:dyDescent="0.35">
      <c r="G126" s="244" t="s">
        <v>979</v>
      </c>
    </row>
    <row r="127" spans="7:7" hidden="1" x14ac:dyDescent="0.35">
      <c r="G127" s="244" t="s">
        <v>339</v>
      </c>
    </row>
    <row r="128" spans="7:7" hidden="1" x14ac:dyDescent="0.35">
      <c r="G128" s="244" t="s">
        <v>980</v>
      </c>
    </row>
    <row r="129" spans="7:7" hidden="1" x14ac:dyDescent="0.35">
      <c r="G129" s="244" t="s">
        <v>1513</v>
      </c>
    </row>
    <row r="130" spans="7:7" hidden="1" x14ac:dyDescent="0.35">
      <c r="G130" s="244" t="s">
        <v>1514</v>
      </c>
    </row>
    <row r="131" spans="7:7" hidden="1" x14ac:dyDescent="0.35">
      <c r="G131" s="244" t="s">
        <v>982</v>
      </c>
    </row>
    <row r="132" spans="7:7" hidden="1" x14ac:dyDescent="0.35">
      <c r="G132" s="244" t="s">
        <v>983</v>
      </c>
    </row>
    <row r="133" spans="7:7" hidden="1" x14ac:dyDescent="0.35">
      <c r="G133" s="244" t="s">
        <v>340</v>
      </c>
    </row>
    <row r="134" spans="7:7" hidden="1" x14ac:dyDescent="0.35">
      <c r="G134" s="244" t="s">
        <v>341</v>
      </c>
    </row>
    <row r="135" spans="7:7" hidden="1" x14ac:dyDescent="0.35">
      <c r="G135" s="244" t="s">
        <v>985</v>
      </c>
    </row>
    <row r="136" spans="7:7" hidden="1" x14ac:dyDescent="0.35">
      <c r="G136" s="244" t="s">
        <v>986</v>
      </c>
    </row>
    <row r="137" spans="7:7" hidden="1" x14ac:dyDescent="0.35">
      <c r="G137" s="244" t="s">
        <v>984</v>
      </c>
    </row>
    <row r="138" spans="7:7" hidden="1" x14ac:dyDescent="0.35">
      <c r="G138" s="244" t="s">
        <v>342</v>
      </c>
    </row>
    <row r="139" spans="7:7" hidden="1" x14ac:dyDescent="0.35">
      <c r="G139" s="244" t="s">
        <v>987</v>
      </c>
    </row>
    <row r="140" spans="7:7" hidden="1" x14ac:dyDescent="0.35">
      <c r="G140" s="244" t="s">
        <v>988</v>
      </c>
    </row>
    <row r="141" spans="7:7" hidden="1" x14ac:dyDescent="0.35">
      <c r="G141" s="244" t="s">
        <v>343</v>
      </c>
    </row>
    <row r="142" spans="7:7" hidden="1" x14ac:dyDescent="0.35">
      <c r="G142" s="244" t="s">
        <v>990</v>
      </c>
    </row>
    <row r="143" spans="7:7" hidden="1" x14ac:dyDescent="0.35">
      <c r="G143" s="244" t="s">
        <v>991</v>
      </c>
    </row>
    <row r="144" spans="7:7" hidden="1" x14ac:dyDescent="0.35">
      <c r="G144" s="244" t="s">
        <v>992</v>
      </c>
    </row>
    <row r="145" spans="7:7" hidden="1" x14ac:dyDescent="0.35">
      <c r="G145" s="244" t="s">
        <v>993</v>
      </c>
    </row>
    <row r="146" spans="7:7" hidden="1" x14ac:dyDescent="0.35">
      <c r="G146" s="244" t="s">
        <v>994</v>
      </c>
    </row>
    <row r="147" spans="7:7" hidden="1" x14ac:dyDescent="0.35">
      <c r="G147" s="244" t="s">
        <v>1515</v>
      </c>
    </row>
    <row r="148" spans="7:7" hidden="1" x14ac:dyDescent="0.35">
      <c r="G148" s="244" t="s">
        <v>42</v>
      </c>
    </row>
    <row r="149" spans="7:7" hidden="1" x14ac:dyDescent="0.35">
      <c r="G149" s="244" t="s">
        <v>43</v>
      </c>
    </row>
    <row r="150" spans="7:7" hidden="1" x14ac:dyDescent="0.35">
      <c r="G150" s="244" t="s">
        <v>1516</v>
      </c>
    </row>
    <row r="151" spans="7:7" hidden="1" x14ac:dyDescent="0.35">
      <c r="G151" s="244" t="s">
        <v>44</v>
      </c>
    </row>
    <row r="152" spans="7:7" hidden="1" x14ac:dyDescent="0.35">
      <c r="G152" s="244" t="s">
        <v>45</v>
      </c>
    </row>
    <row r="153" spans="7:7" hidden="1" x14ac:dyDescent="0.35">
      <c r="G153" s="244" t="s">
        <v>46</v>
      </c>
    </row>
    <row r="154" spans="7:7" hidden="1" x14ac:dyDescent="0.35">
      <c r="G154" s="244" t="s">
        <v>47</v>
      </c>
    </row>
    <row r="155" spans="7:7" hidden="1" x14ac:dyDescent="0.35">
      <c r="G155" s="244" t="s">
        <v>997</v>
      </c>
    </row>
    <row r="156" spans="7:7" hidden="1" x14ac:dyDescent="0.35">
      <c r="G156" s="244" t="s">
        <v>344</v>
      </c>
    </row>
    <row r="157" spans="7:7" hidden="1" x14ac:dyDescent="0.35">
      <c r="G157" s="244" t="s">
        <v>48</v>
      </c>
    </row>
    <row r="158" spans="7:7" hidden="1" x14ac:dyDescent="0.35">
      <c r="G158" s="244" t="s">
        <v>995</v>
      </c>
    </row>
    <row r="159" spans="7:7" hidden="1" x14ac:dyDescent="0.35">
      <c r="G159" s="244" t="s">
        <v>1517</v>
      </c>
    </row>
    <row r="160" spans="7:7" hidden="1" x14ac:dyDescent="0.35">
      <c r="G160" s="244" t="s">
        <v>1518</v>
      </c>
    </row>
    <row r="161" spans="7:7" hidden="1" x14ac:dyDescent="0.35">
      <c r="G161" s="244" t="s">
        <v>999</v>
      </c>
    </row>
    <row r="162" spans="7:7" hidden="1" x14ac:dyDescent="0.35">
      <c r="G162" s="244" t="s">
        <v>1519</v>
      </c>
    </row>
    <row r="163" spans="7:7" hidden="1" x14ac:dyDescent="0.35">
      <c r="G163" s="244" t="s">
        <v>49</v>
      </c>
    </row>
    <row r="164" spans="7:7" hidden="1" x14ac:dyDescent="0.35">
      <c r="G164" s="244" t="s">
        <v>1520</v>
      </c>
    </row>
    <row r="165" spans="7:7" hidden="1" x14ac:dyDescent="0.35">
      <c r="G165" s="244" t="s">
        <v>1521</v>
      </c>
    </row>
    <row r="166" spans="7:7" hidden="1" x14ac:dyDescent="0.35">
      <c r="G166" s="244" t="s">
        <v>1522</v>
      </c>
    </row>
    <row r="167" spans="7:7" hidden="1" x14ac:dyDescent="0.35">
      <c r="G167" s="244" t="s">
        <v>1523</v>
      </c>
    </row>
    <row r="168" spans="7:7" hidden="1" x14ac:dyDescent="0.35">
      <c r="G168" s="244" t="s">
        <v>1524</v>
      </c>
    </row>
    <row r="169" spans="7:7" hidden="1" x14ac:dyDescent="0.35">
      <c r="G169" s="244" t="s">
        <v>50</v>
      </c>
    </row>
    <row r="170" spans="7:7" hidden="1" x14ac:dyDescent="0.35">
      <c r="G170" s="244" t="s">
        <v>51</v>
      </c>
    </row>
    <row r="171" spans="7:7" hidden="1" x14ac:dyDescent="0.35">
      <c r="G171" s="244" t="s">
        <v>1525</v>
      </c>
    </row>
    <row r="172" spans="7:7" hidden="1" x14ac:dyDescent="0.35">
      <c r="G172" s="244" t="s">
        <v>1526</v>
      </c>
    </row>
    <row r="173" spans="7:7" hidden="1" x14ac:dyDescent="0.35">
      <c r="G173" s="244" t="s">
        <v>1010</v>
      </c>
    </row>
    <row r="174" spans="7:7" hidden="1" x14ac:dyDescent="0.35">
      <c r="G174" s="244" t="s">
        <v>52</v>
      </c>
    </row>
    <row r="175" spans="7:7" hidden="1" x14ac:dyDescent="0.35">
      <c r="G175" s="244" t="s">
        <v>53</v>
      </c>
    </row>
    <row r="176" spans="7:7" hidden="1" x14ac:dyDescent="0.35">
      <c r="G176" s="244" t="s">
        <v>1005</v>
      </c>
    </row>
    <row r="177" spans="7:7" hidden="1" x14ac:dyDescent="0.35">
      <c r="G177" s="244" t="s">
        <v>1007</v>
      </c>
    </row>
    <row r="178" spans="7:7" hidden="1" x14ac:dyDescent="0.35">
      <c r="G178" s="244" t="s">
        <v>1527</v>
      </c>
    </row>
    <row r="179" spans="7:7" hidden="1" x14ac:dyDescent="0.35">
      <c r="G179" s="244" t="s">
        <v>1008</v>
      </c>
    </row>
    <row r="180" spans="7:7" hidden="1" x14ac:dyDescent="0.35">
      <c r="G180" s="244" t="s">
        <v>54</v>
      </c>
    </row>
    <row r="181" spans="7:7" hidden="1" x14ac:dyDescent="0.35">
      <c r="G181" s="244" t="s">
        <v>1012</v>
      </c>
    </row>
    <row r="182" spans="7:7" hidden="1" x14ac:dyDescent="0.35">
      <c r="G182" s="244" t="s">
        <v>1013</v>
      </c>
    </row>
    <row r="183" spans="7:7" hidden="1" x14ac:dyDescent="0.35">
      <c r="G183" s="244" t="s">
        <v>55</v>
      </c>
    </row>
    <row r="184" spans="7:7" hidden="1" x14ac:dyDescent="0.35">
      <c r="G184" s="244" t="s">
        <v>56</v>
      </c>
    </row>
    <row r="185" spans="7:7" hidden="1" x14ac:dyDescent="0.35">
      <c r="G185" s="244" t="s">
        <v>57</v>
      </c>
    </row>
    <row r="186" spans="7:7" hidden="1" x14ac:dyDescent="0.35">
      <c r="G186" s="244" t="s">
        <v>1017</v>
      </c>
    </row>
    <row r="187" spans="7:7" hidden="1" x14ac:dyDescent="0.35">
      <c r="G187" s="244" t="s">
        <v>1018</v>
      </c>
    </row>
    <row r="188" spans="7:7" hidden="1" x14ac:dyDescent="0.35">
      <c r="G188" s="244" t="s">
        <v>1015</v>
      </c>
    </row>
    <row r="189" spans="7:7" hidden="1" x14ac:dyDescent="0.35">
      <c r="G189" s="244" t="s">
        <v>1528</v>
      </c>
    </row>
    <row r="190" spans="7:7" hidden="1" x14ac:dyDescent="0.35">
      <c r="G190" s="244" t="s">
        <v>1019</v>
      </c>
    </row>
    <row r="191" spans="7:7" hidden="1" x14ac:dyDescent="0.35">
      <c r="G191" s="244" t="s">
        <v>58</v>
      </c>
    </row>
    <row r="192" spans="7:7" hidden="1" x14ac:dyDescent="0.35">
      <c r="G192" s="244" t="s">
        <v>59</v>
      </c>
    </row>
    <row r="193" spans="7:7" hidden="1" x14ac:dyDescent="0.35">
      <c r="G193" s="244" t="s">
        <v>1529</v>
      </c>
    </row>
    <row r="194" spans="7:7" hidden="1" x14ac:dyDescent="0.35">
      <c r="G194" s="244" t="s">
        <v>1530</v>
      </c>
    </row>
    <row r="195" spans="7:7" hidden="1" x14ac:dyDescent="0.35">
      <c r="G195" s="244" t="s">
        <v>60</v>
      </c>
    </row>
    <row r="196" spans="7:7" hidden="1" x14ac:dyDescent="0.35">
      <c r="G196" s="244" t="s">
        <v>1011</v>
      </c>
    </row>
    <row r="197" spans="7:7" hidden="1" x14ac:dyDescent="0.35">
      <c r="G197" s="244" t="s">
        <v>1022</v>
      </c>
    </row>
    <row r="198" spans="7:7" hidden="1" x14ac:dyDescent="0.35">
      <c r="G198" s="244" t="s">
        <v>1531</v>
      </c>
    </row>
    <row r="199" spans="7:7" hidden="1" x14ac:dyDescent="0.35">
      <c r="G199" s="244" t="s">
        <v>61</v>
      </c>
    </row>
    <row r="200" spans="7:7" hidden="1" x14ac:dyDescent="0.35">
      <c r="G200" s="244" t="s">
        <v>1024</v>
      </c>
    </row>
    <row r="201" spans="7:7" hidden="1" x14ac:dyDescent="0.35">
      <c r="G201" s="244" t="s">
        <v>62</v>
      </c>
    </row>
    <row r="202" spans="7:7" hidden="1" x14ac:dyDescent="0.35">
      <c r="G202" s="244" t="s">
        <v>346</v>
      </c>
    </row>
    <row r="203" spans="7:7" hidden="1" x14ac:dyDescent="0.35">
      <c r="G203" s="244" t="s">
        <v>1032</v>
      </c>
    </row>
    <row r="204" spans="7:7" hidden="1" x14ac:dyDescent="0.35">
      <c r="G204" s="244" t="s">
        <v>63</v>
      </c>
    </row>
    <row r="205" spans="7:7" hidden="1" x14ac:dyDescent="0.35">
      <c r="G205" s="244" t="s">
        <v>64</v>
      </c>
    </row>
    <row r="206" spans="7:7" hidden="1" x14ac:dyDescent="0.35">
      <c r="G206" s="244" t="s">
        <v>1025</v>
      </c>
    </row>
    <row r="207" spans="7:7" hidden="1" x14ac:dyDescent="0.35">
      <c r="G207" s="244" t="s">
        <v>1026</v>
      </c>
    </row>
    <row r="208" spans="7:7" hidden="1" x14ac:dyDescent="0.35">
      <c r="G208" s="244" t="s">
        <v>1027</v>
      </c>
    </row>
    <row r="209" spans="7:7" hidden="1" x14ac:dyDescent="0.35">
      <c r="G209" s="244" t="s">
        <v>1532</v>
      </c>
    </row>
    <row r="210" spans="7:7" hidden="1" x14ac:dyDescent="0.35">
      <c r="G210" s="244" t="s">
        <v>1029</v>
      </c>
    </row>
    <row r="211" spans="7:7" hidden="1" x14ac:dyDescent="0.35">
      <c r="G211" s="244" t="s">
        <v>1030</v>
      </c>
    </row>
    <row r="212" spans="7:7" hidden="1" x14ac:dyDescent="0.35">
      <c r="G212" s="244" t="s">
        <v>1533</v>
      </c>
    </row>
    <row r="213" spans="7:7" hidden="1" x14ac:dyDescent="0.35">
      <c r="G213" s="244" t="s">
        <v>1033</v>
      </c>
    </row>
    <row r="214" spans="7:7" hidden="1" x14ac:dyDescent="0.35">
      <c r="G214" s="244" t="s">
        <v>1034</v>
      </c>
    </row>
    <row r="215" spans="7:7" hidden="1" x14ac:dyDescent="0.35">
      <c r="G215" s="244" t="s">
        <v>1035</v>
      </c>
    </row>
    <row r="216" spans="7:7" hidden="1" x14ac:dyDescent="0.35">
      <c r="G216" s="244" t="s">
        <v>1036</v>
      </c>
    </row>
    <row r="217" spans="7:7" hidden="1" x14ac:dyDescent="0.35">
      <c r="G217" s="244" t="s">
        <v>65</v>
      </c>
    </row>
    <row r="218" spans="7:7" hidden="1" x14ac:dyDescent="0.35">
      <c r="G218" s="244" t="s">
        <v>1038</v>
      </c>
    </row>
    <row r="219" spans="7:7" hidden="1" x14ac:dyDescent="0.35">
      <c r="G219" s="244" t="s">
        <v>1534</v>
      </c>
    </row>
    <row r="220" spans="7:7" hidden="1" x14ac:dyDescent="0.35">
      <c r="G220" s="244" t="s">
        <v>1039</v>
      </c>
    </row>
    <row r="221" spans="7:7" hidden="1" x14ac:dyDescent="0.35">
      <c r="G221" s="244" t="s">
        <v>1040</v>
      </c>
    </row>
    <row r="222" spans="7:7" hidden="1" x14ac:dyDescent="0.35">
      <c r="G222" s="244" t="s">
        <v>1041</v>
      </c>
    </row>
    <row r="223" spans="7:7" hidden="1" x14ac:dyDescent="0.35">
      <c r="G223" s="244" t="s">
        <v>348</v>
      </c>
    </row>
    <row r="224" spans="7:7" hidden="1" x14ac:dyDescent="0.35">
      <c r="G224" s="244" t="s">
        <v>1535</v>
      </c>
    </row>
    <row r="225" spans="7:7" hidden="1" x14ac:dyDescent="0.35">
      <c r="G225" s="244" t="s">
        <v>1536</v>
      </c>
    </row>
    <row r="226" spans="7:7" hidden="1" x14ac:dyDescent="0.35">
      <c r="G226" s="244" t="s">
        <v>1537</v>
      </c>
    </row>
    <row r="227" spans="7:7" hidden="1" x14ac:dyDescent="0.35">
      <c r="G227" s="244" t="s">
        <v>66</v>
      </c>
    </row>
    <row r="228" spans="7:7" hidden="1" x14ac:dyDescent="0.35">
      <c r="G228" s="244" t="s">
        <v>67</v>
      </c>
    </row>
    <row r="229" spans="7:7" hidden="1" x14ac:dyDescent="0.35">
      <c r="G229" s="244" t="s">
        <v>1538</v>
      </c>
    </row>
    <row r="230" spans="7:7" hidden="1" x14ac:dyDescent="0.35">
      <c r="G230" s="244" t="s">
        <v>68</v>
      </c>
    </row>
    <row r="231" spans="7:7" hidden="1" x14ac:dyDescent="0.35">
      <c r="G231" s="244" t="s">
        <v>1539</v>
      </c>
    </row>
    <row r="232" spans="7:7" hidden="1" x14ac:dyDescent="0.35">
      <c r="G232" s="244" t="s">
        <v>69</v>
      </c>
    </row>
    <row r="233" spans="7:7" hidden="1" x14ac:dyDescent="0.35">
      <c r="G233" s="244" t="s">
        <v>70</v>
      </c>
    </row>
    <row r="234" spans="7:7" hidden="1" x14ac:dyDescent="0.35">
      <c r="G234" s="244" t="s">
        <v>1044</v>
      </c>
    </row>
    <row r="235" spans="7:7" hidden="1" x14ac:dyDescent="0.35">
      <c r="G235" s="244" t="s">
        <v>1540</v>
      </c>
    </row>
    <row r="236" spans="7:7" hidden="1" x14ac:dyDescent="0.35">
      <c r="G236" s="244" t="s">
        <v>1541</v>
      </c>
    </row>
    <row r="237" spans="7:7" hidden="1" x14ac:dyDescent="0.35">
      <c r="G237" s="244" t="s">
        <v>1542</v>
      </c>
    </row>
    <row r="238" spans="7:7" hidden="1" x14ac:dyDescent="0.35">
      <c r="G238" s="244" t="s">
        <v>1046</v>
      </c>
    </row>
    <row r="239" spans="7:7" hidden="1" x14ac:dyDescent="0.35">
      <c r="G239" s="244" t="s">
        <v>1047</v>
      </c>
    </row>
    <row r="240" spans="7:7" hidden="1" x14ac:dyDescent="0.35">
      <c r="G240" s="244" t="s">
        <v>351</v>
      </c>
    </row>
    <row r="241" spans="7:7" hidden="1" x14ac:dyDescent="0.35">
      <c r="G241" s="244" t="s">
        <v>1051</v>
      </c>
    </row>
    <row r="242" spans="7:7" hidden="1" x14ac:dyDescent="0.35">
      <c r="G242" s="244" t="s">
        <v>352</v>
      </c>
    </row>
    <row r="243" spans="7:7" hidden="1" x14ac:dyDescent="0.35">
      <c r="G243" s="244" t="s">
        <v>353</v>
      </c>
    </row>
    <row r="244" spans="7:7" hidden="1" x14ac:dyDescent="0.35">
      <c r="G244" s="244" t="s">
        <v>1052</v>
      </c>
    </row>
    <row r="245" spans="7:7" hidden="1" x14ac:dyDescent="0.35">
      <c r="G245" s="244" t="s">
        <v>71</v>
      </c>
    </row>
    <row r="246" spans="7:7" hidden="1" x14ac:dyDescent="0.35">
      <c r="G246" s="244" t="s">
        <v>1053</v>
      </c>
    </row>
    <row r="247" spans="7:7" hidden="1" x14ac:dyDescent="0.35">
      <c r="G247" s="244" t="s">
        <v>354</v>
      </c>
    </row>
    <row r="248" spans="7:7" hidden="1" x14ac:dyDescent="0.35">
      <c r="G248" s="244" t="s">
        <v>1543</v>
      </c>
    </row>
    <row r="249" spans="7:7" hidden="1" x14ac:dyDescent="0.35">
      <c r="G249" s="244" t="s">
        <v>1544</v>
      </c>
    </row>
    <row r="250" spans="7:7" hidden="1" x14ac:dyDescent="0.35">
      <c r="G250" s="244" t="s">
        <v>1545</v>
      </c>
    </row>
    <row r="251" spans="7:7" hidden="1" x14ac:dyDescent="0.35">
      <c r="G251" s="244" t="s">
        <v>1546</v>
      </c>
    </row>
    <row r="252" spans="7:7" hidden="1" x14ac:dyDescent="0.35">
      <c r="G252" s="244" t="s">
        <v>1057</v>
      </c>
    </row>
    <row r="253" spans="7:7" hidden="1" x14ac:dyDescent="0.35">
      <c r="G253" s="244" t="s">
        <v>1547</v>
      </c>
    </row>
    <row r="254" spans="7:7" hidden="1" x14ac:dyDescent="0.35">
      <c r="G254" s="244" t="s">
        <v>1548</v>
      </c>
    </row>
    <row r="255" spans="7:7" hidden="1" x14ac:dyDescent="0.35">
      <c r="G255" s="244" t="s">
        <v>1549</v>
      </c>
    </row>
    <row r="256" spans="7:7" hidden="1" x14ac:dyDescent="0.35">
      <c r="G256" s="244" t="s">
        <v>72</v>
      </c>
    </row>
    <row r="257" spans="7:7" hidden="1" x14ac:dyDescent="0.35">
      <c r="G257" s="244" t="s">
        <v>1550</v>
      </c>
    </row>
    <row r="258" spans="7:7" hidden="1" x14ac:dyDescent="0.35">
      <c r="G258" s="244" t="s">
        <v>1551</v>
      </c>
    </row>
    <row r="259" spans="7:7" hidden="1" x14ac:dyDescent="0.35">
      <c r="G259" s="244" t="s">
        <v>1552</v>
      </c>
    </row>
    <row r="260" spans="7:7" hidden="1" x14ac:dyDescent="0.35">
      <c r="G260" s="244" t="s">
        <v>1061</v>
      </c>
    </row>
    <row r="261" spans="7:7" hidden="1" x14ac:dyDescent="0.35">
      <c r="G261" s="244" t="s">
        <v>1062</v>
      </c>
    </row>
    <row r="262" spans="7:7" hidden="1" x14ac:dyDescent="0.35">
      <c r="G262" s="244" t="s">
        <v>1063</v>
      </c>
    </row>
    <row r="263" spans="7:7" hidden="1" x14ac:dyDescent="0.35">
      <c r="G263" s="244" t="s">
        <v>1064</v>
      </c>
    </row>
    <row r="264" spans="7:7" hidden="1" x14ac:dyDescent="0.35">
      <c r="G264" s="244" t="s">
        <v>1054</v>
      </c>
    </row>
    <row r="265" spans="7:7" hidden="1" x14ac:dyDescent="0.35">
      <c r="G265" s="244" t="s">
        <v>1553</v>
      </c>
    </row>
    <row r="266" spans="7:7" hidden="1" x14ac:dyDescent="0.35">
      <c r="G266" s="244" t="s">
        <v>361</v>
      </c>
    </row>
    <row r="267" spans="7:7" hidden="1" x14ac:dyDescent="0.35">
      <c r="G267" s="244" t="s">
        <v>1065</v>
      </c>
    </row>
    <row r="268" spans="7:7" hidden="1" x14ac:dyDescent="0.35">
      <c r="G268" s="244" t="s">
        <v>1066</v>
      </c>
    </row>
    <row r="269" spans="7:7" hidden="1" x14ac:dyDescent="0.35">
      <c r="G269" s="244" t="s">
        <v>1554</v>
      </c>
    </row>
    <row r="270" spans="7:7" hidden="1" x14ac:dyDescent="0.35">
      <c r="G270" s="244" t="s">
        <v>1555</v>
      </c>
    </row>
    <row r="271" spans="7:7" hidden="1" x14ac:dyDescent="0.35">
      <c r="G271" s="244" t="s">
        <v>1068</v>
      </c>
    </row>
    <row r="272" spans="7:7" hidden="1" x14ac:dyDescent="0.35">
      <c r="G272" s="244" t="s">
        <v>73</v>
      </c>
    </row>
    <row r="273" spans="7:7" hidden="1" x14ac:dyDescent="0.35">
      <c r="G273" s="244" t="s">
        <v>1556</v>
      </c>
    </row>
    <row r="274" spans="7:7" hidden="1" x14ac:dyDescent="0.35">
      <c r="G274" s="244" t="s">
        <v>363</v>
      </c>
    </row>
    <row r="275" spans="7:7" hidden="1" x14ac:dyDescent="0.35">
      <c r="G275" s="244" t="s">
        <v>74</v>
      </c>
    </row>
    <row r="276" spans="7:7" hidden="1" x14ac:dyDescent="0.35">
      <c r="G276" s="244" t="s">
        <v>364</v>
      </c>
    </row>
    <row r="277" spans="7:7" hidden="1" x14ac:dyDescent="0.35">
      <c r="G277" s="244" t="s">
        <v>1557</v>
      </c>
    </row>
    <row r="278" spans="7:7" hidden="1" x14ac:dyDescent="0.35">
      <c r="G278" s="244" t="s">
        <v>1558</v>
      </c>
    </row>
    <row r="279" spans="7:7" hidden="1" x14ac:dyDescent="0.35">
      <c r="G279" s="244" t="s">
        <v>1559</v>
      </c>
    </row>
    <row r="280" spans="7:7" hidden="1" x14ac:dyDescent="0.35">
      <c r="G280" s="244" t="s">
        <v>75</v>
      </c>
    </row>
    <row r="281" spans="7:7" hidden="1" x14ac:dyDescent="0.35">
      <c r="G281" s="244" t="s">
        <v>76</v>
      </c>
    </row>
    <row r="282" spans="7:7" hidden="1" x14ac:dyDescent="0.35">
      <c r="G282" s="244" t="s">
        <v>77</v>
      </c>
    </row>
    <row r="283" spans="7:7" hidden="1" x14ac:dyDescent="0.35">
      <c r="G283" s="244" t="s">
        <v>1560</v>
      </c>
    </row>
    <row r="284" spans="7:7" hidden="1" x14ac:dyDescent="0.35">
      <c r="G284" s="244" t="s">
        <v>78</v>
      </c>
    </row>
    <row r="285" spans="7:7" hidden="1" x14ac:dyDescent="0.35">
      <c r="G285" s="244" t="s">
        <v>1074</v>
      </c>
    </row>
    <row r="286" spans="7:7" hidden="1" x14ac:dyDescent="0.35">
      <c r="G286" s="244" t="s">
        <v>365</v>
      </c>
    </row>
    <row r="287" spans="7:7" hidden="1" x14ac:dyDescent="0.35">
      <c r="G287" s="244" t="s">
        <v>1075</v>
      </c>
    </row>
    <row r="288" spans="7:7" hidden="1" x14ac:dyDescent="0.35">
      <c r="G288" s="244" t="s">
        <v>79</v>
      </c>
    </row>
    <row r="289" spans="7:7" hidden="1" x14ac:dyDescent="0.35">
      <c r="G289" s="244" t="s">
        <v>366</v>
      </c>
    </row>
    <row r="290" spans="7:7" hidden="1" x14ac:dyDescent="0.35">
      <c r="G290" s="244" t="s">
        <v>80</v>
      </c>
    </row>
    <row r="291" spans="7:7" hidden="1" x14ac:dyDescent="0.35">
      <c r="G291" s="244" t="s">
        <v>367</v>
      </c>
    </row>
    <row r="292" spans="7:7" hidden="1" x14ac:dyDescent="0.35">
      <c r="G292" s="244" t="s">
        <v>1076</v>
      </c>
    </row>
    <row r="293" spans="7:7" hidden="1" x14ac:dyDescent="0.35">
      <c r="G293" s="244" t="s">
        <v>81</v>
      </c>
    </row>
    <row r="294" spans="7:7" hidden="1" x14ac:dyDescent="0.35">
      <c r="G294" s="244" t="s">
        <v>1561</v>
      </c>
    </row>
    <row r="295" spans="7:7" hidden="1" x14ac:dyDescent="0.35">
      <c r="G295" s="244" t="s">
        <v>1562</v>
      </c>
    </row>
    <row r="296" spans="7:7" hidden="1" x14ac:dyDescent="0.35">
      <c r="G296" s="244" t="s">
        <v>1078</v>
      </c>
    </row>
    <row r="297" spans="7:7" hidden="1" x14ac:dyDescent="0.35">
      <c r="G297" s="244" t="s">
        <v>1079</v>
      </c>
    </row>
    <row r="298" spans="7:7" hidden="1" x14ac:dyDescent="0.35">
      <c r="G298" s="244" t="s">
        <v>1563</v>
      </c>
    </row>
    <row r="299" spans="7:7" hidden="1" x14ac:dyDescent="0.35">
      <c r="G299" s="244" t="s">
        <v>1082</v>
      </c>
    </row>
    <row r="300" spans="7:7" hidden="1" x14ac:dyDescent="0.35">
      <c r="G300" s="244" t="s">
        <v>1083</v>
      </c>
    </row>
    <row r="301" spans="7:7" hidden="1" x14ac:dyDescent="0.35">
      <c r="G301" s="244" t="s">
        <v>1085</v>
      </c>
    </row>
    <row r="302" spans="7:7" hidden="1" x14ac:dyDescent="0.35">
      <c r="G302" s="244" t="s">
        <v>1086</v>
      </c>
    </row>
    <row r="303" spans="7:7" hidden="1" x14ac:dyDescent="0.35">
      <c r="G303" s="244" t="s">
        <v>1084</v>
      </c>
    </row>
    <row r="304" spans="7:7" hidden="1" x14ac:dyDescent="0.35">
      <c r="G304" s="244" t="s">
        <v>1087</v>
      </c>
    </row>
    <row r="305" spans="7:7" hidden="1" x14ac:dyDescent="0.35">
      <c r="G305" s="244" t="s">
        <v>1564</v>
      </c>
    </row>
    <row r="306" spans="7:7" hidden="1" x14ac:dyDescent="0.35">
      <c r="G306" s="244" t="s">
        <v>82</v>
      </c>
    </row>
    <row r="307" spans="7:7" hidden="1" x14ac:dyDescent="0.35">
      <c r="G307" s="244" t="s">
        <v>1565</v>
      </c>
    </row>
    <row r="308" spans="7:7" hidden="1" x14ac:dyDescent="0.35">
      <c r="G308" s="244" t="s">
        <v>1566</v>
      </c>
    </row>
    <row r="309" spans="7:7" hidden="1" x14ac:dyDescent="0.35">
      <c r="G309" s="244" t="s">
        <v>1091</v>
      </c>
    </row>
    <row r="310" spans="7:7" hidden="1" x14ac:dyDescent="0.35">
      <c r="G310" s="244" t="s">
        <v>1092</v>
      </c>
    </row>
    <row r="311" spans="7:7" hidden="1" x14ac:dyDescent="0.35">
      <c r="G311" s="244" t="s">
        <v>1093</v>
      </c>
    </row>
    <row r="312" spans="7:7" hidden="1" x14ac:dyDescent="0.35">
      <c r="G312" s="244" t="s">
        <v>1094</v>
      </c>
    </row>
    <row r="313" spans="7:7" hidden="1" x14ac:dyDescent="0.35">
      <c r="G313" s="244" t="s">
        <v>1095</v>
      </c>
    </row>
    <row r="314" spans="7:7" hidden="1" x14ac:dyDescent="0.35">
      <c r="G314" s="244" t="s">
        <v>83</v>
      </c>
    </row>
    <row r="315" spans="7:7" hidden="1" x14ac:dyDescent="0.35">
      <c r="G315" s="244" t="s">
        <v>1096</v>
      </c>
    </row>
    <row r="316" spans="7:7" hidden="1" x14ac:dyDescent="0.35">
      <c r="G316" s="244" t="s">
        <v>1095</v>
      </c>
    </row>
    <row r="317" spans="7:7" hidden="1" x14ac:dyDescent="0.35">
      <c r="G317" s="244" t="s">
        <v>83</v>
      </c>
    </row>
    <row r="318" spans="7:7" hidden="1" x14ac:dyDescent="0.35">
      <c r="G318" s="244" t="s">
        <v>1096</v>
      </c>
    </row>
  </sheetData>
  <sheetProtection algorithmName="SHA-512" hashValue="Wai0HXf4540FoqM3UHNRszquTdtSXXDqTmPuzE9l85RKlnSW5RNS3SFCA5aBONI0srT44sqn6122wXpg1qvMkA==" saltValue="2jQn2GNOouG3IOXWJ07YJg==" spinCount="100000" sheet="1" formatCells="0" formatColumns="0" formatRows="0" sort="0" autoFilter="0" pivotTables="0"/>
  <autoFilter ref="A5:Z5"/>
  <mergeCells count="13">
    <mergeCell ref="A3:A4"/>
    <mergeCell ref="X3:Y3"/>
    <mergeCell ref="Z3:Z4"/>
    <mergeCell ref="T3:V3"/>
    <mergeCell ref="E3:E4"/>
    <mergeCell ref="F3:F4"/>
    <mergeCell ref="W3:W4"/>
    <mergeCell ref="D3:D4"/>
    <mergeCell ref="G3:G4"/>
    <mergeCell ref="B3:B4"/>
    <mergeCell ref="C3:C4"/>
    <mergeCell ref="H3:H4"/>
    <mergeCell ref="I3:S3"/>
  </mergeCells>
  <dataValidations count="7">
    <dataValidation type="list" allowBlank="1" showInputMessage="1" showErrorMessage="1" sqref="X5">
      <formula1>$AF$4:$AF$52</formula1>
    </dataValidation>
    <dataValidation type="list" allowBlank="1" showInputMessage="1" showErrorMessage="1" sqref="M6:M55">
      <formula1>$M$58:$M$64</formula1>
    </dataValidation>
    <dataValidation type="list" allowBlank="1" showInputMessage="1" showErrorMessage="1" sqref="O6:O55">
      <formula1>$O$59:$O$73</formula1>
    </dataValidation>
    <dataValidation type="list" allowBlank="1" showInputMessage="1" showErrorMessage="1" sqref="X6:X55">
      <formula1>$X$58:$X$107</formula1>
    </dataValidation>
    <dataValidation type="list" allowBlank="1" showInputMessage="1" showErrorMessage="1" sqref="G6:G55 J6:J55">
      <formula1>$G$61:$G$318</formula1>
    </dataValidation>
    <dataValidation type="list" allowBlank="1" showInputMessage="1" showErrorMessage="1" sqref="W6:W55">
      <formula1>$W$58:$W$60</formula1>
    </dataValidation>
    <dataValidation type="decimal" operator="greaterThanOrEqual" allowBlank="1" showInputMessage="1" showErrorMessage="1" prompt="Розділовий знак - кома. _x000a_Не зазначати знак &quot;%&quot;." sqref="T6:V1048576">
      <formula1>0</formula1>
    </dataValidation>
  </dataValidations>
  <pageMargins left="0.39370078740157483" right="0.39370078740157483" top="1.1811023622047243" bottom="0.49" header="0.31496062992125984" footer="0.27559055118110237"/>
  <pageSetup paperSize="9" orientation="landscape" r:id="rId1"/>
  <headerFooter>
    <oddFooter>&amp;C(Таблиця 10) Сторінка &amp;P із &amp;N</oddFooter>
  </headerFooter>
  <colBreaks count="3" manualBreakCount="3">
    <brk id="7" max="10" man="1"/>
    <brk id="14" max="10" man="1"/>
    <brk id="22" max="10"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'інші довідники'!$G$5:$G$262</xm:f>
          </x14:formula1>
          <xm:sqref>G1:G2</xm:sqref>
        </x14:dataValidation>
        <x14:dataValidation type="list" allowBlank="1" showInputMessage="1" showErrorMessage="1">
          <x14:formula1>
            <xm:f>'інші довідники'!$U$5:$U$53</xm:f>
          </x14:formula1>
          <xm:sqref>X3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9"/>
  <dimension ref="A1:AW322"/>
  <sheetViews>
    <sheetView showGridLines="0" zoomScale="85" zoomScaleNormal="85" zoomScaleSheetLayoutView="85" workbookViewId="0">
      <pane ySplit="5" topLeftCell="A6" activePane="bottomLeft" state="frozen"/>
      <selection pane="bottomLeft" activeCell="A6" sqref="A6"/>
    </sheetView>
  </sheetViews>
  <sheetFormatPr defaultColWidth="0" defaultRowHeight="14.5" zeroHeight="1" x14ac:dyDescent="0.35"/>
  <cols>
    <col min="1" max="1" width="4.1796875" customWidth="1"/>
    <col min="2" max="2" width="42.1796875" customWidth="1"/>
    <col min="3" max="3" width="14.54296875" customWidth="1"/>
    <col min="4" max="4" width="35" customWidth="1"/>
    <col min="5" max="5" width="47.453125" customWidth="1"/>
    <col min="6" max="6" width="19.54296875" customWidth="1"/>
    <col min="7" max="7" width="17.54296875" customWidth="1"/>
    <col min="8" max="8" width="20" customWidth="1"/>
    <col min="9" max="9" width="10.81640625" customWidth="1"/>
    <col min="10" max="10" width="18" customWidth="1"/>
    <col min="11" max="11" width="13.81640625" customWidth="1"/>
    <col min="12" max="12" width="15.453125" customWidth="1"/>
    <col min="13" max="13" width="12.54296875" customWidth="1"/>
    <col min="14" max="14" width="19.81640625" customWidth="1"/>
    <col min="15" max="15" width="11.453125" customWidth="1"/>
    <col min="16" max="16" width="28.81640625" customWidth="1"/>
    <col min="17" max="18" width="8.81640625" customWidth="1"/>
    <col min="19" max="19" width="18.1796875" customWidth="1"/>
    <col min="20" max="20" width="30.81640625" customWidth="1"/>
    <col min="21" max="21" width="39" customWidth="1"/>
    <col min="22" max="22" width="35" customWidth="1"/>
    <col min="23" max="23" width="31.1796875" customWidth="1"/>
    <col min="24" max="27" width="13.453125" hidden="1" customWidth="1"/>
    <col min="28" max="16384" width="9.1796875" hidden="1"/>
  </cols>
  <sheetData>
    <row r="1" spans="1:49" ht="15.75" customHeight="1" x14ac:dyDescent="0.35">
      <c r="A1" s="187"/>
      <c r="B1" s="185"/>
      <c r="C1" s="154"/>
      <c r="D1" s="154"/>
      <c r="E1" s="154"/>
      <c r="F1" s="188"/>
      <c r="G1" s="154"/>
      <c r="H1" s="154"/>
    </row>
    <row r="2" spans="1:49" ht="15.75" customHeight="1" x14ac:dyDescent="0.35">
      <c r="A2" s="99"/>
      <c r="B2" s="375" t="str">
        <f>'Анкета (зміст)'!A31</f>
        <v>Таблиця 11. Перелік юридичних осіб, у яких асоційовані/близькі особи керівника, головного ризик-менеджера, головного комплаєнс-менеджера, керівника підрозділу внутрішнього аудиту банку є керівниками/входять до складу органів управління</v>
      </c>
      <c r="C2" s="35"/>
      <c r="D2" s="35"/>
      <c r="E2" s="35"/>
      <c r="F2" s="35"/>
      <c r="G2" s="35"/>
      <c r="H2" s="35"/>
    </row>
    <row r="3" spans="1:49" ht="39" customHeight="1" x14ac:dyDescent="0.35">
      <c r="A3" s="527" t="s">
        <v>128</v>
      </c>
      <c r="B3" s="527" t="s">
        <v>3</v>
      </c>
      <c r="C3" s="527" t="s">
        <v>220</v>
      </c>
      <c r="D3" s="527" t="s">
        <v>268</v>
      </c>
      <c r="E3" s="527" t="s">
        <v>226</v>
      </c>
      <c r="F3" s="533" t="s">
        <v>561</v>
      </c>
      <c r="G3" s="527" t="s">
        <v>266</v>
      </c>
      <c r="H3" s="527" t="s">
        <v>267</v>
      </c>
      <c r="I3" s="527" t="s">
        <v>289</v>
      </c>
      <c r="J3" s="527"/>
      <c r="K3" s="527"/>
      <c r="L3" s="527"/>
      <c r="M3" s="527"/>
      <c r="N3" s="527"/>
      <c r="O3" s="527"/>
      <c r="P3" s="527"/>
      <c r="Q3" s="527"/>
      <c r="R3" s="527"/>
      <c r="S3" s="527"/>
      <c r="T3" s="527" t="s">
        <v>213</v>
      </c>
      <c r="U3" s="527" t="s">
        <v>298</v>
      </c>
      <c r="V3" s="527"/>
      <c r="W3" s="527" t="s">
        <v>291</v>
      </c>
      <c r="AB3" s="78" t="str">
        <f ca="1">IF(ISBLANK(INDIRECT("B3"))," ",(INDIRECT("B3")))</f>
        <v>Прізвище</v>
      </c>
      <c r="AC3" s="78" t="str">
        <f ca="1">IF(ISBLANK(INDIRECT("C3"))," ",(INDIRECT("C3")))</f>
        <v>Ім’я</v>
      </c>
      <c r="AD3" s="78" t="str">
        <f ca="1">IF(ISBLANK(INDIRECT("D3"))," ",(INDIRECT("D3")))</f>
        <v xml:space="preserve">По батькові  </v>
      </c>
      <c r="AE3" s="78" t="str">
        <f ca="1">IF(ISBLANK(INDIRECT("E3"))," ",(INDIRECT("E3")))</f>
        <v>Найменування юридичної особи</v>
      </c>
      <c r="AF3" s="78" t="str">
        <f ca="1">IF(ISBLANK(INDIRECT("F3"))," ",(INDIRECT("F3")))</f>
        <v>Ідентифікаційний/ реєстраційний код/номер юридичної особи</v>
      </c>
      <c r="AG3" s="78" t="str">
        <f ca="1">IF(ISBLANK(INDIRECT("G3"))," ",(INDIRECT("G3")))</f>
        <v>Країна реєстрації юридичної особи</v>
      </c>
      <c r="AH3" s="78" t="str">
        <f ca="1">IF(ISBLANK(INDIRECT("H3"))," ",(INDIRECT("H3")))</f>
        <v>Адреса веб-сайта юридичної особи</v>
      </c>
      <c r="AI3" s="78" t="str">
        <f ca="1">IF(ISBLANK(INDIRECT("I3"))," ",(INDIRECT("I3")))</f>
        <v>Адреса місцезнаходження</v>
      </c>
      <c r="AJ3" s="78" t="str">
        <f ca="1">IF(ISBLANK(INDIRECT("J3"))," ",(INDIRECT("J3")))</f>
        <v xml:space="preserve"> </v>
      </c>
      <c r="AK3" s="78" t="str">
        <f ca="1">IF(ISBLANK(INDIRECT("K3"))," ",(INDIRECT("K3")))</f>
        <v xml:space="preserve"> </v>
      </c>
      <c r="AL3" s="78" t="str">
        <f ca="1">IF(ISBLANK(INDIRECT("L3"))," ",(INDIRECT("L3")))</f>
        <v xml:space="preserve"> </v>
      </c>
      <c r="AM3" s="78" t="str">
        <f ca="1">IF(ISBLANK(INDIRECT("M3"))," ",(INDIRECT("M3")))</f>
        <v xml:space="preserve"> </v>
      </c>
      <c r="AN3" s="78" t="str">
        <f ca="1">IF(ISBLANK(INDIRECT("N3"))," ",(INDIRECT("N3")))</f>
        <v xml:space="preserve"> </v>
      </c>
      <c r="AO3" s="78" t="str">
        <f ca="1">IF(ISBLANK(INDIRECT("O3"))," ",(INDIRECT("O3")))</f>
        <v xml:space="preserve"> </v>
      </c>
      <c r="AP3" s="78" t="str">
        <f ca="1">IF(ISBLANK(INDIRECT("P3"))," ",(INDIRECT("P3")))</f>
        <v xml:space="preserve"> </v>
      </c>
      <c r="AQ3" s="78" t="str">
        <f ca="1">IF(ISBLANK(INDIRECT("Q3"))," ",(INDIRECT("Q3")))</f>
        <v xml:space="preserve"> </v>
      </c>
      <c r="AR3" s="78" t="str">
        <f ca="1">IF(ISBLANK(INDIRECT("R3"))," ",(INDIRECT("R3")))</f>
        <v xml:space="preserve"> </v>
      </c>
      <c r="AS3" s="78" t="str">
        <f ca="1">IF(ISBLANK(INDIRECT("S3"))," ",(INDIRECT("S3")))</f>
        <v xml:space="preserve"> </v>
      </c>
      <c r="AT3" s="78" t="str">
        <f ca="1">IF(ISBLANK(INDIRECT("T3"))," ",(INDIRECT("T3")))</f>
        <v>Посада</v>
      </c>
      <c r="AU3" s="78" t="str">
        <f ca="1">IF(ISBLANK(INDIRECT("U3"))," ",(INDIRECT("U3")))</f>
        <v>Основний вид діяльності</v>
      </c>
      <c r="AV3" s="78" t="str">
        <f ca="1">IF(ISBLANK(INDIRECT("V3"))," ",(INDIRECT("V3")))</f>
        <v xml:space="preserve"> </v>
      </c>
      <c r="AW3" s="78" t="str">
        <f ca="1">IF(ISBLANK(INDIRECT("W3"))," ",(INDIRECT("W3")))</f>
        <v>Наявність зв’язку юридичної особи з банком та його опис</v>
      </c>
    </row>
    <row r="4" spans="1:49" ht="40.5" customHeight="1" x14ac:dyDescent="0.35">
      <c r="A4" s="527"/>
      <c r="B4" s="527"/>
      <c r="C4" s="527"/>
      <c r="D4" s="527"/>
      <c r="E4" s="527"/>
      <c r="F4" s="533"/>
      <c r="G4" s="527"/>
      <c r="H4" s="527"/>
      <c r="I4" s="135" t="s">
        <v>471</v>
      </c>
      <c r="J4" s="132" t="s">
        <v>820</v>
      </c>
      <c r="K4" s="132" t="s">
        <v>473</v>
      </c>
      <c r="L4" s="132" t="s">
        <v>474</v>
      </c>
      <c r="M4" s="132" t="s">
        <v>475</v>
      </c>
      <c r="N4" s="132" t="s">
        <v>495</v>
      </c>
      <c r="O4" s="132" t="s">
        <v>476</v>
      </c>
      <c r="P4" s="132" t="s">
        <v>477</v>
      </c>
      <c r="Q4" s="135" t="s">
        <v>478</v>
      </c>
      <c r="R4" s="135" t="s">
        <v>844</v>
      </c>
      <c r="S4" s="132" t="s">
        <v>831</v>
      </c>
      <c r="T4" s="527"/>
      <c r="U4" s="132" t="s">
        <v>821</v>
      </c>
      <c r="V4" s="387" t="s">
        <v>1495</v>
      </c>
      <c r="W4" s="527"/>
      <c r="AB4" s="78" t="str">
        <f ca="1">IF(ISBLANK(INDIRECT("B4"))," ",(INDIRECT("B4")))</f>
        <v xml:space="preserve"> </v>
      </c>
      <c r="AC4" s="78" t="str">
        <f ca="1">IF(ISBLANK(INDIRECT("C4"))," ",(INDIRECT("C4")))</f>
        <v xml:space="preserve"> </v>
      </c>
      <c r="AD4" s="78" t="str">
        <f ca="1">IF(ISBLANK(INDIRECT("D4"))," ",(INDIRECT("D4")))</f>
        <v xml:space="preserve"> </v>
      </c>
      <c r="AE4" s="78" t="str">
        <f ca="1">IF(ISBLANK(INDIRECT("E4"))," ",(INDIRECT("E4")))</f>
        <v xml:space="preserve"> </v>
      </c>
      <c r="AF4" s="78" t="str">
        <f ca="1">IF(ISBLANK(INDIRECT("F4"))," ",(INDIRECT("F4")))</f>
        <v xml:space="preserve"> </v>
      </c>
      <c r="AG4" s="78" t="str">
        <f ca="1">IF(ISBLANK(INDIRECT("G4"))," ",(INDIRECT("G4")))</f>
        <v xml:space="preserve"> </v>
      </c>
      <c r="AH4" s="78" t="str">
        <f ca="1">IF(ISBLANK(INDIRECT("H4"))," ",(INDIRECT("H4")))</f>
        <v xml:space="preserve"> </v>
      </c>
      <c r="AI4" s="78" t="str">
        <f ca="1">IF(ISBLANK(INDIRECT("I4"))," ",(INDIRECT("I4")))</f>
        <v>індекс</v>
      </c>
      <c r="AJ4" s="78" t="str">
        <f ca="1">IF(ISBLANK(INDIRECT("J4"))," ",(INDIRECT("J4")))</f>
        <v>країна</v>
      </c>
      <c r="AK4" s="78" t="str">
        <f ca="1">IF(ISBLANK(INDIRECT("K4"))," ",(INDIRECT("K4")))</f>
        <v xml:space="preserve">область </v>
      </c>
      <c r="AL4" s="78" t="str">
        <f ca="1">IF(ISBLANK(INDIRECT("L4"))," ",(INDIRECT("L4")))</f>
        <v>район</v>
      </c>
      <c r="AM4" s="78" t="str">
        <f ca="1">IF(ISBLANK(INDIRECT("M4"))," ",(INDIRECT("M4")))</f>
        <v>тип населеного пункту</v>
      </c>
      <c r="AN4" s="78" t="str">
        <f ca="1">IF(ISBLANK(INDIRECT("N4"))," ",(INDIRECT("N4")))</f>
        <v>назва населеного пункту</v>
      </c>
      <c r="AO4" s="78" t="str">
        <f ca="1">IF(ISBLANK(INDIRECT("O4"))," ",(INDIRECT("O4")))</f>
        <v>тип вулиця</v>
      </c>
      <c r="AP4" s="78" t="str">
        <f ca="1">IF(ISBLANK(INDIRECT("P4"))," ",(INDIRECT("P4")))</f>
        <v>назва вулиці</v>
      </c>
      <c r="AQ4" s="78" t="str">
        <f ca="1">IF(ISBLANK(INDIRECT("Q4"))," ",(INDIRECT("Q4")))</f>
        <v xml:space="preserve">будинок </v>
      </c>
      <c r="AR4" s="78" t="str">
        <f ca="1">IF(ISBLANK(INDIRECT("R4"))," ",(INDIRECT("R4")))</f>
        <v>квартира/офіс</v>
      </c>
      <c r="AS4" s="78" t="str">
        <f ca="1">IF(ISBLANK(INDIRECT("S4"))," ",(INDIRECT("S4")))</f>
        <v>примітки до адреси</v>
      </c>
      <c r="AT4" s="78" t="str">
        <f ca="1">IF(ISBLANK(INDIRECT("T4"))," ",(INDIRECT("T4")))</f>
        <v xml:space="preserve"> </v>
      </c>
      <c r="AU4" s="78" t="str">
        <f ca="1">IF(ISBLANK(INDIRECT("U4"))," ",(INDIRECT("U4")))</f>
        <v>вид діяльності
(автоматичний вибір)</v>
      </c>
      <c r="AV4" s="78" t="str">
        <f ca="1">IF(ISBLANK(INDIRECT("V4"))," ",(INDIRECT("V4")))</f>
        <v>Вид діяльності 
(заповнюється якщо у стопчику 6.1 зазначено  "Інший вид діяльності")</v>
      </c>
      <c r="AW4" s="78" t="str">
        <f ca="1">IF(ISBLANK(INDIRECT("W4"))," ",(INDIRECT("W4")))</f>
        <v xml:space="preserve"> </v>
      </c>
    </row>
    <row r="5" spans="1:49" ht="14.25" customHeight="1" x14ac:dyDescent="0.35">
      <c r="A5" s="202">
        <v>1</v>
      </c>
      <c r="B5" s="132" t="s">
        <v>214</v>
      </c>
      <c r="C5" s="132" t="s">
        <v>215</v>
      </c>
      <c r="D5" s="132" t="s">
        <v>216</v>
      </c>
      <c r="E5" s="169" t="s">
        <v>238</v>
      </c>
      <c r="F5" s="192" t="s">
        <v>239</v>
      </c>
      <c r="G5" s="169" t="s">
        <v>272</v>
      </c>
      <c r="H5" s="169" t="s">
        <v>273</v>
      </c>
      <c r="I5" s="135" t="s">
        <v>229</v>
      </c>
      <c r="J5" s="132" t="s">
        <v>230</v>
      </c>
      <c r="K5" s="132" t="s">
        <v>292</v>
      </c>
      <c r="L5" s="132" t="s">
        <v>293</v>
      </c>
      <c r="M5" s="132" t="s">
        <v>294</v>
      </c>
      <c r="N5" s="186" t="s">
        <v>295</v>
      </c>
      <c r="O5" s="132" t="s">
        <v>296</v>
      </c>
      <c r="P5" s="132" t="s">
        <v>297</v>
      </c>
      <c r="Q5" s="135" t="s">
        <v>454</v>
      </c>
      <c r="R5" s="135" t="s">
        <v>455</v>
      </c>
      <c r="S5" s="132" t="s">
        <v>455</v>
      </c>
      <c r="T5" s="132">
        <v>5</v>
      </c>
      <c r="U5" s="132" t="s">
        <v>218</v>
      </c>
      <c r="V5" s="132" t="s">
        <v>219</v>
      </c>
      <c r="W5" s="132">
        <v>7</v>
      </c>
      <c r="AB5" s="78" t="str">
        <f ca="1">IF(ISBLANK(INDIRECT("B5"))," ",(INDIRECT("B5")))</f>
        <v>2.1.</v>
      </c>
      <c r="AC5" s="78" t="str">
        <f ca="1">IF(ISBLANK(INDIRECT("C5"))," ",(INDIRECT("C5")))</f>
        <v>2.2.</v>
      </c>
      <c r="AD5" s="78" t="str">
        <f ca="1">IF(ISBLANK(INDIRECT("D5"))," ",(INDIRECT("D5")))</f>
        <v>2.3.</v>
      </c>
      <c r="AE5" s="78" t="str">
        <f ca="1">IF(ISBLANK(INDIRECT("E5"))," ",(INDIRECT("E5")))</f>
        <v>3.1.</v>
      </c>
      <c r="AF5" s="78" t="str">
        <f ca="1">IF(ISBLANK(INDIRECT("F5"))," ",(INDIRECT("F5")))</f>
        <v>3.2.</v>
      </c>
      <c r="AG5" s="78" t="str">
        <f ca="1">IF(ISBLANK(INDIRECT("G5"))," ",(INDIRECT("G5")))</f>
        <v>3.3.</v>
      </c>
      <c r="AH5" s="78" t="str">
        <f ca="1">IF(ISBLANK(INDIRECT("H5"))," ",(INDIRECT("H5")))</f>
        <v>3.4.</v>
      </c>
      <c r="AI5" s="78" t="str">
        <f ca="1">IF(ISBLANK(INDIRECT("I5"))," ",(INDIRECT("I5")))</f>
        <v>4.1.</v>
      </c>
      <c r="AJ5" s="78" t="str">
        <f ca="1">IF(ISBLANK(INDIRECT("J5"))," ",(INDIRECT("J5")))</f>
        <v>4.2.</v>
      </c>
      <c r="AK5" s="78" t="str">
        <f ca="1">IF(ISBLANK(INDIRECT("K5"))," ",(INDIRECT("K5")))</f>
        <v>4.3.</v>
      </c>
      <c r="AL5" s="78" t="str">
        <f ca="1">IF(ISBLANK(INDIRECT("L5"))," ",(INDIRECT("L5")))</f>
        <v>4.4.</v>
      </c>
      <c r="AM5" s="78" t="str">
        <f ca="1">IF(ISBLANK(INDIRECT("M5"))," ",(INDIRECT("M5")))</f>
        <v>4.5.</v>
      </c>
      <c r="AN5" s="78" t="str">
        <f ca="1">IF(ISBLANK(INDIRECT("N5"))," ",(INDIRECT("N5")))</f>
        <v>4.6.</v>
      </c>
      <c r="AO5" s="78" t="str">
        <f ca="1">IF(ISBLANK(INDIRECT("O5"))," ",(INDIRECT("O5")))</f>
        <v>4.7.</v>
      </c>
      <c r="AP5" s="78" t="str">
        <f ca="1">IF(ISBLANK(INDIRECT("P5"))," ",(INDIRECT("P5")))</f>
        <v>4.8.</v>
      </c>
      <c r="AQ5" s="78" t="str">
        <f ca="1">IF(ISBLANK(INDIRECT("Q5"))," ",(INDIRECT("Q5")))</f>
        <v>4.9.</v>
      </c>
      <c r="AR5" s="78" t="str">
        <f ca="1">IF(ISBLANK(INDIRECT("R5"))," ",(INDIRECT("R5")))</f>
        <v>4.10.</v>
      </c>
      <c r="AS5" s="78" t="str">
        <f ca="1">IF(ISBLANK(INDIRECT("S5"))," ",(INDIRECT("S5")))</f>
        <v>4.10.</v>
      </c>
      <c r="AT5" s="78">
        <f ca="1">IF(ISBLANK(INDIRECT("T5"))," ",(INDIRECT("T5")))</f>
        <v>5</v>
      </c>
      <c r="AU5" s="78" t="str">
        <f ca="1">IF(ISBLANK(INDIRECT("U5"))," ",(INDIRECT("U5")))</f>
        <v>6.1.</v>
      </c>
      <c r="AV5" s="78" t="str">
        <f ca="1">IF(ISBLANK(INDIRECT("V5"))," ",(INDIRECT("V5")))</f>
        <v>6.2.</v>
      </c>
      <c r="AW5" s="78">
        <f ca="1">IF(ISBLANK(INDIRECT("W5"))," ",(INDIRECT("W5")))</f>
        <v>7</v>
      </c>
    </row>
    <row r="6" spans="1:49" ht="59.25" customHeight="1" x14ac:dyDescent="0.35">
      <c r="A6" s="9">
        <v>1</v>
      </c>
      <c r="B6" s="168"/>
      <c r="C6" s="168"/>
      <c r="D6" s="168"/>
      <c r="E6" s="168"/>
      <c r="F6" s="203"/>
      <c r="G6" s="168"/>
      <c r="H6" s="168"/>
      <c r="I6" s="203"/>
      <c r="J6" s="168"/>
      <c r="K6" s="168"/>
      <c r="L6" s="168"/>
      <c r="M6" s="168"/>
      <c r="N6" s="168"/>
      <c r="O6" s="168"/>
      <c r="P6" s="168"/>
      <c r="Q6" s="203"/>
      <c r="R6" s="203"/>
      <c r="S6" s="168"/>
      <c r="T6" s="168"/>
      <c r="U6" s="168"/>
      <c r="V6" s="168"/>
      <c r="W6" s="168"/>
      <c r="AB6" s="78" t="str">
        <f ca="1">IF(ISBLANK(INDIRECT("B6"))," ",(INDIRECT("B6")))</f>
        <v xml:space="preserve"> </v>
      </c>
      <c r="AC6" s="78" t="str">
        <f ca="1">IF(ISBLANK(INDIRECT("C6"))," ",(INDIRECT("C6")))</f>
        <v xml:space="preserve"> </v>
      </c>
      <c r="AD6" s="78" t="str">
        <f ca="1">IF(ISBLANK(INDIRECT("D6"))," ",(INDIRECT("D6")))</f>
        <v xml:space="preserve"> </v>
      </c>
      <c r="AE6" s="78" t="str">
        <f ca="1">IF(ISBLANK(INDIRECT("E6"))," ",(INDIRECT("E6")))</f>
        <v xml:space="preserve"> </v>
      </c>
      <c r="AF6" s="78" t="str">
        <f ca="1">IF(ISBLANK(INDIRECT("F6"))," ",(INDIRECT("F6")))</f>
        <v xml:space="preserve"> </v>
      </c>
      <c r="AG6" s="78" t="str">
        <f ca="1">IF(ISBLANK(INDIRECT("G6"))," ",(INDIRECT("G6")))</f>
        <v xml:space="preserve"> </v>
      </c>
      <c r="AH6" s="78" t="str">
        <f ca="1">IF(ISBLANK(INDIRECT("H6"))," ",(INDIRECT("H6")))</f>
        <v xml:space="preserve"> </v>
      </c>
      <c r="AI6" s="78" t="str">
        <f ca="1">IF(ISBLANK(INDIRECT("I6"))," ",(INDIRECT("I6")))</f>
        <v xml:space="preserve"> </v>
      </c>
      <c r="AJ6" s="78" t="str">
        <f ca="1">IF(ISBLANK(INDIRECT("J6"))," ",(INDIRECT("J6")))</f>
        <v xml:space="preserve"> </v>
      </c>
      <c r="AK6" s="78" t="str">
        <f ca="1">IF(ISBLANK(INDIRECT("K6"))," ",(INDIRECT("K6")))</f>
        <v xml:space="preserve"> </v>
      </c>
      <c r="AL6" s="78" t="str">
        <f ca="1">IF(ISBLANK(INDIRECT("L6"))," ",(INDIRECT("L6")))</f>
        <v xml:space="preserve"> </v>
      </c>
      <c r="AM6" s="78" t="str">
        <f ca="1">IF(ISBLANK(INDIRECT("M6"))," ",(INDIRECT("M6")))</f>
        <v xml:space="preserve"> </v>
      </c>
      <c r="AN6" s="78" t="str">
        <f ca="1">IF(ISBLANK(INDIRECT("N6"))," ",(INDIRECT("N6")))</f>
        <v xml:space="preserve"> </v>
      </c>
      <c r="AO6" s="78" t="str">
        <f ca="1">IF(ISBLANK(INDIRECT("O6"))," ",(INDIRECT("O6")))</f>
        <v xml:space="preserve"> </v>
      </c>
      <c r="AP6" s="78" t="str">
        <f ca="1">IF(ISBLANK(INDIRECT("P6"))," ",(INDIRECT("P6")))</f>
        <v xml:space="preserve"> </v>
      </c>
      <c r="AQ6" s="78" t="str">
        <f ca="1">IF(ISBLANK(INDIRECT("Q6"))," ",(INDIRECT("Q6")))</f>
        <v xml:space="preserve"> </v>
      </c>
      <c r="AR6" s="78" t="str">
        <f ca="1">IF(ISBLANK(INDIRECT("R6"))," ",(INDIRECT("R6")))</f>
        <v xml:space="preserve"> </v>
      </c>
      <c r="AS6" s="78" t="str">
        <f ca="1">IF(ISBLANK(INDIRECT("S6"))," ",(INDIRECT("S6")))</f>
        <v xml:space="preserve"> </v>
      </c>
      <c r="AT6" s="78" t="str">
        <f ca="1">IF(ISBLANK(INDIRECT("T6"))," ",(INDIRECT("T6")))</f>
        <v xml:space="preserve"> </v>
      </c>
      <c r="AU6" s="78" t="str">
        <f ca="1">IF(ISBLANK(INDIRECT("U6"))," ",(INDIRECT("U6")))</f>
        <v xml:space="preserve"> </v>
      </c>
      <c r="AV6" s="78" t="str">
        <f ca="1">IF(ISBLANK(INDIRECT("V6"))," ",(INDIRECT("V6")))</f>
        <v xml:space="preserve"> </v>
      </c>
      <c r="AW6" s="78" t="str">
        <f ca="1">IF(ISBLANK(INDIRECT("W6"))," ",(INDIRECT("W6")))</f>
        <v xml:space="preserve"> </v>
      </c>
    </row>
    <row r="7" spans="1:49" ht="59.25" customHeight="1" x14ac:dyDescent="0.35">
      <c r="A7" s="204">
        <v>2</v>
      </c>
      <c r="B7" s="168"/>
      <c r="C7" s="168"/>
      <c r="D7" s="168"/>
      <c r="E7" s="168"/>
      <c r="F7" s="203"/>
      <c r="G7" s="168"/>
      <c r="H7" s="168"/>
      <c r="I7" s="203"/>
      <c r="J7" s="168"/>
      <c r="K7" s="168"/>
      <c r="L7" s="168"/>
      <c r="M7" s="168"/>
      <c r="N7" s="168"/>
      <c r="O7" s="168"/>
      <c r="P7" s="168"/>
      <c r="Q7" s="203"/>
      <c r="R7" s="203"/>
      <c r="S7" s="168"/>
      <c r="T7" s="168"/>
      <c r="U7" s="168"/>
      <c r="V7" s="168"/>
      <c r="W7" s="168"/>
      <c r="AB7" s="78" t="str">
        <f ca="1">IF(ISBLANK(INDIRECT("B7"))," ",(INDIRECT("B7")))</f>
        <v xml:space="preserve"> </v>
      </c>
      <c r="AC7" s="78" t="str">
        <f ca="1">IF(ISBLANK(INDIRECT("C7"))," ",(INDIRECT("C7")))</f>
        <v xml:space="preserve"> </v>
      </c>
      <c r="AD7" s="78" t="str">
        <f ca="1">IF(ISBLANK(INDIRECT("D7"))," ",(INDIRECT("D7")))</f>
        <v xml:space="preserve"> </v>
      </c>
      <c r="AE7" s="78" t="str">
        <f ca="1">IF(ISBLANK(INDIRECT("E7"))," ",(INDIRECT("E7")))</f>
        <v xml:space="preserve"> </v>
      </c>
      <c r="AF7" s="78" t="str">
        <f ca="1">IF(ISBLANK(INDIRECT("F7"))," ",(INDIRECT("F7")))</f>
        <v xml:space="preserve"> </v>
      </c>
      <c r="AG7" s="78" t="str">
        <f ca="1">IF(ISBLANK(INDIRECT("G7"))," ",(INDIRECT("G7")))</f>
        <v xml:space="preserve"> </v>
      </c>
      <c r="AH7" s="78" t="str">
        <f ca="1">IF(ISBLANK(INDIRECT("H7"))," ",(INDIRECT("H7")))</f>
        <v xml:space="preserve"> </v>
      </c>
      <c r="AI7" s="78" t="str">
        <f ca="1">IF(ISBLANK(INDIRECT("I7"))," ",(INDIRECT("I7")))</f>
        <v xml:space="preserve"> </v>
      </c>
      <c r="AJ7" s="78" t="str">
        <f ca="1">IF(ISBLANK(INDIRECT("J7"))," ",(INDIRECT("J7")))</f>
        <v xml:space="preserve"> </v>
      </c>
      <c r="AK7" s="78" t="str">
        <f ca="1">IF(ISBLANK(INDIRECT("K7"))," ",(INDIRECT("K7")))</f>
        <v xml:space="preserve"> </v>
      </c>
      <c r="AL7" s="78" t="str">
        <f ca="1">IF(ISBLANK(INDIRECT("L7"))," ",(INDIRECT("L7")))</f>
        <v xml:space="preserve"> </v>
      </c>
      <c r="AM7" s="78" t="str">
        <f ca="1">IF(ISBLANK(INDIRECT("M7"))," ",(INDIRECT("M7")))</f>
        <v xml:space="preserve"> </v>
      </c>
      <c r="AN7" s="78" t="str">
        <f ca="1">IF(ISBLANK(INDIRECT("N7"))," ",(INDIRECT("N7")))</f>
        <v xml:space="preserve"> </v>
      </c>
      <c r="AO7" s="78" t="str">
        <f ca="1">IF(ISBLANK(INDIRECT("O7"))," ",(INDIRECT("O7")))</f>
        <v xml:space="preserve"> </v>
      </c>
      <c r="AP7" s="78" t="str">
        <f ca="1">IF(ISBLANK(INDIRECT("P7"))," ",(INDIRECT("P7")))</f>
        <v xml:space="preserve"> </v>
      </c>
      <c r="AQ7" s="78" t="str">
        <f ca="1">IF(ISBLANK(INDIRECT("Q7"))," ",(INDIRECT("Q7")))</f>
        <v xml:space="preserve"> </v>
      </c>
      <c r="AR7" s="78" t="str">
        <f ca="1">IF(ISBLANK(INDIRECT("R7"))," ",(INDIRECT("R7")))</f>
        <v xml:space="preserve"> </v>
      </c>
      <c r="AS7" s="78" t="str">
        <f ca="1">IF(ISBLANK(INDIRECT("S7"))," ",(INDIRECT("S7")))</f>
        <v xml:space="preserve"> </v>
      </c>
      <c r="AT7" s="78" t="str">
        <f ca="1">IF(ISBLANK(INDIRECT("T7"))," ",(INDIRECT("T7")))</f>
        <v xml:space="preserve"> </v>
      </c>
      <c r="AU7" s="78" t="str">
        <f ca="1">IF(ISBLANK(INDIRECT("U7"))," ",(INDIRECT("U7")))</f>
        <v xml:space="preserve"> </v>
      </c>
      <c r="AV7" s="78" t="str">
        <f ca="1">IF(ISBLANK(INDIRECT("V7"))," ",(INDIRECT("V7")))</f>
        <v xml:space="preserve"> </v>
      </c>
      <c r="AW7" s="78" t="str">
        <f ca="1">IF(ISBLANK(INDIRECT("W7"))," ",(INDIRECT("W7")))</f>
        <v xml:space="preserve"> </v>
      </c>
    </row>
    <row r="8" spans="1:49" ht="59.25" customHeight="1" x14ac:dyDescent="0.35">
      <c r="A8" s="204">
        <v>3</v>
      </c>
      <c r="B8" s="168"/>
      <c r="C8" s="168"/>
      <c r="D8" s="168"/>
      <c r="E8" s="168"/>
      <c r="F8" s="203"/>
      <c r="G8" s="168"/>
      <c r="H8" s="168"/>
      <c r="I8" s="203"/>
      <c r="J8" s="168"/>
      <c r="K8" s="168"/>
      <c r="L8" s="168"/>
      <c r="M8" s="168"/>
      <c r="N8" s="168"/>
      <c r="O8" s="168"/>
      <c r="P8" s="168"/>
      <c r="Q8" s="203"/>
      <c r="R8" s="203"/>
      <c r="S8" s="168"/>
      <c r="T8" s="168"/>
      <c r="U8" s="168"/>
      <c r="V8" s="168"/>
      <c r="W8" s="168"/>
      <c r="AB8" s="78" t="str">
        <f ca="1">IF(ISBLANK(INDIRECT("B8"))," ",(INDIRECT("B8")))</f>
        <v xml:space="preserve"> </v>
      </c>
      <c r="AC8" s="78" t="str">
        <f ca="1">IF(ISBLANK(INDIRECT("C8"))," ",(INDIRECT("C8")))</f>
        <v xml:space="preserve"> </v>
      </c>
      <c r="AD8" s="78" t="str">
        <f ca="1">IF(ISBLANK(INDIRECT("D8"))," ",(INDIRECT("D8")))</f>
        <v xml:space="preserve"> </v>
      </c>
      <c r="AE8" s="78" t="str">
        <f ca="1">IF(ISBLANK(INDIRECT("E8"))," ",(INDIRECT("E8")))</f>
        <v xml:space="preserve"> </v>
      </c>
      <c r="AF8" s="78" t="str">
        <f ca="1">IF(ISBLANK(INDIRECT("F8"))," ",(INDIRECT("F8")))</f>
        <v xml:space="preserve"> </v>
      </c>
      <c r="AG8" s="78" t="str">
        <f ca="1">IF(ISBLANK(INDIRECT("G8"))," ",(INDIRECT("G8")))</f>
        <v xml:space="preserve"> </v>
      </c>
      <c r="AH8" s="78" t="str">
        <f ca="1">IF(ISBLANK(INDIRECT("H8"))," ",(INDIRECT("H8")))</f>
        <v xml:space="preserve"> </v>
      </c>
      <c r="AI8" s="78" t="str">
        <f ca="1">IF(ISBLANK(INDIRECT("I8"))," ",(INDIRECT("I8")))</f>
        <v xml:space="preserve"> </v>
      </c>
      <c r="AJ8" s="78" t="str">
        <f ca="1">IF(ISBLANK(INDIRECT("J8"))," ",(INDIRECT("J8")))</f>
        <v xml:space="preserve"> </v>
      </c>
      <c r="AK8" s="78" t="str">
        <f ca="1">IF(ISBLANK(INDIRECT("K8"))," ",(INDIRECT("K8")))</f>
        <v xml:space="preserve"> </v>
      </c>
      <c r="AL8" s="78" t="str">
        <f ca="1">IF(ISBLANK(INDIRECT("L8"))," ",(INDIRECT("L8")))</f>
        <v xml:space="preserve"> </v>
      </c>
      <c r="AM8" s="78" t="str">
        <f ca="1">IF(ISBLANK(INDIRECT("M8"))," ",(INDIRECT("M8")))</f>
        <v xml:space="preserve"> </v>
      </c>
      <c r="AN8" s="78" t="str">
        <f ca="1">IF(ISBLANK(INDIRECT("N8"))," ",(INDIRECT("N8")))</f>
        <v xml:space="preserve"> </v>
      </c>
      <c r="AO8" s="78" t="str">
        <f ca="1">IF(ISBLANK(INDIRECT("O8"))," ",(INDIRECT("O8")))</f>
        <v xml:space="preserve"> </v>
      </c>
      <c r="AP8" s="78" t="str">
        <f ca="1">IF(ISBLANK(INDIRECT("P8"))," ",(INDIRECT("P8")))</f>
        <v xml:space="preserve"> </v>
      </c>
      <c r="AQ8" s="78" t="str">
        <f ca="1">IF(ISBLANK(INDIRECT("Q8"))," ",(INDIRECT("Q8")))</f>
        <v xml:space="preserve"> </v>
      </c>
      <c r="AR8" s="78" t="str">
        <f ca="1">IF(ISBLANK(INDIRECT("R8"))," ",(INDIRECT("R8")))</f>
        <v xml:space="preserve"> </v>
      </c>
      <c r="AS8" s="78" t="str">
        <f ca="1">IF(ISBLANK(INDIRECT("S8"))," ",(INDIRECT("S8")))</f>
        <v xml:space="preserve"> </v>
      </c>
      <c r="AT8" s="78" t="str">
        <f ca="1">IF(ISBLANK(INDIRECT("T8"))," ",(INDIRECT("T8")))</f>
        <v xml:space="preserve"> </v>
      </c>
      <c r="AU8" s="78" t="str">
        <f ca="1">IF(ISBLANK(INDIRECT("U8"))," ",(INDIRECT("U8")))</f>
        <v xml:space="preserve"> </v>
      </c>
      <c r="AV8" s="78" t="str">
        <f ca="1">IF(ISBLANK(INDIRECT("V8"))," ",(INDIRECT("V8")))</f>
        <v xml:space="preserve"> </v>
      </c>
      <c r="AW8" s="78" t="str">
        <f ca="1">IF(ISBLANK(INDIRECT("W8"))," ",(INDIRECT("W8")))</f>
        <v xml:space="preserve"> </v>
      </c>
    </row>
    <row r="9" spans="1:49" ht="59.25" customHeight="1" x14ac:dyDescent="0.35">
      <c r="A9" s="204">
        <v>4</v>
      </c>
      <c r="B9" s="168"/>
      <c r="C9" s="168"/>
      <c r="D9" s="168"/>
      <c r="E9" s="168"/>
      <c r="F9" s="203"/>
      <c r="G9" s="168"/>
      <c r="H9" s="168"/>
      <c r="I9" s="203"/>
      <c r="J9" s="168"/>
      <c r="K9" s="168"/>
      <c r="L9" s="168"/>
      <c r="M9" s="168"/>
      <c r="N9" s="168"/>
      <c r="O9" s="168"/>
      <c r="P9" s="168"/>
      <c r="Q9" s="203"/>
      <c r="R9" s="203"/>
      <c r="S9" s="168"/>
      <c r="T9" s="168"/>
      <c r="U9" s="168"/>
      <c r="V9" s="168"/>
      <c r="W9" s="168"/>
      <c r="AB9" s="78" t="str">
        <f ca="1">IF(ISBLANK(INDIRECT("B9"))," ",(INDIRECT("B9")))</f>
        <v xml:space="preserve"> </v>
      </c>
      <c r="AC9" s="78" t="str">
        <f ca="1">IF(ISBLANK(INDIRECT("C9"))," ",(INDIRECT("C9")))</f>
        <v xml:space="preserve"> </v>
      </c>
      <c r="AD9" s="78" t="str">
        <f ca="1">IF(ISBLANK(INDIRECT("D9"))," ",(INDIRECT("D9")))</f>
        <v xml:space="preserve"> </v>
      </c>
      <c r="AE9" s="78" t="str">
        <f ca="1">IF(ISBLANK(INDIRECT("E9"))," ",(INDIRECT("E9")))</f>
        <v xml:space="preserve"> </v>
      </c>
      <c r="AF9" s="78" t="str">
        <f ca="1">IF(ISBLANK(INDIRECT("F9"))," ",(INDIRECT("F9")))</f>
        <v xml:space="preserve"> </v>
      </c>
      <c r="AG9" s="78" t="str">
        <f ca="1">IF(ISBLANK(INDIRECT("G9"))," ",(INDIRECT("G9")))</f>
        <v xml:space="preserve"> </v>
      </c>
      <c r="AH9" s="78" t="str">
        <f ca="1">IF(ISBLANK(INDIRECT("H9"))," ",(INDIRECT("H9")))</f>
        <v xml:space="preserve"> </v>
      </c>
      <c r="AI9" s="78" t="str">
        <f ca="1">IF(ISBLANK(INDIRECT("I9"))," ",(INDIRECT("I9")))</f>
        <v xml:space="preserve"> </v>
      </c>
      <c r="AJ9" s="78" t="str">
        <f ca="1">IF(ISBLANK(INDIRECT("J9"))," ",(INDIRECT("J9")))</f>
        <v xml:space="preserve"> </v>
      </c>
      <c r="AK9" s="78" t="str">
        <f ca="1">IF(ISBLANK(INDIRECT("K9"))," ",(INDIRECT("K9")))</f>
        <v xml:space="preserve"> </v>
      </c>
      <c r="AL9" s="78" t="str">
        <f ca="1">IF(ISBLANK(INDIRECT("L9"))," ",(INDIRECT("L9")))</f>
        <v xml:space="preserve"> </v>
      </c>
      <c r="AM9" s="78" t="str">
        <f ca="1">IF(ISBLANK(INDIRECT("M9"))," ",(INDIRECT("M9")))</f>
        <v xml:space="preserve"> </v>
      </c>
      <c r="AN9" s="78" t="str">
        <f ca="1">IF(ISBLANK(INDIRECT("N9"))," ",(INDIRECT("N9")))</f>
        <v xml:space="preserve"> </v>
      </c>
      <c r="AO9" s="78" t="str">
        <f ca="1">IF(ISBLANK(INDIRECT("O9"))," ",(INDIRECT("O9")))</f>
        <v xml:space="preserve"> </v>
      </c>
      <c r="AP9" s="78" t="str">
        <f ca="1">IF(ISBLANK(INDIRECT("P9"))," ",(INDIRECT("P9")))</f>
        <v xml:space="preserve"> </v>
      </c>
      <c r="AQ9" s="78" t="str">
        <f ca="1">IF(ISBLANK(INDIRECT("Q9"))," ",(INDIRECT("Q9")))</f>
        <v xml:space="preserve"> </v>
      </c>
      <c r="AR9" s="78" t="str">
        <f ca="1">IF(ISBLANK(INDIRECT("R9"))," ",(INDIRECT("R9")))</f>
        <v xml:space="preserve"> </v>
      </c>
      <c r="AS9" s="78" t="str">
        <f ca="1">IF(ISBLANK(INDIRECT("S9"))," ",(INDIRECT("S9")))</f>
        <v xml:space="preserve"> </v>
      </c>
      <c r="AT9" s="78" t="str">
        <f ca="1">IF(ISBLANK(INDIRECT("T9"))," ",(INDIRECT("T9")))</f>
        <v xml:space="preserve"> </v>
      </c>
      <c r="AU9" s="78" t="str">
        <f ca="1">IF(ISBLANK(INDIRECT("U9"))," ",(INDIRECT("U9")))</f>
        <v xml:space="preserve"> </v>
      </c>
      <c r="AV9" s="78" t="str">
        <f ca="1">IF(ISBLANK(INDIRECT("V9"))," ",(INDIRECT("V9")))</f>
        <v xml:space="preserve"> </v>
      </c>
      <c r="AW9" s="78" t="str">
        <f ca="1">IF(ISBLANK(INDIRECT("W9"))," ",(INDIRECT("W9")))</f>
        <v xml:space="preserve"> </v>
      </c>
    </row>
    <row r="10" spans="1:49" ht="59.25" customHeight="1" x14ac:dyDescent="0.35">
      <c r="A10" s="204">
        <v>5</v>
      </c>
      <c r="B10" s="168"/>
      <c r="C10" s="168"/>
      <c r="D10" s="168"/>
      <c r="E10" s="168"/>
      <c r="F10" s="203"/>
      <c r="G10" s="168"/>
      <c r="H10" s="168"/>
      <c r="I10" s="203"/>
      <c r="J10" s="168"/>
      <c r="K10" s="168"/>
      <c r="L10" s="168"/>
      <c r="M10" s="168"/>
      <c r="N10" s="168"/>
      <c r="O10" s="168"/>
      <c r="P10" s="168"/>
      <c r="Q10" s="203"/>
      <c r="R10" s="203"/>
      <c r="S10" s="168"/>
      <c r="T10" s="168"/>
      <c r="U10" s="168"/>
      <c r="V10" s="168"/>
      <c r="W10" s="168"/>
      <c r="AB10" s="78" t="str">
        <f ca="1">IF(ISBLANK(INDIRECT("B10"))," ",(INDIRECT("B10")))</f>
        <v xml:space="preserve"> </v>
      </c>
      <c r="AC10" s="78" t="str">
        <f ca="1">IF(ISBLANK(INDIRECT("C10"))," ",(INDIRECT("C10")))</f>
        <v xml:space="preserve"> </v>
      </c>
      <c r="AD10" s="78" t="str">
        <f ca="1">IF(ISBLANK(INDIRECT("D10"))," ",(INDIRECT("D10")))</f>
        <v xml:space="preserve"> </v>
      </c>
      <c r="AE10" s="78" t="str">
        <f ca="1">IF(ISBLANK(INDIRECT("E10"))," ",(INDIRECT("E10")))</f>
        <v xml:space="preserve"> </v>
      </c>
      <c r="AF10" s="78" t="str">
        <f ca="1">IF(ISBLANK(INDIRECT("F10"))," ",(INDIRECT("F10")))</f>
        <v xml:space="preserve"> </v>
      </c>
      <c r="AG10" s="78" t="str">
        <f ca="1">IF(ISBLANK(INDIRECT("G10"))," ",(INDIRECT("G10")))</f>
        <v xml:space="preserve"> </v>
      </c>
      <c r="AH10" s="78" t="str">
        <f ca="1">IF(ISBLANK(INDIRECT("H10"))," ",(INDIRECT("H10")))</f>
        <v xml:space="preserve"> </v>
      </c>
      <c r="AI10" s="78" t="str">
        <f ca="1">IF(ISBLANK(INDIRECT("I10"))," ",(INDIRECT("I10")))</f>
        <v xml:space="preserve"> </v>
      </c>
      <c r="AJ10" s="78" t="str">
        <f ca="1">IF(ISBLANK(INDIRECT("J10"))," ",(INDIRECT("J10")))</f>
        <v xml:space="preserve"> </v>
      </c>
      <c r="AK10" s="78" t="str">
        <f ca="1">IF(ISBLANK(INDIRECT("K10"))," ",(INDIRECT("K10")))</f>
        <v xml:space="preserve"> </v>
      </c>
      <c r="AL10" s="78" t="str">
        <f ca="1">IF(ISBLANK(INDIRECT("L10"))," ",(INDIRECT("L10")))</f>
        <v xml:space="preserve"> </v>
      </c>
      <c r="AM10" s="78" t="str">
        <f ca="1">IF(ISBLANK(INDIRECT("M10"))," ",(INDIRECT("M10")))</f>
        <v xml:space="preserve"> </v>
      </c>
      <c r="AN10" s="78" t="str">
        <f ca="1">IF(ISBLANK(INDIRECT("N10"))," ",(INDIRECT("N10")))</f>
        <v xml:space="preserve"> </v>
      </c>
      <c r="AO10" s="78" t="str">
        <f ca="1">IF(ISBLANK(INDIRECT("O10"))," ",(INDIRECT("O10")))</f>
        <v xml:space="preserve"> </v>
      </c>
      <c r="AP10" s="78" t="str">
        <f ca="1">IF(ISBLANK(INDIRECT("P10"))," ",(INDIRECT("P10")))</f>
        <v xml:space="preserve"> </v>
      </c>
      <c r="AQ10" s="78" t="str">
        <f ca="1">IF(ISBLANK(INDIRECT("Q10"))," ",(INDIRECT("Q10")))</f>
        <v xml:space="preserve"> </v>
      </c>
      <c r="AR10" s="78" t="str">
        <f ca="1">IF(ISBLANK(INDIRECT("R10"))," ",(INDIRECT("R10")))</f>
        <v xml:space="preserve"> </v>
      </c>
      <c r="AS10" s="78" t="str">
        <f ca="1">IF(ISBLANK(INDIRECT("S10"))," ",(INDIRECT("S10")))</f>
        <v xml:space="preserve"> </v>
      </c>
      <c r="AT10" s="78" t="str">
        <f ca="1">IF(ISBLANK(INDIRECT("T10"))," ",(INDIRECT("T10")))</f>
        <v xml:space="preserve"> </v>
      </c>
      <c r="AU10" s="78" t="str">
        <f ca="1">IF(ISBLANK(INDIRECT("U10"))," ",(INDIRECT("U10")))</f>
        <v xml:space="preserve"> </v>
      </c>
      <c r="AV10" s="78" t="str">
        <f ca="1">IF(ISBLANK(INDIRECT("V10"))," ",(INDIRECT("V10")))</f>
        <v xml:space="preserve"> </v>
      </c>
      <c r="AW10" s="78" t="str">
        <f ca="1">IF(ISBLANK(INDIRECT("W10"))," ",(INDIRECT("W10")))</f>
        <v xml:space="preserve"> </v>
      </c>
    </row>
    <row r="11" spans="1:49" ht="59.25" customHeight="1" x14ac:dyDescent="0.35">
      <c r="A11" s="204">
        <v>6</v>
      </c>
      <c r="B11" s="168"/>
      <c r="C11" s="168"/>
      <c r="D11" s="168"/>
      <c r="E11" s="168"/>
      <c r="F11" s="203"/>
      <c r="G11" s="168"/>
      <c r="H11" s="168"/>
      <c r="I11" s="203"/>
      <c r="J11" s="168"/>
      <c r="K11" s="168"/>
      <c r="L11" s="168"/>
      <c r="M11" s="168"/>
      <c r="N11" s="168"/>
      <c r="O11" s="168"/>
      <c r="P11" s="168"/>
      <c r="Q11" s="203"/>
      <c r="R11" s="203"/>
      <c r="S11" s="168"/>
      <c r="T11" s="168"/>
      <c r="U11" s="168"/>
      <c r="V11" s="168"/>
      <c r="W11" s="168"/>
      <c r="AB11" s="78" t="str">
        <f ca="1">IF(ISBLANK(INDIRECT("B11"))," ",(INDIRECT("B11")))</f>
        <v xml:space="preserve"> </v>
      </c>
      <c r="AC11" s="78" t="str">
        <f ca="1">IF(ISBLANK(INDIRECT("C11"))," ",(INDIRECT("C11")))</f>
        <v xml:space="preserve"> </v>
      </c>
      <c r="AD11" s="78" t="str">
        <f ca="1">IF(ISBLANK(INDIRECT("D11"))," ",(INDIRECT("D11")))</f>
        <v xml:space="preserve"> </v>
      </c>
      <c r="AE11" s="78" t="str">
        <f ca="1">IF(ISBLANK(INDIRECT("E11"))," ",(INDIRECT("E11")))</f>
        <v xml:space="preserve"> </v>
      </c>
      <c r="AF11" s="78" t="str">
        <f ca="1">IF(ISBLANK(INDIRECT("F11"))," ",(INDIRECT("F11")))</f>
        <v xml:space="preserve"> </v>
      </c>
      <c r="AG11" s="78" t="str">
        <f ca="1">IF(ISBLANK(INDIRECT("G11"))," ",(INDIRECT("G11")))</f>
        <v xml:space="preserve"> </v>
      </c>
      <c r="AH11" s="78" t="str">
        <f ca="1">IF(ISBLANK(INDIRECT("H11"))," ",(INDIRECT("H11")))</f>
        <v xml:space="preserve"> </v>
      </c>
      <c r="AI11" s="78" t="str">
        <f ca="1">IF(ISBLANK(INDIRECT("I11"))," ",(INDIRECT("I11")))</f>
        <v xml:space="preserve"> </v>
      </c>
      <c r="AJ11" s="78" t="str">
        <f ca="1">IF(ISBLANK(INDIRECT("J11"))," ",(INDIRECT("J11")))</f>
        <v xml:space="preserve"> </v>
      </c>
      <c r="AK11" s="78" t="str">
        <f ca="1">IF(ISBLANK(INDIRECT("K11"))," ",(INDIRECT("K11")))</f>
        <v xml:space="preserve"> </v>
      </c>
      <c r="AL11" s="78" t="str">
        <f ca="1">IF(ISBLANK(INDIRECT("L11"))," ",(INDIRECT("L11")))</f>
        <v xml:space="preserve"> </v>
      </c>
      <c r="AM11" s="78" t="str">
        <f ca="1">IF(ISBLANK(INDIRECT("M11"))," ",(INDIRECT("M11")))</f>
        <v xml:space="preserve"> </v>
      </c>
      <c r="AN11" s="78" t="str">
        <f ca="1">IF(ISBLANK(INDIRECT("N11"))," ",(INDIRECT("N11")))</f>
        <v xml:space="preserve"> </v>
      </c>
      <c r="AO11" s="78" t="str">
        <f ca="1">IF(ISBLANK(INDIRECT("O11"))," ",(INDIRECT("O11")))</f>
        <v xml:space="preserve"> </v>
      </c>
      <c r="AP11" s="78" t="str">
        <f ca="1">IF(ISBLANK(INDIRECT("P11"))," ",(INDIRECT("P11")))</f>
        <v xml:space="preserve"> </v>
      </c>
      <c r="AQ11" s="78" t="str">
        <f ca="1">IF(ISBLANK(INDIRECT("Q11"))," ",(INDIRECT("Q11")))</f>
        <v xml:space="preserve"> </v>
      </c>
      <c r="AR11" s="78" t="str">
        <f ca="1">IF(ISBLANK(INDIRECT("R11"))," ",(INDIRECT("R11")))</f>
        <v xml:space="preserve"> </v>
      </c>
      <c r="AS11" s="78" t="str">
        <f ca="1">IF(ISBLANK(INDIRECT("S11"))," ",(INDIRECT("S11")))</f>
        <v xml:space="preserve"> </v>
      </c>
      <c r="AT11" s="78" t="str">
        <f ca="1">IF(ISBLANK(INDIRECT("T11"))," ",(INDIRECT("T11")))</f>
        <v xml:space="preserve"> </v>
      </c>
      <c r="AU11" s="78" t="str">
        <f ca="1">IF(ISBLANK(INDIRECT("U11"))," ",(INDIRECT("U11")))</f>
        <v xml:space="preserve"> </v>
      </c>
      <c r="AV11" s="78" t="str">
        <f ca="1">IF(ISBLANK(INDIRECT("V11"))," ",(INDIRECT("V11")))</f>
        <v xml:space="preserve"> </v>
      </c>
      <c r="AW11" s="78" t="str">
        <f ca="1">IF(ISBLANK(INDIRECT("W11"))," ",(INDIRECT("W11")))</f>
        <v xml:space="preserve"> </v>
      </c>
    </row>
    <row r="12" spans="1:49" ht="59.25" customHeight="1" x14ac:dyDescent="0.35">
      <c r="A12" s="204">
        <v>7</v>
      </c>
      <c r="B12" s="168"/>
      <c r="C12" s="168"/>
      <c r="D12" s="168"/>
      <c r="E12" s="168"/>
      <c r="F12" s="203"/>
      <c r="G12" s="168"/>
      <c r="H12" s="168"/>
      <c r="I12" s="203"/>
      <c r="J12" s="168"/>
      <c r="K12" s="168"/>
      <c r="L12" s="168"/>
      <c r="M12" s="168"/>
      <c r="N12" s="168"/>
      <c r="O12" s="168"/>
      <c r="P12" s="168"/>
      <c r="Q12" s="203"/>
      <c r="R12" s="203"/>
      <c r="S12" s="168"/>
      <c r="T12" s="168"/>
      <c r="U12" s="168"/>
      <c r="V12" s="168"/>
      <c r="W12" s="168"/>
      <c r="AB12" s="78" t="str">
        <f ca="1">IF(ISBLANK(INDIRECT("B12"))," ",(INDIRECT("B12")))</f>
        <v xml:space="preserve"> </v>
      </c>
      <c r="AC12" s="78" t="str">
        <f ca="1">IF(ISBLANK(INDIRECT("C12"))," ",(INDIRECT("C12")))</f>
        <v xml:space="preserve"> </v>
      </c>
      <c r="AD12" s="78" t="str">
        <f ca="1">IF(ISBLANK(INDIRECT("D12"))," ",(INDIRECT("D12")))</f>
        <v xml:space="preserve"> </v>
      </c>
      <c r="AE12" s="78" t="str">
        <f ca="1">IF(ISBLANK(INDIRECT("E12"))," ",(INDIRECT("E12")))</f>
        <v xml:space="preserve"> </v>
      </c>
      <c r="AF12" s="78" t="str">
        <f ca="1">IF(ISBLANK(INDIRECT("F12"))," ",(INDIRECT("F12")))</f>
        <v xml:space="preserve"> </v>
      </c>
      <c r="AG12" s="78" t="str">
        <f ca="1">IF(ISBLANK(INDIRECT("G12"))," ",(INDIRECT("G12")))</f>
        <v xml:space="preserve"> </v>
      </c>
      <c r="AH12" s="78" t="str">
        <f ca="1">IF(ISBLANK(INDIRECT("H12"))," ",(INDIRECT("H12")))</f>
        <v xml:space="preserve"> </v>
      </c>
      <c r="AI12" s="78" t="str">
        <f ca="1">IF(ISBLANK(INDIRECT("I12"))," ",(INDIRECT("I12")))</f>
        <v xml:space="preserve"> </v>
      </c>
      <c r="AJ12" s="78" t="str">
        <f ca="1">IF(ISBLANK(INDIRECT("J12"))," ",(INDIRECT("J12")))</f>
        <v xml:space="preserve"> </v>
      </c>
      <c r="AK12" s="78" t="str">
        <f ca="1">IF(ISBLANK(INDIRECT("K12"))," ",(INDIRECT("K12")))</f>
        <v xml:space="preserve"> </v>
      </c>
      <c r="AL12" s="78" t="str">
        <f ca="1">IF(ISBLANK(INDIRECT("L12"))," ",(INDIRECT("L12")))</f>
        <v xml:space="preserve"> </v>
      </c>
      <c r="AM12" s="78" t="str">
        <f ca="1">IF(ISBLANK(INDIRECT("M12"))," ",(INDIRECT("M12")))</f>
        <v xml:space="preserve"> </v>
      </c>
      <c r="AN12" s="78" t="str">
        <f ca="1">IF(ISBLANK(INDIRECT("N12"))," ",(INDIRECT("N12")))</f>
        <v xml:space="preserve"> </v>
      </c>
      <c r="AO12" s="78" t="str">
        <f ca="1">IF(ISBLANK(INDIRECT("O12"))," ",(INDIRECT("O12")))</f>
        <v xml:space="preserve"> </v>
      </c>
      <c r="AP12" s="78" t="str">
        <f ca="1">IF(ISBLANK(INDIRECT("P12"))," ",(INDIRECT("P12")))</f>
        <v xml:space="preserve"> </v>
      </c>
      <c r="AQ12" s="78" t="str">
        <f ca="1">IF(ISBLANK(INDIRECT("Q12"))," ",(INDIRECT("Q12")))</f>
        <v xml:space="preserve"> </v>
      </c>
      <c r="AR12" s="78" t="str">
        <f ca="1">IF(ISBLANK(INDIRECT("R12"))," ",(INDIRECT("R12")))</f>
        <v xml:space="preserve"> </v>
      </c>
      <c r="AS12" s="78" t="str">
        <f ca="1">IF(ISBLANK(INDIRECT("S12"))," ",(INDIRECT("S12")))</f>
        <v xml:space="preserve"> </v>
      </c>
      <c r="AT12" s="78" t="str">
        <f ca="1">IF(ISBLANK(INDIRECT("T12"))," ",(INDIRECT("T12")))</f>
        <v xml:space="preserve"> </v>
      </c>
      <c r="AU12" s="78" t="str">
        <f ca="1">IF(ISBLANK(INDIRECT("U12"))," ",(INDIRECT("U12")))</f>
        <v xml:space="preserve"> </v>
      </c>
      <c r="AV12" s="78" t="str">
        <f ca="1">IF(ISBLANK(INDIRECT("V12"))," ",(INDIRECT("V12")))</f>
        <v xml:space="preserve"> </v>
      </c>
      <c r="AW12" s="78" t="str">
        <f ca="1">IF(ISBLANK(INDIRECT("W12"))," ",(INDIRECT("W12")))</f>
        <v xml:space="preserve"> </v>
      </c>
    </row>
    <row r="13" spans="1:49" ht="59.25" customHeight="1" x14ac:dyDescent="0.35">
      <c r="A13" s="204">
        <v>8</v>
      </c>
      <c r="B13" s="168"/>
      <c r="C13" s="168"/>
      <c r="D13" s="168"/>
      <c r="E13" s="168"/>
      <c r="F13" s="203"/>
      <c r="G13" s="168"/>
      <c r="H13" s="168"/>
      <c r="I13" s="203"/>
      <c r="J13" s="168"/>
      <c r="K13" s="168"/>
      <c r="L13" s="168"/>
      <c r="M13" s="168"/>
      <c r="N13" s="168"/>
      <c r="O13" s="168"/>
      <c r="P13" s="168"/>
      <c r="Q13" s="203"/>
      <c r="R13" s="203"/>
      <c r="S13" s="168"/>
      <c r="T13" s="168"/>
      <c r="U13" s="168"/>
      <c r="V13" s="168"/>
      <c r="W13" s="168"/>
      <c r="AB13" s="78" t="str">
        <f ca="1">IF(ISBLANK(INDIRECT("B13"))," ",(INDIRECT("B13")))</f>
        <v xml:space="preserve"> </v>
      </c>
      <c r="AC13" s="78" t="str">
        <f ca="1">IF(ISBLANK(INDIRECT("C13"))," ",(INDIRECT("C13")))</f>
        <v xml:space="preserve"> </v>
      </c>
      <c r="AD13" s="78" t="str">
        <f ca="1">IF(ISBLANK(INDIRECT("D13"))," ",(INDIRECT("D13")))</f>
        <v xml:space="preserve"> </v>
      </c>
      <c r="AE13" s="78" t="str">
        <f ca="1">IF(ISBLANK(INDIRECT("E13"))," ",(INDIRECT("E13")))</f>
        <v xml:space="preserve"> </v>
      </c>
      <c r="AF13" s="78" t="str">
        <f ca="1">IF(ISBLANK(INDIRECT("F13"))," ",(INDIRECT("F13")))</f>
        <v xml:space="preserve"> </v>
      </c>
      <c r="AG13" s="78" t="str">
        <f ca="1">IF(ISBLANK(INDIRECT("G13"))," ",(INDIRECT("G13")))</f>
        <v xml:space="preserve"> </v>
      </c>
      <c r="AH13" s="78" t="str">
        <f ca="1">IF(ISBLANK(INDIRECT("H13"))," ",(INDIRECT("H13")))</f>
        <v xml:space="preserve"> </v>
      </c>
      <c r="AI13" s="78" t="str">
        <f ca="1">IF(ISBLANK(INDIRECT("I13"))," ",(INDIRECT("I13")))</f>
        <v xml:space="preserve"> </v>
      </c>
      <c r="AJ13" s="78" t="str">
        <f ca="1">IF(ISBLANK(INDIRECT("J13"))," ",(INDIRECT("J13")))</f>
        <v xml:space="preserve"> </v>
      </c>
      <c r="AK13" s="78" t="str">
        <f ca="1">IF(ISBLANK(INDIRECT("K13"))," ",(INDIRECT("K13")))</f>
        <v xml:space="preserve"> </v>
      </c>
      <c r="AL13" s="78" t="str">
        <f ca="1">IF(ISBLANK(INDIRECT("L13"))," ",(INDIRECT("L13")))</f>
        <v xml:space="preserve"> </v>
      </c>
      <c r="AM13" s="78" t="str">
        <f ca="1">IF(ISBLANK(INDIRECT("M13"))," ",(INDIRECT("M13")))</f>
        <v xml:space="preserve"> </v>
      </c>
      <c r="AN13" s="78" t="str">
        <f ca="1">IF(ISBLANK(INDIRECT("N13"))," ",(INDIRECT("N13")))</f>
        <v xml:space="preserve"> </v>
      </c>
      <c r="AO13" s="78" t="str">
        <f ca="1">IF(ISBLANK(INDIRECT("O13"))," ",(INDIRECT("O13")))</f>
        <v xml:space="preserve"> </v>
      </c>
      <c r="AP13" s="78" t="str">
        <f ca="1">IF(ISBLANK(INDIRECT("P13"))," ",(INDIRECT("P13")))</f>
        <v xml:space="preserve"> </v>
      </c>
      <c r="AQ13" s="78" t="str">
        <f ca="1">IF(ISBLANK(INDIRECT("Q13"))," ",(INDIRECT("Q13")))</f>
        <v xml:space="preserve"> </v>
      </c>
      <c r="AR13" s="78" t="str">
        <f ca="1">IF(ISBLANK(INDIRECT("R13"))," ",(INDIRECT("R13")))</f>
        <v xml:space="preserve"> </v>
      </c>
      <c r="AS13" s="78" t="str">
        <f ca="1">IF(ISBLANK(INDIRECT("S13"))," ",(INDIRECT("S13")))</f>
        <v xml:space="preserve"> </v>
      </c>
      <c r="AT13" s="78" t="str">
        <f ca="1">IF(ISBLANK(INDIRECT("T13"))," ",(INDIRECT("T13")))</f>
        <v xml:space="preserve"> </v>
      </c>
      <c r="AU13" s="78" t="str">
        <f ca="1">IF(ISBLANK(INDIRECT("U13"))," ",(INDIRECT("U13")))</f>
        <v xml:space="preserve"> </v>
      </c>
      <c r="AV13" s="78" t="str">
        <f ca="1">IF(ISBLANK(INDIRECT("V13"))," ",(INDIRECT("V13")))</f>
        <v xml:space="preserve"> </v>
      </c>
      <c r="AW13" s="78" t="str">
        <f ca="1">IF(ISBLANK(INDIRECT("W13"))," ",(INDIRECT("W13")))</f>
        <v xml:space="preserve"> </v>
      </c>
    </row>
    <row r="14" spans="1:49" ht="59.25" customHeight="1" x14ac:dyDescent="0.35">
      <c r="A14" s="204">
        <v>9</v>
      </c>
      <c r="B14" s="168"/>
      <c r="C14" s="168"/>
      <c r="D14" s="168"/>
      <c r="E14" s="168"/>
      <c r="F14" s="203"/>
      <c r="G14" s="168"/>
      <c r="H14" s="168"/>
      <c r="I14" s="203"/>
      <c r="J14" s="168"/>
      <c r="K14" s="168"/>
      <c r="L14" s="168"/>
      <c r="M14" s="168"/>
      <c r="N14" s="168"/>
      <c r="O14" s="168"/>
      <c r="P14" s="168"/>
      <c r="Q14" s="203"/>
      <c r="R14" s="203"/>
      <c r="S14" s="168"/>
      <c r="T14" s="168"/>
      <c r="U14" s="168"/>
      <c r="V14" s="168"/>
      <c r="W14" s="168"/>
      <c r="AB14" s="78" t="str">
        <f ca="1">IF(ISBLANK(INDIRECT("B14"))," ",(INDIRECT("B14")))</f>
        <v xml:space="preserve"> </v>
      </c>
      <c r="AC14" s="78" t="str">
        <f ca="1">IF(ISBLANK(INDIRECT("C14"))," ",(INDIRECT("C14")))</f>
        <v xml:space="preserve"> </v>
      </c>
      <c r="AD14" s="78" t="str">
        <f ca="1">IF(ISBLANK(INDIRECT("D14"))," ",(INDIRECT("D14")))</f>
        <v xml:space="preserve"> </v>
      </c>
      <c r="AE14" s="78" t="str">
        <f ca="1">IF(ISBLANK(INDIRECT("E14"))," ",(INDIRECT("E14")))</f>
        <v xml:space="preserve"> </v>
      </c>
      <c r="AF14" s="78" t="str">
        <f ca="1">IF(ISBLANK(INDIRECT("F14"))," ",(INDIRECT("F14")))</f>
        <v xml:space="preserve"> </v>
      </c>
      <c r="AG14" s="78" t="str">
        <f ca="1">IF(ISBLANK(INDIRECT("G14"))," ",(INDIRECT("G14")))</f>
        <v xml:space="preserve"> </v>
      </c>
      <c r="AH14" s="78" t="str">
        <f ca="1">IF(ISBLANK(INDIRECT("H14"))," ",(INDIRECT("H14")))</f>
        <v xml:space="preserve"> </v>
      </c>
      <c r="AI14" s="78" t="str">
        <f ca="1">IF(ISBLANK(INDIRECT("I14"))," ",(INDIRECT("I14")))</f>
        <v xml:space="preserve"> </v>
      </c>
      <c r="AJ14" s="78" t="str">
        <f ca="1">IF(ISBLANK(INDIRECT("J14"))," ",(INDIRECT("J14")))</f>
        <v xml:space="preserve"> </v>
      </c>
      <c r="AK14" s="78" t="str">
        <f ca="1">IF(ISBLANK(INDIRECT("K14"))," ",(INDIRECT("K14")))</f>
        <v xml:space="preserve"> </v>
      </c>
      <c r="AL14" s="78" t="str">
        <f ca="1">IF(ISBLANK(INDIRECT("L14"))," ",(INDIRECT("L14")))</f>
        <v xml:space="preserve"> </v>
      </c>
      <c r="AM14" s="78" t="str">
        <f ca="1">IF(ISBLANK(INDIRECT("M14"))," ",(INDIRECT("M14")))</f>
        <v xml:space="preserve"> </v>
      </c>
      <c r="AN14" s="78" t="str">
        <f ca="1">IF(ISBLANK(INDIRECT("N14"))," ",(INDIRECT("N14")))</f>
        <v xml:space="preserve"> </v>
      </c>
      <c r="AO14" s="78" t="str">
        <f ca="1">IF(ISBLANK(INDIRECT("O14"))," ",(INDIRECT("O14")))</f>
        <v xml:space="preserve"> </v>
      </c>
      <c r="AP14" s="78" t="str">
        <f ca="1">IF(ISBLANK(INDIRECT("P14"))," ",(INDIRECT("P14")))</f>
        <v xml:space="preserve"> </v>
      </c>
      <c r="AQ14" s="78" t="str">
        <f ca="1">IF(ISBLANK(INDIRECT("Q14"))," ",(INDIRECT("Q14")))</f>
        <v xml:space="preserve"> </v>
      </c>
      <c r="AR14" s="78" t="str">
        <f ca="1">IF(ISBLANK(INDIRECT("R14"))," ",(INDIRECT("R14")))</f>
        <v xml:space="preserve"> </v>
      </c>
      <c r="AS14" s="78" t="str">
        <f ca="1">IF(ISBLANK(INDIRECT("S14"))," ",(INDIRECT("S14")))</f>
        <v xml:space="preserve"> </v>
      </c>
      <c r="AT14" s="78" t="str">
        <f ca="1">IF(ISBLANK(INDIRECT("T14"))," ",(INDIRECT("T14")))</f>
        <v xml:space="preserve"> </v>
      </c>
      <c r="AU14" s="78" t="str">
        <f ca="1">IF(ISBLANK(INDIRECT("U14"))," ",(INDIRECT("U14")))</f>
        <v xml:space="preserve"> </v>
      </c>
      <c r="AV14" s="78" t="str">
        <f ca="1">IF(ISBLANK(INDIRECT("V14"))," ",(INDIRECT("V14")))</f>
        <v xml:space="preserve"> </v>
      </c>
      <c r="AW14" s="78" t="str">
        <f ca="1">IF(ISBLANK(INDIRECT("W14"))," ",(INDIRECT("W14")))</f>
        <v xml:space="preserve"> </v>
      </c>
    </row>
    <row r="15" spans="1:49" ht="59.25" customHeight="1" x14ac:dyDescent="0.35">
      <c r="A15" s="204">
        <v>10</v>
      </c>
      <c r="B15" s="168"/>
      <c r="C15" s="168"/>
      <c r="D15" s="168"/>
      <c r="E15" s="168"/>
      <c r="F15" s="203"/>
      <c r="G15" s="168"/>
      <c r="H15" s="168"/>
      <c r="I15" s="203"/>
      <c r="J15" s="168"/>
      <c r="K15" s="168"/>
      <c r="L15" s="168"/>
      <c r="M15" s="168"/>
      <c r="N15" s="168"/>
      <c r="O15" s="168"/>
      <c r="P15" s="168"/>
      <c r="Q15" s="203"/>
      <c r="R15" s="203"/>
      <c r="S15" s="168"/>
      <c r="T15" s="168"/>
      <c r="U15" s="168"/>
      <c r="V15" s="168"/>
      <c r="W15" s="168"/>
      <c r="AB15" s="78" t="str">
        <f ca="1">IF(ISBLANK(INDIRECT("B15"))," ",(INDIRECT("B15")))</f>
        <v xml:space="preserve"> </v>
      </c>
      <c r="AC15" s="78" t="str">
        <f ca="1">IF(ISBLANK(INDIRECT("C15"))," ",(INDIRECT("C15")))</f>
        <v xml:space="preserve"> </v>
      </c>
      <c r="AD15" s="78" t="str">
        <f ca="1">IF(ISBLANK(INDIRECT("D15"))," ",(INDIRECT("D15")))</f>
        <v xml:space="preserve"> </v>
      </c>
      <c r="AE15" s="78" t="str">
        <f ca="1">IF(ISBLANK(INDIRECT("E15"))," ",(INDIRECT("E15")))</f>
        <v xml:space="preserve"> </v>
      </c>
      <c r="AF15" s="78" t="str">
        <f ca="1">IF(ISBLANK(INDIRECT("F15"))," ",(INDIRECT("F15")))</f>
        <v xml:space="preserve"> </v>
      </c>
      <c r="AG15" s="78" t="str">
        <f ca="1">IF(ISBLANK(INDIRECT("G15"))," ",(INDIRECT("G15")))</f>
        <v xml:space="preserve"> </v>
      </c>
      <c r="AH15" s="78" t="str">
        <f ca="1">IF(ISBLANK(INDIRECT("H15"))," ",(INDIRECT("H15")))</f>
        <v xml:space="preserve"> </v>
      </c>
      <c r="AI15" s="78" t="str">
        <f ca="1">IF(ISBLANK(INDIRECT("I15"))," ",(INDIRECT("I15")))</f>
        <v xml:space="preserve"> </v>
      </c>
      <c r="AJ15" s="78" t="str">
        <f ca="1">IF(ISBLANK(INDIRECT("J15"))," ",(INDIRECT("J15")))</f>
        <v xml:space="preserve"> </v>
      </c>
      <c r="AK15" s="78" t="str">
        <f ca="1">IF(ISBLANK(INDIRECT("K15"))," ",(INDIRECT("K15")))</f>
        <v xml:space="preserve"> </v>
      </c>
      <c r="AL15" s="78" t="str">
        <f ca="1">IF(ISBLANK(INDIRECT("L15"))," ",(INDIRECT("L15")))</f>
        <v xml:space="preserve"> </v>
      </c>
      <c r="AM15" s="78" t="str">
        <f ca="1">IF(ISBLANK(INDIRECT("M15"))," ",(INDIRECT("M15")))</f>
        <v xml:space="preserve"> </v>
      </c>
      <c r="AN15" s="78" t="str">
        <f ca="1">IF(ISBLANK(INDIRECT("N15"))," ",(INDIRECT("N15")))</f>
        <v xml:space="preserve"> </v>
      </c>
      <c r="AO15" s="78" t="str">
        <f ca="1">IF(ISBLANK(INDIRECT("O15"))," ",(INDIRECT("O15")))</f>
        <v xml:space="preserve"> </v>
      </c>
      <c r="AP15" s="78" t="str">
        <f ca="1">IF(ISBLANK(INDIRECT("P15"))," ",(INDIRECT("P15")))</f>
        <v xml:space="preserve"> </v>
      </c>
      <c r="AQ15" s="78" t="str">
        <f ca="1">IF(ISBLANK(INDIRECT("Q15"))," ",(INDIRECT("Q15")))</f>
        <v xml:space="preserve"> </v>
      </c>
      <c r="AR15" s="78" t="str">
        <f ca="1">IF(ISBLANK(INDIRECT("R15"))," ",(INDIRECT("R15")))</f>
        <v xml:space="preserve"> </v>
      </c>
      <c r="AS15" s="78" t="str">
        <f ca="1">IF(ISBLANK(INDIRECT("S15"))," ",(INDIRECT("S15")))</f>
        <v xml:space="preserve"> </v>
      </c>
      <c r="AT15" s="78" t="str">
        <f ca="1">IF(ISBLANK(INDIRECT("T15"))," ",(INDIRECT("T15")))</f>
        <v xml:space="preserve"> </v>
      </c>
      <c r="AU15" s="78" t="str">
        <f ca="1">IF(ISBLANK(INDIRECT("U15"))," ",(INDIRECT("U15")))</f>
        <v xml:space="preserve"> </v>
      </c>
      <c r="AV15" s="78" t="str">
        <f ca="1">IF(ISBLANK(INDIRECT("V15"))," ",(INDIRECT("V15")))</f>
        <v xml:space="preserve"> </v>
      </c>
      <c r="AW15" s="78" t="str">
        <f ca="1">IF(ISBLANK(INDIRECT("W15"))," ",(INDIRECT("W15")))</f>
        <v xml:space="preserve"> </v>
      </c>
    </row>
    <row r="16" spans="1:49" ht="59.25" customHeight="1" x14ac:dyDescent="0.35">
      <c r="A16" s="204">
        <v>11</v>
      </c>
      <c r="B16" s="168"/>
      <c r="C16" s="168"/>
      <c r="D16" s="168"/>
      <c r="E16" s="168"/>
      <c r="F16" s="203"/>
      <c r="G16" s="168"/>
      <c r="H16" s="168"/>
      <c r="I16" s="203"/>
      <c r="J16" s="168"/>
      <c r="K16" s="168"/>
      <c r="L16" s="168"/>
      <c r="M16" s="168"/>
      <c r="N16" s="168"/>
      <c r="O16" s="168"/>
      <c r="P16" s="168"/>
      <c r="Q16" s="203"/>
      <c r="R16" s="203"/>
      <c r="S16" s="168"/>
      <c r="T16" s="168"/>
      <c r="U16" s="168"/>
      <c r="V16" s="168"/>
      <c r="W16" s="168"/>
      <c r="AB16" s="78" t="str">
        <f ca="1">IF(ISBLANK(INDIRECT("B16"))," ",(INDIRECT("B16")))</f>
        <v xml:space="preserve"> </v>
      </c>
      <c r="AC16" s="78" t="str">
        <f ca="1">IF(ISBLANK(INDIRECT("C16"))," ",(INDIRECT("C16")))</f>
        <v xml:space="preserve"> </v>
      </c>
      <c r="AD16" s="78" t="str">
        <f ca="1">IF(ISBLANK(INDIRECT("D16"))," ",(INDIRECT("D16")))</f>
        <v xml:space="preserve"> </v>
      </c>
      <c r="AE16" s="78" t="str">
        <f ca="1">IF(ISBLANK(INDIRECT("E16"))," ",(INDIRECT("E16")))</f>
        <v xml:space="preserve"> </v>
      </c>
      <c r="AF16" s="78" t="str">
        <f ca="1">IF(ISBLANK(INDIRECT("F16"))," ",(INDIRECT("F16")))</f>
        <v xml:space="preserve"> </v>
      </c>
      <c r="AG16" s="78" t="str">
        <f ca="1">IF(ISBLANK(INDIRECT("G16"))," ",(INDIRECT("G16")))</f>
        <v xml:space="preserve"> </v>
      </c>
      <c r="AH16" s="78" t="str">
        <f ca="1">IF(ISBLANK(INDIRECT("H16"))," ",(INDIRECT("H16")))</f>
        <v xml:space="preserve"> </v>
      </c>
      <c r="AI16" s="78" t="str">
        <f ca="1">IF(ISBLANK(INDIRECT("I16"))," ",(INDIRECT("I16")))</f>
        <v xml:space="preserve"> </v>
      </c>
      <c r="AJ16" s="78" t="str">
        <f ca="1">IF(ISBLANK(INDIRECT("J16"))," ",(INDIRECT("J16")))</f>
        <v xml:space="preserve"> </v>
      </c>
      <c r="AK16" s="78" t="str">
        <f ca="1">IF(ISBLANK(INDIRECT("K16"))," ",(INDIRECT("K16")))</f>
        <v xml:space="preserve"> </v>
      </c>
      <c r="AL16" s="78" t="str">
        <f ca="1">IF(ISBLANK(INDIRECT("L16"))," ",(INDIRECT("L16")))</f>
        <v xml:space="preserve"> </v>
      </c>
      <c r="AM16" s="78" t="str">
        <f ca="1">IF(ISBLANK(INDIRECT("M16"))," ",(INDIRECT("M16")))</f>
        <v xml:space="preserve"> </v>
      </c>
      <c r="AN16" s="78" t="str">
        <f ca="1">IF(ISBLANK(INDIRECT("N16"))," ",(INDIRECT("N16")))</f>
        <v xml:space="preserve"> </v>
      </c>
      <c r="AO16" s="78" t="str">
        <f ca="1">IF(ISBLANK(INDIRECT("O16"))," ",(INDIRECT("O16")))</f>
        <v xml:space="preserve"> </v>
      </c>
      <c r="AP16" s="78" t="str">
        <f ca="1">IF(ISBLANK(INDIRECT("P16"))," ",(INDIRECT("P16")))</f>
        <v xml:space="preserve"> </v>
      </c>
      <c r="AQ16" s="78" t="str">
        <f ca="1">IF(ISBLANK(INDIRECT("Q16"))," ",(INDIRECT("Q16")))</f>
        <v xml:space="preserve"> </v>
      </c>
      <c r="AR16" s="78" t="str">
        <f ca="1">IF(ISBLANK(INDIRECT("R16"))," ",(INDIRECT("R16")))</f>
        <v xml:space="preserve"> </v>
      </c>
      <c r="AS16" s="78" t="str">
        <f ca="1">IF(ISBLANK(INDIRECT("S16"))," ",(INDIRECT("S16")))</f>
        <v xml:space="preserve"> </v>
      </c>
      <c r="AT16" s="78" t="str">
        <f ca="1">IF(ISBLANK(INDIRECT("T16"))," ",(INDIRECT("T16")))</f>
        <v xml:space="preserve"> </v>
      </c>
      <c r="AU16" s="78" t="str">
        <f ca="1">IF(ISBLANK(INDIRECT("U16"))," ",(INDIRECT("U16")))</f>
        <v xml:space="preserve"> </v>
      </c>
      <c r="AV16" s="78" t="str">
        <f ca="1">IF(ISBLANK(INDIRECT("V16"))," ",(INDIRECT("V16")))</f>
        <v xml:space="preserve"> </v>
      </c>
      <c r="AW16" s="78" t="str">
        <f ca="1">IF(ISBLANK(INDIRECT("W16"))," ",(INDIRECT("W16")))</f>
        <v xml:space="preserve"> </v>
      </c>
    </row>
    <row r="17" spans="1:49" ht="59.25" customHeight="1" x14ac:dyDescent="0.35">
      <c r="A17" s="204">
        <v>12</v>
      </c>
      <c r="B17" s="168"/>
      <c r="C17" s="168"/>
      <c r="D17" s="168"/>
      <c r="E17" s="168"/>
      <c r="F17" s="203"/>
      <c r="G17" s="168"/>
      <c r="H17" s="168"/>
      <c r="I17" s="203"/>
      <c r="J17" s="168"/>
      <c r="K17" s="168"/>
      <c r="L17" s="168"/>
      <c r="M17" s="168"/>
      <c r="N17" s="168"/>
      <c r="O17" s="168"/>
      <c r="P17" s="168"/>
      <c r="Q17" s="203"/>
      <c r="R17" s="203"/>
      <c r="S17" s="168"/>
      <c r="T17" s="168"/>
      <c r="U17" s="168"/>
      <c r="V17" s="168"/>
      <c r="W17" s="168"/>
      <c r="AB17" s="78" t="str">
        <f ca="1">IF(ISBLANK(INDIRECT("B17"))," ",(INDIRECT("B17")))</f>
        <v xml:space="preserve"> </v>
      </c>
      <c r="AC17" s="78" t="str">
        <f ca="1">IF(ISBLANK(INDIRECT("C17"))," ",(INDIRECT("C17")))</f>
        <v xml:space="preserve"> </v>
      </c>
      <c r="AD17" s="78" t="str">
        <f ca="1">IF(ISBLANK(INDIRECT("D17"))," ",(INDIRECT("D17")))</f>
        <v xml:space="preserve"> </v>
      </c>
      <c r="AE17" s="78" t="str">
        <f ca="1">IF(ISBLANK(INDIRECT("E17"))," ",(INDIRECT("E17")))</f>
        <v xml:space="preserve"> </v>
      </c>
      <c r="AF17" s="78" t="str">
        <f ca="1">IF(ISBLANK(INDIRECT("F17"))," ",(INDIRECT("F17")))</f>
        <v xml:space="preserve"> </v>
      </c>
      <c r="AG17" s="78" t="str">
        <f ca="1">IF(ISBLANK(INDIRECT("G17"))," ",(INDIRECT("G17")))</f>
        <v xml:space="preserve"> </v>
      </c>
      <c r="AH17" s="78" t="str">
        <f ca="1">IF(ISBLANK(INDIRECT("H17"))," ",(INDIRECT("H17")))</f>
        <v xml:space="preserve"> </v>
      </c>
      <c r="AI17" s="78" t="str">
        <f ca="1">IF(ISBLANK(INDIRECT("I17"))," ",(INDIRECT("I17")))</f>
        <v xml:space="preserve"> </v>
      </c>
      <c r="AJ17" s="78" t="str">
        <f ca="1">IF(ISBLANK(INDIRECT("J17"))," ",(INDIRECT("J17")))</f>
        <v xml:space="preserve"> </v>
      </c>
      <c r="AK17" s="78" t="str">
        <f ca="1">IF(ISBLANK(INDIRECT("K17"))," ",(INDIRECT("K17")))</f>
        <v xml:space="preserve"> </v>
      </c>
      <c r="AL17" s="78" t="str">
        <f ca="1">IF(ISBLANK(INDIRECT("L17"))," ",(INDIRECT("L17")))</f>
        <v xml:space="preserve"> </v>
      </c>
      <c r="AM17" s="78" t="str">
        <f ca="1">IF(ISBLANK(INDIRECT("M17"))," ",(INDIRECT("M17")))</f>
        <v xml:space="preserve"> </v>
      </c>
      <c r="AN17" s="78" t="str">
        <f ca="1">IF(ISBLANK(INDIRECT("N17"))," ",(INDIRECT("N17")))</f>
        <v xml:space="preserve"> </v>
      </c>
      <c r="AO17" s="78" t="str">
        <f ca="1">IF(ISBLANK(INDIRECT("O17"))," ",(INDIRECT("O17")))</f>
        <v xml:space="preserve"> </v>
      </c>
      <c r="AP17" s="78" t="str">
        <f ca="1">IF(ISBLANK(INDIRECT("P17"))," ",(INDIRECT("P17")))</f>
        <v xml:space="preserve"> </v>
      </c>
      <c r="AQ17" s="78" t="str">
        <f ca="1">IF(ISBLANK(INDIRECT("Q17"))," ",(INDIRECT("Q17")))</f>
        <v xml:space="preserve"> </v>
      </c>
      <c r="AR17" s="78" t="str">
        <f ca="1">IF(ISBLANK(INDIRECT("R17"))," ",(INDIRECT("R17")))</f>
        <v xml:space="preserve"> </v>
      </c>
      <c r="AS17" s="78" t="str">
        <f ca="1">IF(ISBLANK(INDIRECT("S17"))," ",(INDIRECT("S17")))</f>
        <v xml:space="preserve"> </v>
      </c>
      <c r="AT17" s="78" t="str">
        <f ca="1">IF(ISBLANK(INDIRECT("T17"))," ",(INDIRECT("T17")))</f>
        <v xml:space="preserve"> </v>
      </c>
      <c r="AU17" s="78" t="str">
        <f ca="1">IF(ISBLANK(INDIRECT("U17"))," ",(INDIRECT("U17")))</f>
        <v xml:space="preserve"> </v>
      </c>
      <c r="AV17" s="78" t="str">
        <f ca="1">IF(ISBLANK(INDIRECT("V17"))," ",(INDIRECT("V17")))</f>
        <v xml:space="preserve"> </v>
      </c>
      <c r="AW17" s="78" t="str">
        <f ca="1">IF(ISBLANK(INDIRECT("W17"))," ",(INDIRECT("W17")))</f>
        <v xml:space="preserve"> </v>
      </c>
    </row>
    <row r="18" spans="1:49" ht="59.25" customHeight="1" x14ac:dyDescent="0.35">
      <c r="A18" s="204">
        <v>13</v>
      </c>
      <c r="B18" s="168"/>
      <c r="C18" s="168"/>
      <c r="D18" s="168"/>
      <c r="E18" s="168"/>
      <c r="F18" s="203"/>
      <c r="G18" s="168"/>
      <c r="H18" s="168"/>
      <c r="I18" s="203"/>
      <c r="J18" s="168"/>
      <c r="K18" s="168"/>
      <c r="L18" s="168"/>
      <c r="M18" s="168"/>
      <c r="N18" s="168"/>
      <c r="O18" s="168"/>
      <c r="P18" s="168"/>
      <c r="Q18" s="203"/>
      <c r="R18" s="203"/>
      <c r="S18" s="168"/>
      <c r="T18" s="168"/>
      <c r="U18" s="168"/>
      <c r="V18" s="168"/>
      <c r="W18" s="168"/>
      <c r="AB18" s="78" t="str">
        <f ca="1">IF(ISBLANK(INDIRECT("B18"))," ",(INDIRECT("B18")))</f>
        <v xml:space="preserve"> </v>
      </c>
      <c r="AC18" s="78" t="str">
        <f ca="1">IF(ISBLANK(INDIRECT("C18"))," ",(INDIRECT("C18")))</f>
        <v xml:space="preserve"> </v>
      </c>
      <c r="AD18" s="78" t="str">
        <f ca="1">IF(ISBLANK(INDIRECT("D18"))," ",(INDIRECT("D18")))</f>
        <v xml:space="preserve"> </v>
      </c>
      <c r="AE18" s="78" t="str">
        <f ca="1">IF(ISBLANK(INDIRECT("E18"))," ",(INDIRECT("E18")))</f>
        <v xml:space="preserve"> </v>
      </c>
      <c r="AF18" s="78" t="str">
        <f ca="1">IF(ISBLANK(INDIRECT("F18"))," ",(INDIRECT("F18")))</f>
        <v xml:space="preserve"> </v>
      </c>
      <c r="AG18" s="78" t="str">
        <f ca="1">IF(ISBLANK(INDIRECT("G18"))," ",(INDIRECT("G18")))</f>
        <v xml:space="preserve"> </v>
      </c>
      <c r="AH18" s="78" t="str">
        <f ca="1">IF(ISBLANK(INDIRECT("H18"))," ",(INDIRECT("H18")))</f>
        <v xml:space="preserve"> </v>
      </c>
      <c r="AI18" s="78" t="str">
        <f ca="1">IF(ISBLANK(INDIRECT("I18"))," ",(INDIRECT("I18")))</f>
        <v xml:space="preserve"> </v>
      </c>
      <c r="AJ18" s="78" t="str">
        <f ca="1">IF(ISBLANK(INDIRECT("J18"))," ",(INDIRECT("J18")))</f>
        <v xml:space="preserve"> </v>
      </c>
      <c r="AK18" s="78" t="str">
        <f ca="1">IF(ISBLANK(INDIRECT("K18"))," ",(INDIRECT("K18")))</f>
        <v xml:space="preserve"> </v>
      </c>
      <c r="AL18" s="78" t="str">
        <f ca="1">IF(ISBLANK(INDIRECT("L18"))," ",(INDIRECT("L18")))</f>
        <v xml:space="preserve"> </v>
      </c>
      <c r="AM18" s="78" t="str">
        <f ca="1">IF(ISBLANK(INDIRECT("M18"))," ",(INDIRECT("M18")))</f>
        <v xml:space="preserve"> </v>
      </c>
      <c r="AN18" s="78" t="str">
        <f ca="1">IF(ISBLANK(INDIRECT("N18"))," ",(INDIRECT("N18")))</f>
        <v xml:space="preserve"> </v>
      </c>
      <c r="AO18" s="78" t="str">
        <f ca="1">IF(ISBLANK(INDIRECT("O18"))," ",(INDIRECT("O18")))</f>
        <v xml:space="preserve"> </v>
      </c>
      <c r="AP18" s="78" t="str">
        <f ca="1">IF(ISBLANK(INDIRECT("P18"))," ",(INDIRECT("P18")))</f>
        <v xml:space="preserve"> </v>
      </c>
      <c r="AQ18" s="78" t="str">
        <f ca="1">IF(ISBLANK(INDIRECT("Q18"))," ",(INDIRECT("Q18")))</f>
        <v xml:space="preserve"> </v>
      </c>
      <c r="AR18" s="78" t="str">
        <f ca="1">IF(ISBLANK(INDIRECT("R18"))," ",(INDIRECT("R18")))</f>
        <v xml:space="preserve"> </v>
      </c>
      <c r="AS18" s="78" t="str">
        <f ca="1">IF(ISBLANK(INDIRECT("S18"))," ",(INDIRECT("S18")))</f>
        <v xml:space="preserve"> </v>
      </c>
      <c r="AT18" s="78" t="str">
        <f ca="1">IF(ISBLANK(INDIRECT("T18"))," ",(INDIRECT("T18")))</f>
        <v xml:space="preserve"> </v>
      </c>
      <c r="AU18" s="78" t="str">
        <f ca="1">IF(ISBLANK(INDIRECT("U18"))," ",(INDIRECT("U18")))</f>
        <v xml:space="preserve"> </v>
      </c>
      <c r="AV18" s="78" t="str">
        <f ca="1">IF(ISBLANK(INDIRECT("V18"))," ",(INDIRECT("V18")))</f>
        <v xml:space="preserve"> </v>
      </c>
      <c r="AW18" s="78" t="str">
        <f ca="1">IF(ISBLANK(INDIRECT("W18"))," ",(INDIRECT("W18")))</f>
        <v xml:space="preserve"> </v>
      </c>
    </row>
    <row r="19" spans="1:49" ht="59.25" customHeight="1" x14ac:dyDescent="0.35">
      <c r="A19" s="204">
        <v>14</v>
      </c>
      <c r="B19" s="168"/>
      <c r="C19" s="168"/>
      <c r="D19" s="168"/>
      <c r="E19" s="168"/>
      <c r="F19" s="203"/>
      <c r="G19" s="168"/>
      <c r="H19" s="168"/>
      <c r="I19" s="203"/>
      <c r="J19" s="168"/>
      <c r="K19" s="168"/>
      <c r="L19" s="168"/>
      <c r="M19" s="168"/>
      <c r="N19" s="168"/>
      <c r="O19" s="168"/>
      <c r="P19" s="168"/>
      <c r="Q19" s="203"/>
      <c r="R19" s="203"/>
      <c r="S19" s="168"/>
      <c r="T19" s="168"/>
      <c r="U19" s="168"/>
      <c r="V19" s="168"/>
      <c r="W19" s="168"/>
      <c r="AB19" s="78" t="str">
        <f ca="1">IF(ISBLANK(INDIRECT("B19"))," ",(INDIRECT("B19")))</f>
        <v xml:space="preserve"> </v>
      </c>
      <c r="AC19" s="78" t="str">
        <f ca="1">IF(ISBLANK(INDIRECT("C19"))," ",(INDIRECT("C19")))</f>
        <v xml:space="preserve"> </v>
      </c>
      <c r="AD19" s="78" t="str">
        <f ca="1">IF(ISBLANK(INDIRECT("D19"))," ",(INDIRECT("D19")))</f>
        <v xml:space="preserve"> </v>
      </c>
      <c r="AE19" s="78" t="str">
        <f ca="1">IF(ISBLANK(INDIRECT("E19"))," ",(INDIRECT("E19")))</f>
        <v xml:space="preserve"> </v>
      </c>
      <c r="AF19" s="78" t="str">
        <f ca="1">IF(ISBLANK(INDIRECT("F19"))," ",(INDIRECT("F19")))</f>
        <v xml:space="preserve"> </v>
      </c>
      <c r="AG19" s="78" t="str">
        <f ca="1">IF(ISBLANK(INDIRECT("G19"))," ",(INDIRECT("G19")))</f>
        <v xml:space="preserve"> </v>
      </c>
      <c r="AH19" s="78" t="str">
        <f ca="1">IF(ISBLANK(INDIRECT("H19"))," ",(INDIRECT("H19")))</f>
        <v xml:space="preserve"> </v>
      </c>
      <c r="AI19" s="78" t="str">
        <f ca="1">IF(ISBLANK(INDIRECT("I19"))," ",(INDIRECT("I19")))</f>
        <v xml:space="preserve"> </v>
      </c>
      <c r="AJ19" s="78" t="str">
        <f ca="1">IF(ISBLANK(INDIRECT("J19"))," ",(INDIRECT("J19")))</f>
        <v xml:space="preserve"> </v>
      </c>
      <c r="AK19" s="78" t="str">
        <f ca="1">IF(ISBLANK(INDIRECT("K19"))," ",(INDIRECT("K19")))</f>
        <v xml:space="preserve"> </v>
      </c>
      <c r="AL19" s="78" t="str">
        <f ca="1">IF(ISBLANK(INDIRECT("L19"))," ",(INDIRECT("L19")))</f>
        <v xml:space="preserve"> </v>
      </c>
      <c r="AM19" s="78" t="str">
        <f ca="1">IF(ISBLANK(INDIRECT("M19"))," ",(INDIRECT("M19")))</f>
        <v xml:space="preserve"> </v>
      </c>
      <c r="AN19" s="78" t="str">
        <f ca="1">IF(ISBLANK(INDIRECT("N19"))," ",(INDIRECT("N19")))</f>
        <v xml:space="preserve"> </v>
      </c>
      <c r="AO19" s="78" t="str">
        <f ca="1">IF(ISBLANK(INDIRECT("O19"))," ",(INDIRECT("O19")))</f>
        <v xml:space="preserve"> </v>
      </c>
      <c r="AP19" s="78" t="str">
        <f ca="1">IF(ISBLANK(INDIRECT("P19"))," ",(INDIRECT("P19")))</f>
        <v xml:space="preserve"> </v>
      </c>
      <c r="AQ19" s="78" t="str">
        <f ca="1">IF(ISBLANK(INDIRECT("Q19"))," ",(INDIRECT("Q19")))</f>
        <v xml:space="preserve"> </v>
      </c>
      <c r="AR19" s="78" t="str">
        <f ca="1">IF(ISBLANK(INDIRECT("R19"))," ",(INDIRECT("R19")))</f>
        <v xml:space="preserve"> </v>
      </c>
      <c r="AS19" s="78" t="str">
        <f ca="1">IF(ISBLANK(INDIRECT("S19"))," ",(INDIRECT("S19")))</f>
        <v xml:space="preserve"> </v>
      </c>
      <c r="AT19" s="78" t="str">
        <f ca="1">IF(ISBLANK(INDIRECT("T19"))," ",(INDIRECT("T19")))</f>
        <v xml:space="preserve"> </v>
      </c>
      <c r="AU19" s="78" t="str">
        <f ca="1">IF(ISBLANK(INDIRECT("U19"))," ",(INDIRECT("U19")))</f>
        <v xml:space="preserve"> </v>
      </c>
      <c r="AV19" s="78" t="str">
        <f ca="1">IF(ISBLANK(INDIRECT("V19"))," ",(INDIRECT("V19")))</f>
        <v xml:space="preserve"> </v>
      </c>
      <c r="AW19" s="78" t="str">
        <f ca="1">IF(ISBLANK(INDIRECT("W19"))," ",(INDIRECT("W19")))</f>
        <v xml:space="preserve"> </v>
      </c>
    </row>
    <row r="20" spans="1:49" ht="59.25" customHeight="1" x14ac:dyDescent="0.35">
      <c r="A20" s="204">
        <v>15</v>
      </c>
      <c r="B20" s="168"/>
      <c r="C20" s="168"/>
      <c r="D20" s="168"/>
      <c r="E20" s="168"/>
      <c r="F20" s="203"/>
      <c r="G20" s="168"/>
      <c r="H20" s="168"/>
      <c r="I20" s="203"/>
      <c r="J20" s="168"/>
      <c r="K20" s="168"/>
      <c r="L20" s="168"/>
      <c r="M20" s="168"/>
      <c r="N20" s="168"/>
      <c r="O20" s="168"/>
      <c r="P20" s="168"/>
      <c r="Q20" s="203"/>
      <c r="R20" s="203"/>
      <c r="S20" s="168"/>
      <c r="T20" s="168"/>
      <c r="U20" s="168"/>
      <c r="V20" s="168"/>
      <c r="W20" s="168"/>
      <c r="AB20" s="78" t="str">
        <f ca="1">IF(ISBLANK(INDIRECT("B20"))," ",(INDIRECT("B20")))</f>
        <v xml:space="preserve"> </v>
      </c>
      <c r="AC20" s="78" t="str">
        <f ca="1">IF(ISBLANK(INDIRECT("C20"))," ",(INDIRECT("C20")))</f>
        <v xml:space="preserve"> </v>
      </c>
      <c r="AD20" s="78" t="str">
        <f ca="1">IF(ISBLANK(INDIRECT("D20"))," ",(INDIRECT("D20")))</f>
        <v xml:space="preserve"> </v>
      </c>
      <c r="AE20" s="78" t="str">
        <f ca="1">IF(ISBLANK(INDIRECT("E20"))," ",(INDIRECT("E20")))</f>
        <v xml:space="preserve"> </v>
      </c>
      <c r="AF20" s="78" t="str">
        <f ca="1">IF(ISBLANK(INDIRECT("F20"))," ",(INDIRECT("F20")))</f>
        <v xml:space="preserve"> </v>
      </c>
      <c r="AG20" s="78" t="str">
        <f ca="1">IF(ISBLANK(INDIRECT("G20"))," ",(INDIRECT("G20")))</f>
        <v xml:space="preserve"> </v>
      </c>
      <c r="AH20" s="78" t="str">
        <f ca="1">IF(ISBLANK(INDIRECT("H20"))," ",(INDIRECT("H20")))</f>
        <v xml:space="preserve"> </v>
      </c>
      <c r="AI20" s="78" t="str">
        <f ca="1">IF(ISBLANK(INDIRECT("I20"))," ",(INDIRECT("I20")))</f>
        <v xml:space="preserve"> </v>
      </c>
      <c r="AJ20" s="78" t="str">
        <f ca="1">IF(ISBLANK(INDIRECT("J20"))," ",(INDIRECT("J20")))</f>
        <v xml:space="preserve"> </v>
      </c>
      <c r="AK20" s="78" t="str">
        <f ca="1">IF(ISBLANK(INDIRECT("K20"))," ",(INDIRECT("K20")))</f>
        <v xml:space="preserve"> </v>
      </c>
      <c r="AL20" s="78" t="str">
        <f ca="1">IF(ISBLANK(INDIRECT("L20"))," ",(INDIRECT("L20")))</f>
        <v xml:space="preserve"> </v>
      </c>
      <c r="AM20" s="78" t="str">
        <f ca="1">IF(ISBLANK(INDIRECT("M20"))," ",(INDIRECT("M20")))</f>
        <v xml:space="preserve"> </v>
      </c>
      <c r="AN20" s="78" t="str">
        <f ca="1">IF(ISBLANK(INDIRECT("N20"))," ",(INDIRECT("N20")))</f>
        <v xml:space="preserve"> </v>
      </c>
      <c r="AO20" s="78" t="str">
        <f ca="1">IF(ISBLANK(INDIRECT("O20"))," ",(INDIRECT("O20")))</f>
        <v xml:space="preserve"> </v>
      </c>
      <c r="AP20" s="78" t="str">
        <f ca="1">IF(ISBLANK(INDIRECT("P20"))," ",(INDIRECT("P20")))</f>
        <v xml:space="preserve"> </v>
      </c>
      <c r="AQ20" s="78" t="str">
        <f ca="1">IF(ISBLANK(INDIRECT("Q20"))," ",(INDIRECT("Q20")))</f>
        <v xml:space="preserve"> </v>
      </c>
      <c r="AR20" s="78" t="str">
        <f ca="1">IF(ISBLANK(INDIRECT("R20"))," ",(INDIRECT("R20")))</f>
        <v xml:space="preserve"> </v>
      </c>
      <c r="AS20" s="78" t="str">
        <f ca="1">IF(ISBLANK(INDIRECT("S20"))," ",(INDIRECT("S20")))</f>
        <v xml:space="preserve"> </v>
      </c>
      <c r="AT20" s="78" t="str">
        <f ca="1">IF(ISBLANK(INDIRECT("T20"))," ",(INDIRECT("T20")))</f>
        <v xml:space="preserve"> </v>
      </c>
      <c r="AU20" s="78" t="str">
        <f ca="1">IF(ISBLANK(INDIRECT("U20"))," ",(INDIRECT("U20")))</f>
        <v xml:space="preserve"> </v>
      </c>
      <c r="AV20" s="78" t="str">
        <f ca="1">IF(ISBLANK(INDIRECT("V20"))," ",(INDIRECT("V20")))</f>
        <v xml:space="preserve"> </v>
      </c>
      <c r="AW20" s="78" t="str">
        <f ca="1">IF(ISBLANK(INDIRECT("W20"))," ",(INDIRECT("W20")))</f>
        <v xml:space="preserve"> </v>
      </c>
    </row>
    <row r="21" spans="1:49" ht="59.25" customHeight="1" x14ac:dyDescent="0.35">
      <c r="A21" s="204">
        <v>16</v>
      </c>
      <c r="B21" s="168"/>
      <c r="C21" s="168"/>
      <c r="D21" s="168"/>
      <c r="E21" s="168"/>
      <c r="F21" s="203"/>
      <c r="G21" s="168"/>
      <c r="H21" s="168"/>
      <c r="I21" s="203"/>
      <c r="J21" s="168"/>
      <c r="K21" s="168"/>
      <c r="L21" s="168"/>
      <c r="M21" s="168"/>
      <c r="N21" s="168"/>
      <c r="O21" s="168"/>
      <c r="P21" s="168"/>
      <c r="Q21" s="203"/>
      <c r="R21" s="203"/>
      <c r="S21" s="168"/>
      <c r="T21" s="168"/>
      <c r="U21" s="168"/>
      <c r="V21" s="168"/>
      <c r="W21" s="168"/>
      <c r="AB21" s="78" t="str">
        <f ca="1">IF(ISBLANK(INDIRECT("B21"))," ",(INDIRECT("B21")))</f>
        <v xml:space="preserve"> </v>
      </c>
      <c r="AC21" s="78" t="str">
        <f ca="1">IF(ISBLANK(INDIRECT("C21"))," ",(INDIRECT("C21")))</f>
        <v xml:space="preserve"> </v>
      </c>
      <c r="AD21" s="78" t="str">
        <f ca="1">IF(ISBLANK(INDIRECT("D21"))," ",(INDIRECT("D21")))</f>
        <v xml:space="preserve"> </v>
      </c>
      <c r="AE21" s="78" t="str">
        <f ca="1">IF(ISBLANK(INDIRECT("E21"))," ",(INDIRECT("E21")))</f>
        <v xml:space="preserve"> </v>
      </c>
      <c r="AF21" s="78" t="str">
        <f ca="1">IF(ISBLANK(INDIRECT("F21"))," ",(INDIRECT("F21")))</f>
        <v xml:space="preserve"> </v>
      </c>
      <c r="AG21" s="78" t="str">
        <f ca="1">IF(ISBLANK(INDIRECT("G21"))," ",(INDIRECT("G21")))</f>
        <v xml:space="preserve"> </v>
      </c>
      <c r="AH21" s="78" t="str">
        <f ca="1">IF(ISBLANK(INDIRECT("H21"))," ",(INDIRECT("H21")))</f>
        <v xml:space="preserve"> </v>
      </c>
      <c r="AI21" s="78" t="str">
        <f ca="1">IF(ISBLANK(INDIRECT("I21"))," ",(INDIRECT("I21")))</f>
        <v xml:space="preserve"> </v>
      </c>
      <c r="AJ21" s="78" t="str">
        <f ca="1">IF(ISBLANK(INDIRECT("J21"))," ",(INDIRECT("J21")))</f>
        <v xml:space="preserve"> </v>
      </c>
      <c r="AK21" s="78" t="str">
        <f ca="1">IF(ISBLANK(INDIRECT("K21"))," ",(INDIRECT("K21")))</f>
        <v xml:space="preserve"> </v>
      </c>
      <c r="AL21" s="78" t="str">
        <f ca="1">IF(ISBLANK(INDIRECT("L21"))," ",(INDIRECT("L21")))</f>
        <v xml:space="preserve"> </v>
      </c>
      <c r="AM21" s="78" t="str">
        <f ca="1">IF(ISBLANK(INDIRECT("M21"))," ",(INDIRECT("M21")))</f>
        <v xml:space="preserve"> </v>
      </c>
      <c r="AN21" s="78" t="str">
        <f ca="1">IF(ISBLANK(INDIRECT("N21"))," ",(INDIRECT("N21")))</f>
        <v xml:space="preserve"> </v>
      </c>
      <c r="AO21" s="78" t="str">
        <f ca="1">IF(ISBLANK(INDIRECT("O21"))," ",(INDIRECT("O21")))</f>
        <v xml:space="preserve"> </v>
      </c>
      <c r="AP21" s="78" t="str">
        <f ca="1">IF(ISBLANK(INDIRECT("P21"))," ",(INDIRECT("P21")))</f>
        <v xml:space="preserve"> </v>
      </c>
      <c r="AQ21" s="78" t="str">
        <f ca="1">IF(ISBLANK(INDIRECT("Q21"))," ",(INDIRECT("Q21")))</f>
        <v xml:space="preserve"> </v>
      </c>
      <c r="AR21" s="78" t="str">
        <f ca="1">IF(ISBLANK(INDIRECT("R21"))," ",(INDIRECT("R21")))</f>
        <v xml:space="preserve"> </v>
      </c>
      <c r="AS21" s="78" t="str">
        <f ca="1">IF(ISBLANK(INDIRECT("S21"))," ",(INDIRECT("S21")))</f>
        <v xml:space="preserve"> </v>
      </c>
      <c r="AT21" s="78" t="str">
        <f ca="1">IF(ISBLANK(INDIRECT("T21"))," ",(INDIRECT("T21")))</f>
        <v xml:space="preserve"> </v>
      </c>
      <c r="AU21" s="78" t="str">
        <f ca="1">IF(ISBLANK(INDIRECT("U21"))," ",(INDIRECT("U21")))</f>
        <v xml:space="preserve"> </v>
      </c>
      <c r="AV21" s="78" t="str">
        <f ca="1">IF(ISBLANK(INDIRECT("V21"))," ",(INDIRECT("V21")))</f>
        <v xml:space="preserve"> </v>
      </c>
      <c r="AW21" s="78" t="str">
        <f ca="1">IF(ISBLANK(INDIRECT("W21"))," ",(INDIRECT("W21")))</f>
        <v xml:space="preserve"> </v>
      </c>
    </row>
    <row r="22" spans="1:49" ht="59.25" customHeight="1" x14ac:dyDescent="0.35">
      <c r="A22" s="204">
        <v>17</v>
      </c>
      <c r="B22" s="168"/>
      <c r="C22" s="168"/>
      <c r="D22" s="168"/>
      <c r="E22" s="168"/>
      <c r="F22" s="203"/>
      <c r="G22" s="168"/>
      <c r="H22" s="168"/>
      <c r="I22" s="203"/>
      <c r="J22" s="168"/>
      <c r="K22" s="168"/>
      <c r="L22" s="168"/>
      <c r="M22" s="168"/>
      <c r="N22" s="168"/>
      <c r="O22" s="168"/>
      <c r="P22" s="168"/>
      <c r="Q22" s="203"/>
      <c r="R22" s="203"/>
      <c r="S22" s="168"/>
      <c r="T22" s="168"/>
      <c r="U22" s="168"/>
      <c r="V22" s="168"/>
      <c r="W22" s="168"/>
      <c r="AB22" s="78" t="str">
        <f ca="1">IF(ISBLANK(INDIRECT("B22"))," ",(INDIRECT("B22")))</f>
        <v xml:space="preserve"> </v>
      </c>
      <c r="AC22" s="78" t="str">
        <f ca="1">IF(ISBLANK(INDIRECT("C22"))," ",(INDIRECT("C22")))</f>
        <v xml:space="preserve"> </v>
      </c>
      <c r="AD22" s="78" t="str">
        <f ca="1">IF(ISBLANK(INDIRECT("D22"))," ",(INDIRECT("D22")))</f>
        <v xml:space="preserve"> </v>
      </c>
      <c r="AE22" s="78" t="str">
        <f ca="1">IF(ISBLANK(INDIRECT("E22"))," ",(INDIRECT("E22")))</f>
        <v xml:space="preserve"> </v>
      </c>
      <c r="AF22" s="78" t="str">
        <f ca="1">IF(ISBLANK(INDIRECT("F22"))," ",(INDIRECT("F22")))</f>
        <v xml:space="preserve"> </v>
      </c>
      <c r="AG22" s="78" t="str">
        <f ca="1">IF(ISBLANK(INDIRECT("G22"))," ",(INDIRECT("G22")))</f>
        <v xml:space="preserve"> </v>
      </c>
      <c r="AH22" s="78" t="str">
        <f ca="1">IF(ISBLANK(INDIRECT("H22"))," ",(INDIRECT("H22")))</f>
        <v xml:space="preserve"> </v>
      </c>
      <c r="AI22" s="78" t="str">
        <f ca="1">IF(ISBLANK(INDIRECT("I22"))," ",(INDIRECT("I22")))</f>
        <v xml:space="preserve"> </v>
      </c>
      <c r="AJ22" s="78" t="str">
        <f ca="1">IF(ISBLANK(INDIRECT("J22"))," ",(INDIRECT("J22")))</f>
        <v xml:space="preserve"> </v>
      </c>
      <c r="AK22" s="78" t="str">
        <f ca="1">IF(ISBLANK(INDIRECT("K22"))," ",(INDIRECT("K22")))</f>
        <v xml:space="preserve"> </v>
      </c>
      <c r="AL22" s="78" t="str">
        <f ca="1">IF(ISBLANK(INDIRECT("L22"))," ",(INDIRECT("L22")))</f>
        <v xml:space="preserve"> </v>
      </c>
      <c r="AM22" s="78" t="str">
        <f ca="1">IF(ISBLANK(INDIRECT("M22"))," ",(INDIRECT("M22")))</f>
        <v xml:space="preserve"> </v>
      </c>
      <c r="AN22" s="78" t="str">
        <f ca="1">IF(ISBLANK(INDIRECT("N22"))," ",(INDIRECT("N22")))</f>
        <v xml:space="preserve"> </v>
      </c>
      <c r="AO22" s="78" t="str">
        <f ca="1">IF(ISBLANK(INDIRECT("O22"))," ",(INDIRECT("O22")))</f>
        <v xml:space="preserve"> </v>
      </c>
      <c r="AP22" s="78" t="str">
        <f ca="1">IF(ISBLANK(INDIRECT("P22"))," ",(INDIRECT("P22")))</f>
        <v xml:space="preserve"> </v>
      </c>
      <c r="AQ22" s="78" t="str">
        <f ca="1">IF(ISBLANK(INDIRECT("Q22"))," ",(INDIRECT("Q22")))</f>
        <v xml:space="preserve"> </v>
      </c>
      <c r="AR22" s="78" t="str">
        <f ca="1">IF(ISBLANK(INDIRECT("R22"))," ",(INDIRECT("R22")))</f>
        <v xml:space="preserve"> </v>
      </c>
      <c r="AS22" s="78" t="str">
        <f ca="1">IF(ISBLANK(INDIRECT("S22"))," ",(INDIRECT("S22")))</f>
        <v xml:space="preserve"> </v>
      </c>
      <c r="AT22" s="78" t="str">
        <f ca="1">IF(ISBLANK(INDIRECT("T22"))," ",(INDIRECT("T22")))</f>
        <v xml:space="preserve"> </v>
      </c>
      <c r="AU22" s="78" t="str">
        <f ca="1">IF(ISBLANK(INDIRECT("U22"))," ",(INDIRECT("U22")))</f>
        <v xml:space="preserve"> </v>
      </c>
      <c r="AV22" s="78" t="str">
        <f ca="1">IF(ISBLANK(INDIRECT("V22"))," ",(INDIRECT("V22")))</f>
        <v xml:space="preserve"> </v>
      </c>
      <c r="AW22" s="78" t="str">
        <f ca="1">IF(ISBLANK(INDIRECT("W22"))," ",(INDIRECT("W22")))</f>
        <v xml:space="preserve"> </v>
      </c>
    </row>
    <row r="23" spans="1:49" ht="59.25" customHeight="1" x14ac:dyDescent="0.35">
      <c r="A23" s="204">
        <v>18</v>
      </c>
      <c r="B23" s="168"/>
      <c r="C23" s="168"/>
      <c r="D23" s="168"/>
      <c r="E23" s="168"/>
      <c r="F23" s="203"/>
      <c r="G23" s="168"/>
      <c r="H23" s="168"/>
      <c r="I23" s="203"/>
      <c r="J23" s="168"/>
      <c r="K23" s="168"/>
      <c r="L23" s="168"/>
      <c r="M23" s="168"/>
      <c r="N23" s="168"/>
      <c r="O23" s="168"/>
      <c r="P23" s="168"/>
      <c r="Q23" s="203"/>
      <c r="R23" s="203"/>
      <c r="S23" s="168"/>
      <c r="T23" s="168"/>
      <c r="U23" s="168"/>
      <c r="V23" s="168"/>
      <c r="W23" s="168"/>
      <c r="AB23" s="78" t="str">
        <f ca="1">IF(ISBLANK(INDIRECT("B23"))," ",(INDIRECT("B23")))</f>
        <v xml:space="preserve"> </v>
      </c>
      <c r="AC23" s="78" t="str">
        <f ca="1">IF(ISBLANK(INDIRECT("C23"))," ",(INDIRECT("C23")))</f>
        <v xml:space="preserve"> </v>
      </c>
      <c r="AD23" s="78" t="str">
        <f ca="1">IF(ISBLANK(INDIRECT("D23"))," ",(INDIRECT("D23")))</f>
        <v xml:space="preserve"> </v>
      </c>
      <c r="AE23" s="78" t="str">
        <f ca="1">IF(ISBLANK(INDIRECT("E23"))," ",(INDIRECT("E23")))</f>
        <v xml:space="preserve"> </v>
      </c>
      <c r="AF23" s="78" t="str">
        <f ca="1">IF(ISBLANK(INDIRECT("F23"))," ",(INDIRECT("F23")))</f>
        <v xml:space="preserve"> </v>
      </c>
      <c r="AG23" s="78" t="str">
        <f ca="1">IF(ISBLANK(INDIRECT("G23"))," ",(INDIRECT("G23")))</f>
        <v xml:space="preserve"> </v>
      </c>
      <c r="AH23" s="78" t="str">
        <f ca="1">IF(ISBLANK(INDIRECT("H23"))," ",(INDIRECT("H23")))</f>
        <v xml:space="preserve"> </v>
      </c>
      <c r="AI23" s="78" t="str">
        <f ca="1">IF(ISBLANK(INDIRECT("I23"))," ",(INDIRECT("I23")))</f>
        <v xml:space="preserve"> </v>
      </c>
      <c r="AJ23" s="78" t="str">
        <f ca="1">IF(ISBLANK(INDIRECT("J23"))," ",(INDIRECT("J23")))</f>
        <v xml:space="preserve"> </v>
      </c>
      <c r="AK23" s="78" t="str">
        <f ca="1">IF(ISBLANK(INDIRECT("K23"))," ",(INDIRECT("K23")))</f>
        <v xml:space="preserve"> </v>
      </c>
      <c r="AL23" s="78" t="str">
        <f ca="1">IF(ISBLANK(INDIRECT("L23"))," ",(INDIRECT("L23")))</f>
        <v xml:space="preserve"> </v>
      </c>
      <c r="AM23" s="78" t="str">
        <f ca="1">IF(ISBLANK(INDIRECT("M23"))," ",(INDIRECT("M23")))</f>
        <v xml:space="preserve"> </v>
      </c>
      <c r="AN23" s="78" t="str">
        <f ca="1">IF(ISBLANK(INDIRECT("N23"))," ",(INDIRECT("N23")))</f>
        <v xml:space="preserve"> </v>
      </c>
      <c r="AO23" s="78" t="str">
        <f ca="1">IF(ISBLANK(INDIRECT("O23"))," ",(INDIRECT("O23")))</f>
        <v xml:space="preserve"> </v>
      </c>
      <c r="AP23" s="78" t="str">
        <f ca="1">IF(ISBLANK(INDIRECT("P23"))," ",(INDIRECT("P23")))</f>
        <v xml:space="preserve"> </v>
      </c>
      <c r="AQ23" s="78" t="str">
        <f ca="1">IF(ISBLANK(INDIRECT("Q23"))," ",(INDIRECT("Q23")))</f>
        <v xml:space="preserve"> </v>
      </c>
      <c r="AR23" s="78" t="str">
        <f ca="1">IF(ISBLANK(INDIRECT("R23"))," ",(INDIRECT("R23")))</f>
        <v xml:space="preserve"> </v>
      </c>
      <c r="AS23" s="78" t="str">
        <f ca="1">IF(ISBLANK(INDIRECT("S23"))," ",(INDIRECT("S23")))</f>
        <v xml:space="preserve"> </v>
      </c>
      <c r="AT23" s="78" t="str">
        <f ca="1">IF(ISBLANK(INDIRECT("T23"))," ",(INDIRECT("T23")))</f>
        <v xml:space="preserve"> </v>
      </c>
      <c r="AU23" s="78" t="str">
        <f ca="1">IF(ISBLANK(INDIRECT("U23"))," ",(INDIRECT("U23")))</f>
        <v xml:space="preserve"> </v>
      </c>
      <c r="AV23" s="78" t="str">
        <f ca="1">IF(ISBLANK(INDIRECT("V23"))," ",(INDIRECT("V23")))</f>
        <v xml:space="preserve"> </v>
      </c>
      <c r="AW23" s="78" t="str">
        <f ca="1">IF(ISBLANK(INDIRECT("W23"))," ",(INDIRECT("W23")))</f>
        <v xml:space="preserve"> </v>
      </c>
    </row>
    <row r="24" spans="1:49" ht="59.25" customHeight="1" x14ac:dyDescent="0.35">
      <c r="A24" s="204">
        <v>19</v>
      </c>
      <c r="B24" s="168"/>
      <c r="C24" s="168"/>
      <c r="D24" s="168"/>
      <c r="E24" s="168"/>
      <c r="F24" s="203"/>
      <c r="G24" s="168"/>
      <c r="H24" s="168"/>
      <c r="I24" s="203"/>
      <c r="J24" s="168"/>
      <c r="K24" s="168"/>
      <c r="L24" s="168"/>
      <c r="M24" s="168"/>
      <c r="N24" s="168"/>
      <c r="O24" s="168"/>
      <c r="P24" s="168"/>
      <c r="Q24" s="203"/>
      <c r="R24" s="203"/>
      <c r="S24" s="168"/>
      <c r="T24" s="168"/>
      <c r="U24" s="168"/>
      <c r="V24" s="168"/>
      <c r="W24" s="168"/>
      <c r="AB24" s="78" t="str">
        <f ca="1">IF(ISBLANK(INDIRECT("B24"))," ",(INDIRECT("B24")))</f>
        <v xml:space="preserve"> </v>
      </c>
      <c r="AC24" s="78" t="str">
        <f ca="1">IF(ISBLANK(INDIRECT("C24"))," ",(INDIRECT("C24")))</f>
        <v xml:space="preserve"> </v>
      </c>
      <c r="AD24" s="78" t="str">
        <f ca="1">IF(ISBLANK(INDIRECT("D24"))," ",(INDIRECT("D24")))</f>
        <v xml:space="preserve"> </v>
      </c>
      <c r="AE24" s="78" t="str">
        <f ca="1">IF(ISBLANK(INDIRECT("E24"))," ",(INDIRECT("E24")))</f>
        <v xml:space="preserve"> </v>
      </c>
      <c r="AF24" s="78" t="str">
        <f ca="1">IF(ISBLANK(INDIRECT("F24"))," ",(INDIRECT("F24")))</f>
        <v xml:space="preserve"> </v>
      </c>
      <c r="AG24" s="78" t="str">
        <f ca="1">IF(ISBLANK(INDIRECT("G24"))," ",(INDIRECT("G24")))</f>
        <v xml:space="preserve"> </v>
      </c>
      <c r="AH24" s="78" t="str">
        <f ca="1">IF(ISBLANK(INDIRECT("H24"))," ",(INDIRECT("H24")))</f>
        <v xml:space="preserve"> </v>
      </c>
      <c r="AI24" s="78" t="str">
        <f ca="1">IF(ISBLANK(INDIRECT("I24"))," ",(INDIRECT("I24")))</f>
        <v xml:space="preserve"> </v>
      </c>
      <c r="AJ24" s="78" t="str">
        <f ca="1">IF(ISBLANK(INDIRECT("J24"))," ",(INDIRECT("J24")))</f>
        <v xml:space="preserve"> </v>
      </c>
      <c r="AK24" s="78" t="str">
        <f ca="1">IF(ISBLANK(INDIRECT("K24"))," ",(INDIRECT("K24")))</f>
        <v xml:space="preserve"> </v>
      </c>
      <c r="AL24" s="78" t="str">
        <f ca="1">IF(ISBLANK(INDIRECT("L24"))," ",(INDIRECT("L24")))</f>
        <v xml:space="preserve"> </v>
      </c>
      <c r="AM24" s="78" t="str">
        <f ca="1">IF(ISBLANK(INDIRECT("M24"))," ",(INDIRECT("M24")))</f>
        <v xml:space="preserve"> </v>
      </c>
      <c r="AN24" s="78" t="str">
        <f ca="1">IF(ISBLANK(INDIRECT("N24"))," ",(INDIRECT("N24")))</f>
        <v xml:space="preserve"> </v>
      </c>
      <c r="AO24" s="78" t="str">
        <f ca="1">IF(ISBLANK(INDIRECT("O24"))," ",(INDIRECT("O24")))</f>
        <v xml:space="preserve"> </v>
      </c>
      <c r="AP24" s="78" t="str">
        <f ca="1">IF(ISBLANK(INDIRECT("P24"))," ",(INDIRECT("P24")))</f>
        <v xml:space="preserve"> </v>
      </c>
      <c r="AQ24" s="78" t="str">
        <f ca="1">IF(ISBLANK(INDIRECT("Q24"))," ",(INDIRECT("Q24")))</f>
        <v xml:space="preserve"> </v>
      </c>
      <c r="AR24" s="78" t="str">
        <f ca="1">IF(ISBLANK(INDIRECT("R24"))," ",(INDIRECT("R24")))</f>
        <v xml:space="preserve"> </v>
      </c>
      <c r="AS24" s="78" t="str">
        <f ca="1">IF(ISBLANK(INDIRECT("S24"))," ",(INDIRECT("S24")))</f>
        <v xml:space="preserve"> </v>
      </c>
      <c r="AT24" s="78" t="str">
        <f ca="1">IF(ISBLANK(INDIRECT("T24"))," ",(INDIRECT("T24")))</f>
        <v xml:space="preserve"> </v>
      </c>
      <c r="AU24" s="78" t="str">
        <f ca="1">IF(ISBLANK(INDIRECT("U24"))," ",(INDIRECT("U24")))</f>
        <v xml:space="preserve"> </v>
      </c>
      <c r="AV24" s="78" t="str">
        <f ca="1">IF(ISBLANK(INDIRECT("V24"))," ",(INDIRECT("V24")))</f>
        <v xml:space="preserve"> </v>
      </c>
      <c r="AW24" s="78" t="str">
        <f ca="1">IF(ISBLANK(INDIRECT("W24"))," ",(INDIRECT("W24")))</f>
        <v xml:space="preserve"> </v>
      </c>
    </row>
    <row r="25" spans="1:49" ht="59.25" customHeight="1" x14ac:dyDescent="0.35">
      <c r="A25" s="204">
        <v>20</v>
      </c>
      <c r="B25" s="168"/>
      <c r="C25" s="168"/>
      <c r="D25" s="168"/>
      <c r="E25" s="168"/>
      <c r="F25" s="203"/>
      <c r="G25" s="168"/>
      <c r="H25" s="168"/>
      <c r="I25" s="203"/>
      <c r="J25" s="168"/>
      <c r="K25" s="168"/>
      <c r="L25" s="168"/>
      <c r="M25" s="168"/>
      <c r="N25" s="168"/>
      <c r="O25" s="168"/>
      <c r="P25" s="168"/>
      <c r="Q25" s="203"/>
      <c r="R25" s="203"/>
      <c r="S25" s="168"/>
      <c r="T25" s="168"/>
      <c r="U25" s="168"/>
      <c r="V25" s="168"/>
      <c r="W25" s="168"/>
      <c r="AB25" s="78" t="str">
        <f ca="1">IF(ISBLANK(INDIRECT("B25"))," ",(INDIRECT("B25")))</f>
        <v xml:space="preserve"> </v>
      </c>
      <c r="AC25" s="78" t="str">
        <f ca="1">IF(ISBLANK(INDIRECT("C25"))," ",(INDIRECT("C25")))</f>
        <v xml:space="preserve"> </v>
      </c>
      <c r="AD25" s="78" t="str">
        <f ca="1">IF(ISBLANK(INDIRECT("D25"))," ",(INDIRECT("D25")))</f>
        <v xml:space="preserve"> </v>
      </c>
      <c r="AE25" s="78" t="str">
        <f ca="1">IF(ISBLANK(INDIRECT("E25"))," ",(INDIRECT("E25")))</f>
        <v xml:space="preserve"> </v>
      </c>
      <c r="AF25" s="78" t="str">
        <f ca="1">IF(ISBLANK(INDIRECT("F25"))," ",(INDIRECT("F25")))</f>
        <v xml:space="preserve"> </v>
      </c>
      <c r="AG25" s="78" t="str">
        <f ca="1">IF(ISBLANK(INDIRECT("G25"))," ",(INDIRECT("G25")))</f>
        <v xml:space="preserve"> </v>
      </c>
      <c r="AH25" s="78" t="str">
        <f ca="1">IF(ISBLANK(INDIRECT("H25"))," ",(INDIRECT("H25")))</f>
        <v xml:space="preserve"> </v>
      </c>
      <c r="AI25" s="78" t="str">
        <f ca="1">IF(ISBLANK(INDIRECT("I25"))," ",(INDIRECT("I25")))</f>
        <v xml:space="preserve"> </v>
      </c>
      <c r="AJ25" s="78" t="str">
        <f ca="1">IF(ISBLANK(INDIRECT("J25"))," ",(INDIRECT("J25")))</f>
        <v xml:space="preserve"> </v>
      </c>
      <c r="AK25" s="78" t="str">
        <f ca="1">IF(ISBLANK(INDIRECT("K25"))," ",(INDIRECT("K25")))</f>
        <v xml:space="preserve"> </v>
      </c>
      <c r="AL25" s="78" t="str">
        <f ca="1">IF(ISBLANK(INDIRECT("L25"))," ",(INDIRECT("L25")))</f>
        <v xml:space="preserve"> </v>
      </c>
      <c r="AM25" s="78" t="str">
        <f ca="1">IF(ISBLANK(INDIRECT("M25"))," ",(INDIRECT("M25")))</f>
        <v xml:space="preserve"> </v>
      </c>
      <c r="AN25" s="78" t="str">
        <f ca="1">IF(ISBLANK(INDIRECT("N25"))," ",(INDIRECT("N25")))</f>
        <v xml:space="preserve"> </v>
      </c>
      <c r="AO25" s="78" t="str">
        <f ca="1">IF(ISBLANK(INDIRECT("O25"))," ",(INDIRECT("O25")))</f>
        <v xml:space="preserve"> </v>
      </c>
      <c r="AP25" s="78" t="str">
        <f ca="1">IF(ISBLANK(INDIRECT("P25"))," ",(INDIRECT("P25")))</f>
        <v xml:space="preserve"> </v>
      </c>
      <c r="AQ25" s="78" t="str">
        <f ca="1">IF(ISBLANK(INDIRECT("Q25"))," ",(INDIRECT("Q25")))</f>
        <v xml:space="preserve"> </v>
      </c>
      <c r="AR25" s="78" t="str">
        <f ca="1">IF(ISBLANK(INDIRECT("R25"))," ",(INDIRECT("R25")))</f>
        <v xml:space="preserve"> </v>
      </c>
      <c r="AS25" s="78" t="str">
        <f ca="1">IF(ISBLANK(INDIRECT("S25"))," ",(INDIRECT("S25")))</f>
        <v xml:space="preserve"> </v>
      </c>
      <c r="AT25" s="78" t="str">
        <f ca="1">IF(ISBLANK(INDIRECT("T25"))," ",(INDIRECT("T25")))</f>
        <v xml:space="preserve"> </v>
      </c>
      <c r="AU25" s="78" t="str">
        <f ca="1">IF(ISBLANK(INDIRECT("U25"))," ",(INDIRECT("U25")))</f>
        <v xml:space="preserve"> </v>
      </c>
      <c r="AV25" s="78" t="str">
        <f ca="1">IF(ISBLANK(INDIRECT("V25"))," ",(INDIRECT("V25")))</f>
        <v xml:space="preserve"> </v>
      </c>
      <c r="AW25" s="78" t="str">
        <f ca="1">IF(ISBLANK(INDIRECT("W25"))," ",(INDIRECT("W25")))</f>
        <v xml:space="preserve"> </v>
      </c>
    </row>
    <row r="26" spans="1:49" ht="59.25" customHeight="1" x14ac:dyDescent="0.35">
      <c r="A26" s="204">
        <v>21</v>
      </c>
      <c r="B26" s="168"/>
      <c r="C26" s="168"/>
      <c r="D26" s="168"/>
      <c r="E26" s="168"/>
      <c r="F26" s="203"/>
      <c r="G26" s="168"/>
      <c r="H26" s="168"/>
      <c r="I26" s="203"/>
      <c r="J26" s="168"/>
      <c r="K26" s="168"/>
      <c r="L26" s="168"/>
      <c r="M26" s="168"/>
      <c r="N26" s="168"/>
      <c r="O26" s="168"/>
      <c r="P26" s="168"/>
      <c r="Q26" s="203"/>
      <c r="R26" s="203"/>
      <c r="S26" s="168"/>
      <c r="T26" s="168"/>
      <c r="U26" s="168"/>
      <c r="V26" s="168"/>
      <c r="W26" s="168"/>
      <c r="AB26" s="78" t="str">
        <f ca="1">IF(ISBLANK(INDIRECT("B26"))," ",(INDIRECT("B26")))</f>
        <v xml:space="preserve"> </v>
      </c>
      <c r="AC26" s="78" t="str">
        <f ca="1">IF(ISBLANK(INDIRECT("C26"))," ",(INDIRECT("C26")))</f>
        <v xml:space="preserve"> </v>
      </c>
      <c r="AD26" s="78" t="str">
        <f ca="1">IF(ISBLANK(INDIRECT("D26"))," ",(INDIRECT("D26")))</f>
        <v xml:space="preserve"> </v>
      </c>
      <c r="AE26" s="78" t="str">
        <f ca="1">IF(ISBLANK(INDIRECT("E26"))," ",(INDIRECT("E26")))</f>
        <v xml:space="preserve"> </v>
      </c>
      <c r="AF26" s="78" t="str">
        <f ca="1">IF(ISBLANK(INDIRECT("F26"))," ",(INDIRECT("F26")))</f>
        <v xml:space="preserve"> </v>
      </c>
      <c r="AG26" s="78" t="str">
        <f ca="1">IF(ISBLANK(INDIRECT("G26"))," ",(INDIRECT("G26")))</f>
        <v xml:space="preserve"> </v>
      </c>
      <c r="AH26" s="78" t="str">
        <f ca="1">IF(ISBLANK(INDIRECT("H26"))," ",(INDIRECT("H26")))</f>
        <v xml:space="preserve"> </v>
      </c>
      <c r="AI26" s="78" t="str">
        <f ca="1">IF(ISBLANK(INDIRECT("I26"))," ",(INDIRECT("I26")))</f>
        <v xml:space="preserve"> </v>
      </c>
      <c r="AJ26" s="78" t="str">
        <f ca="1">IF(ISBLANK(INDIRECT("J26"))," ",(INDIRECT("J26")))</f>
        <v xml:space="preserve"> </v>
      </c>
      <c r="AK26" s="78" t="str">
        <f ca="1">IF(ISBLANK(INDIRECT("K26"))," ",(INDIRECT("K26")))</f>
        <v xml:space="preserve"> </v>
      </c>
      <c r="AL26" s="78" t="str">
        <f ca="1">IF(ISBLANK(INDIRECT("L26"))," ",(INDIRECT("L26")))</f>
        <v xml:space="preserve"> </v>
      </c>
      <c r="AM26" s="78" t="str">
        <f ca="1">IF(ISBLANK(INDIRECT("M26"))," ",(INDIRECT("M26")))</f>
        <v xml:space="preserve"> </v>
      </c>
      <c r="AN26" s="78" t="str">
        <f ca="1">IF(ISBLANK(INDIRECT("N26"))," ",(INDIRECT("N26")))</f>
        <v xml:space="preserve"> </v>
      </c>
      <c r="AO26" s="78" t="str">
        <f ca="1">IF(ISBLANK(INDIRECT("O26"))," ",(INDIRECT("O26")))</f>
        <v xml:space="preserve"> </v>
      </c>
      <c r="AP26" s="78" t="str">
        <f ca="1">IF(ISBLANK(INDIRECT("P26"))," ",(INDIRECT("P26")))</f>
        <v xml:space="preserve"> </v>
      </c>
      <c r="AQ26" s="78" t="str">
        <f ca="1">IF(ISBLANK(INDIRECT("Q26"))," ",(INDIRECT("Q26")))</f>
        <v xml:space="preserve"> </v>
      </c>
      <c r="AR26" s="78" t="str">
        <f ca="1">IF(ISBLANK(INDIRECT("R26"))," ",(INDIRECT("R26")))</f>
        <v xml:space="preserve"> </v>
      </c>
      <c r="AS26" s="78" t="str">
        <f ca="1">IF(ISBLANK(INDIRECT("S26"))," ",(INDIRECT("S26")))</f>
        <v xml:space="preserve"> </v>
      </c>
      <c r="AT26" s="78" t="str">
        <f ca="1">IF(ISBLANK(INDIRECT("T26"))," ",(INDIRECT("T26")))</f>
        <v xml:space="preserve"> </v>
      </c>
      <c r="AU26" s="78" t="str">
        <f ca="1">IF(ISBLANK(INDIRECT("U26"))," ",(INDIRECT("U26")))</f>
        <v xml:space="preserve"> </v>
      </c>
      <c r="AV26" s="78" t="str">
        <f ca="1">IF(ISBLANK(INDIRECT("V26"))," ",(INDIRECT("V26")))</f>
        <v xml:space="preserve"> </v>
      </c>
      <c r="AW26" s="78" t="str">
        <f ca="1">IF(ISBLANK(INDIRECT("W26"))," ",(INDIRECT("W26")))</f>
        <v xml:space="preserve"> </v>
      </c>
    </row>
    <row r="27" spans="1:49" ht="59.25" customHeight="1" x14ac:dyDescent="0.35">
      <c r="A27" s="204">
        <v>22</v>
      </c>
      <c r="B27" s="168"/>
      <c r="C27" s="168"/>
      <c r="D27" s="168"/>
      <c r="E27" s="168"/>
      <c r="F27" s="203"/>
      <c r="G27" s="168"/>
      <c r="H27" s="168"/>
      <c r="I27" s="203"/>
      <c r="J27" s="168"/>
      <c r="K27" s="168"/>
      <c r="L27" s="168"/>
      <c r="M27" s="168"/>
      <c r="N27" s="168"/>
      <c r="O27" s="168"/>
      <c r="P27" s="168"/>
      <c r="Q27" s="203"/>
      <c r="R27" s="203"/>
      <c r="S27" s="168"/>
      <c r="T27" s="168"/>
      <c r="U27" s="168"/>
      <c r="V27" s="168"/>
      <c r="W27" s="168"/>
      <c r="AB27" s="78" t="str">
        <f ca="1">IF(ISBLANK(INDIRECT("B27"))," ",(INDIRECT("B27")))</f>
        <v xml:space="preserve"> </v>
      </c>
      <c r="AC27" s="78" t="str">
        <f ca="1">IF(ISBLANK(INDIRECT("C27"))," ",(INDIRECT("C27")))</f>
        <v xml:space="preserve"> </v>
      </c>
      <c r="AD27" s="78" t="str">
        <f ca="1">IF(ISBLANK(INDIRECT("D27"))," ",(INDIRECT("D27")))</f>
        <v xml:space="preserve"> </v>
      </c>
      <c r="AE27" s="78" t="str">
        <f ca="1">IF(ISBLANK(INDIRECT("E27"))," ",(INDIRECT("E27")))</f>
        <v xml:space="preserve"> </v>
      </c>
      <c r="AF27" s="78" t="str">
        <f ca="1">IF(ISBLANK(INDIRECT("F27"))," ",(INDIRECT("F27")))</f>
        <v xml:space="preserve"> </v>
      </c>
      <c r="AG27" s="78" t="str">
        <f ca="1">IF(ISBLANK(INDIRECT("G27"))," ",(INDIRECT("G27")))</f>
        <v xml:space="preserve"> </v>
      </c>
      <c r="AH27" s="78" t="str">
        <f ca="1">IF(ISBLANK(INDIRECT("H27"))," ",(INDIRECT("H27")))</f>
        <v xml:space="preserve"> </v>
      </c>
      <c r="AI27" s="78" t="str">
        <f ca="1">IF(ISBLANK(INDIRECT("I27"))," ",(INDIRECT("I27")))</f>
        <v xml:space="preserve"> </v>
      </c>
      <c r="AJ27" s="78" t="str">
        <f ca="1">IF(ISBLANK(INDIRECT("J27"))," ",(INDIRECT("J27")))</f>
        <v xml:space="preserve"> </v>
      </c>
      <c r="AK27" s="78" t="str">
        <f ca="1">IF(ISBLANK(INDIRECT("K27"))," ",(INDIRECT("K27")))</f>
        <v xml:space="preserve"> </v>
      </c>
      <c r="AL27" s="78" t="str">
        <f ca="1">IF(ISBLANK(INDIRECT("L27"))," ",(INDIRECT("L27")))</f>
        <v xml:space="preserve"> </v>
      </c>
      <c r="AM27" s="78" t="str">
        <f ca="1">IF(ISBLANK(INDIRECT("M27"))," ",(INDIRECT("M27")))</f>
        <v xml:space="preserve"> </v>
      </c>
      <c r="AN27" s="78" t="str">
        <f ca="1">IF(ISBLANK(INDIRECT("N27"))," ",(INDIRECT("N27")))</f>
        <v xml:space="preserve"> </v>
      </c>
      <c r="AO27" s="78" t="str">
        <f ca="1">IF(ISBLANK(INDIRECT("O27"))," ",(INDIRECT("O27")))</f>
        <v xml:space="preserve"> </v>
      </c>
      <c r="AP27" s="78" t="str">
        <f ca="1">IF(ISBLANK(INDIRECT("P27"))," ",(INDIRECT("P27")))</f>
        <v xml:space="preserve"> </v>
      </c>
      <c r="AQ27" s="78" t="str">
        <f ca="1">IF(ISBLANK(INDIRECT("Q27"))," ",(INDIRECT("Q27")))</f>
        <v xml:space="preserve"> </v>
      </c>
      <c r="AR27" s="78" t="str">
        <f ca="1">IF(ISBLANK(INDIRECT("R27"))," ",(INDIRECT("R27")))</f>
        <v xml:space="preserve"> </v>
      </c>
      <c r="AS27" s="78" t="str">
        <f ca="1">IF(ISBLANK(INDIRECT("S27"))," ",(INDIRECT("S27")))</f>
        <v xml:space="preserve"> </v>
      </c>
      <c r="AT27" s="78" t="str">
        <f ca="1">IF(ISBLANK(INDIRECT("T27"))," ",(INDIRECT("T27")))</f>
        <v xml:space="preserve"> </v>
      </c>
      <c r="AU27" s="78" t="str">
        <f ca="1">IF(ISBLANK(INDIRECT("U27"))," ",(INDIRECT("U27")))</f>
        <v xml:space="preserve"> </v>
      </c>
      <c r="AV27" s="78" t="str">
        <f ca="1">IF(ISBLANK(INDIRECT("V27"))," ",(INDIRECT("V27")))</f>
        <v xml:space="preserve"> </v>
      </c>
      <c r="AW27" s="78" t="str">
        <f ca="1">IF(ISBLANK(INDIRECT("W27"))," ",(INDIRECT("W27")))</f>
        <v xml:space="preserve"> </v>
      </c>
    </row>
    <row r="28" spans="1:49" ht="59.25" customHeight="1" x14ac:dyDescent="0.35">
      <c r="A28" s="204">
        <v>23</v>
      </c>
      <c r="B28" s="168"/>
      <c r="C28" s="168"/>
      <c r="D28" s="168"/>
      <c r="E28" s="168"/>
      <c r="F28" s="203"/>
      <c r="G28" s="168"/>
      <c r="H28" s="168"/>
      <c r="I28" s="203"/>
      <c r="J28" s="168"/>
      <c r="K28" s="168"/>
      <c r="L28" s="168"/>
      <c r="M28" s="168"/>
      <c r="N28" s="168"/>
      <c r="O28" s="168"/>
      <c r="P28" s="168"/>
      <c r="Q28" s="203"/>
      <c r="R28" s="203"/>
      <c r="S28" s="168"/>
      <c r="T28" s="168"/>
      <c r="U28" s="168"/>
      <c r="V28" s="168"/>
      <c r="W28" s="168"/>
      <c r="AB28" s="78" t="str">
        <f ca="1">IF(ISBLANK(INDIRECT("B28"))," ",(INDIRECT("B28")))</f>
        <v xml:space="preserve"> </v>
      </c>
      <c r="AC28" s="78" t="str">
        <f ca="1">IF(ISBLANK(INDIRECT("C28"))," ",(INDIRECT("C28")))</f>
        <v xml:space="preserve"> </v>
      </c>
      <c r="AD28" s="78" t="str">
        <f ca="1">IF(ISBLANK(INDIRECT("D28"))," ",(INDIRECT("D28")))</f>
        <v xml:space="preserve"> </v>
      </c>
      <c r="AE28" s="78" t="str">
        <f ca="1">IF(ISBLANK(INDIRECT("E28"))," ",(INDIRECT("E28")))</f>
        <v xml:space="preserve"> </v>
      </c>
      <c r="AF28" s="78" t="str">
        <f ca="1">IF(ISBLANK(INDIRECT("F28"))," ",(INDIRECT("F28")))</f>
        <v xml:space="preserve"> </v>
      </c>
      <c r="AG28" s="78" t="str">
        <f ca="1">IF(ISBLANK(INDIRECT("G28"))," ",(INDIRECT("G28")))</f>
        <v xml:space="preserve"> </v>
      </c>
      <c r="AH28" s="78" t="str">
        <f ca="1">IF(ISBLANK(INDIRECT("H28"))," ",(INDIRECT("H28")))</f>
        <v xml:space="preserve"> </v>
      </c>
      <c r="AI28" s="78" t="str">
        <f ca="1">IF(ISBLANK(INDIRECT("I28"))," ",(INDIRECT("I28")))</f>
        <v xml:space="preserve"> </v>
      </c>
      <c r="AJ28" s="78" t="str">
        <f ca="1">IF(ISBLANK(INDIRECT("J28"))," ",(INDIRECT("J28")))</f>
        <v xml:space="preserve"> </v>
      </c>
      <c r="AK28" s="78" t="str">
        <f ca="1">IF(ISBLANK(INDIRECT("K28"))," ",(INDIRECT("K28")))</f>
        <v xml:space="preserve"> </v>
      </c>
      <c r="AL28" s="78" t="str">
        <f ca="1">IF(ISBLANK(INDIRECT("L28"))," ",(INDIRECT("L28")))</f>
        <v xml:space="preserve"> </v>
      </c>
      <c r="AM28" s="78" t="str">
        <f ca="1">IF(ISBLANK(INDIRECT("M28"))," ",(INDIRECT("M28")))</f>
        <v xml:space="preserve"> </v>
      </c>
      <c r="AN28" s="78" t="str">
        <f ca="1">IF(ISBLANK(INDIRECT("N28"))," ",(INDIRECT("N28")))</f>
        <v xml:space="preserve"> </v>
      </c>
      <c r="AO28" s="78" t="str">
        <f ca="1">IF(ISBLANK(INDIRECT("O28"))," ",(INDIRECT("O28")))</f>
        <v xml:space="preserve"> </v>
      </c>
      <c r="AP28" s="78" t="str">
        <f ca="1">IF(ISBLANK(INDIRECT("P28"))," ",(INDIRECT("P28")))</f>
        <v xml:space="preserve"> </v>
      </c>
      <c r="AQ28" s="78" t="str">
        <f ca="1">IF(ISBLANK(INDIRECT("Q28"))," ",(INDIRECT("Q28")))</f>
        <v xml:space="preserve"> </v>
      </c>
      <c r="AR28" s="78" t="str">
        <f ca="1">IF(ISBLANK(INDIRECT("R28"))," ",(INDIRECT("R28")))</f>
        <v xml:space="preserve"> </v>
      </c>
      <c r="AS28" s="78" t="str">
        <f ca="1">IF(ISBLANK(INDIRECT("S28"))," ",(INDIRECT("S28")))</f>
        <v xml:space="preserve"> </v>
      </c>
      <c r="AT28" s="78" t="str">
        <f ca="1">IF(ISBLANK(INDIRECT("T28"))," ",(INDIRECT("T28")))</f>
        <v xml:space="preserve"> </v>
      </c>
      <c r="AU28" s="78" t="str">
        <f ca="1">IF(ISBLANK(INDIRECT("U28"))," ",(INDIRECT("U28")))</f>
        <v xml:space="preserve"> </v>
      </c>
      <c r="AV28" s="78" t="str">
        <f ca="1">IF(ISBLANK(INDIRECT("V28"))," ",(INDIRECT("V28")))</f>
        <v xml:space="preserve"> </v>
      </c>
      <c r="AW28" s="78" t="str">
        <f ca="1">IF(ISBLANK(INDIRECT("W28"))," ",(INDIRECT("W28")))</f>
        <v xml:space="preserve"> </v>
      </c>
    </row>
    <row r="29" spans="1:49" ht="59.25" customHeight="1" x14ac:dyDescent="0.35">
      <c r="A29" s="204">
        <v>24</v>
      </c>
      <c r="B29" s="168"/>
      <c r="C29" s="168"/>
      <c r="D29" s="168"/>
      <c r="E29" s="168"/>
      <c r="F29" s="203"/>
      <c r="G29" s="168"/>
      <c r="H29" s="168"/>
      <c r="I29" s="203"/>
      <c r="J29" s="168"/>
      <c r="K29" s="168"/>
      <c r="L29" s="168"/>
      <c r="M29" s="168"/>
      <c r="N29" s="168"/>
      <c r="O29" s="168"/>
      <c r="P29" s="168"/>
      <c r="Q29" s="203"/>
      <c r="R29" s="203"/>
      <c r="S29" s="168"/>
      <c r="T29" s="168"/>
      <c r="U29" s="168"/>
      <c r="V29" s="168"/>
      <c r="W29" s="168"/>
      <c r="AB29" s="78" t="str">
        <f ca="1">IF(ISBLANK(INDIRECT("B29"))," ",(INDIRECT("B29")))</f>
        <v xml:space="preserve"> </v>
      </c>
      <c r="AC29" s="78" t="str">
        <f ca="1">IF(ISBLANK(INDIRECT("C29"))," ",(INDIRECT("C29")))</f>
        <v xml:space="preserve"> </v>
      </c>
      <c r="AD29" s="78" t="str">
        <f ca="1">IF(ISBLANK(INDIRECT("D29"))," ",(INDIRECT("D29")))</f>
        <v xml:space="preserve"> </v>
      </c>
      <c r="AE29" s="78" t="str">
        <f ca="1">IF(ISBLANK(INDIRECT("E29"))," ",(INDIRECT("E29")))</f>
        <v xml:space="preserve"> </v>
      </c>
      <c r="AF29" s="78" t="str">
        <f ca="1">IF(ISBLANK(INDIRECT("F29"))," ",(INDIRECT("F29")))</f>
        <v xml:space="preserve"> </v>
      </c>
      <c r="AG29" s="78" t="str">
        <f ca="1">IF(ISBLANK(INDIRECT("G29"))," ",(INDIRECT("G29")))</f>
        <v xml:space="preserve"> </v>
      </c>
      <c r="AH29" s="78" t="str">
        <f ca="1">IF(ISBLANK(INDIRECT("H29"))," ",(INDIRECT("H29")))</f>
        <v xml:space="preserve"> </v>
      </c>
      <c r="AI29" s="78" t="str">
        <f ca="1">IF(ISBLANK(INDIRECT("I29"))," ",(INDIRECT("I29")))</f>
        <v xml:space="preserve"> </v>
      </c>
      <c r="AJ29" s="78" t="str">
        <f ca="1">IF(ISBLANK(INDIRECT("J29"))," ",(INDIRECT("J29")))</f>
        <v xml:space="preserve"> </v>
      </c>
      <c r="AK29" s="78" t="str">
        <f ca="1">IF(ISBLANK(INDIRECT("K29"))," ",(INDIRECT("K29")))</f>
        <v xml:space="preserve"> </v>
      </c>
      <c r="AL29" s="78" t="str">
        <f ca="1">IF(ISBLANK(INDIRECT("L29"))," ",(INDIRECT("L29")))</f>
        <v xml:space="preserve"> </v>
      </c>
      <c r="AM29" s="78" t="str">
        <f ca="1">IF(ISBLANK(INDIRECT("M29"))," ",(INDIRECT("M29")))</f>
        <v xml:space="preserve"> </v>
      </c>
      <c r="AN29" s="78" t="str">
        <f ca="1">IF(ISBLANK(INDIRECT("N29"))," ",(INDIRECT("N29")))</f>
        <v xml:space="preserve"> </v>
      </c>
      <c r="AO29" s="78" t="str">
        <f ca="1">IF(ISBLANK(INDIRECT("O29"))," ",(INDIRECT("O29")))</f>
        <v xml:space="preserve"> </v>
      </c>
      <c r="AP29" s="78" t="str">
        <f ca="1">IF(ISBLANK(INDIRECT("P29"))," ",(INDIRECT("P29")))</f>
        <v xml:space="preserve"> </v>
      </c>
      <c r="AQ29" s="78" t="str">
        <f ca="1">IF(ISBLANK(INDIRECT("Q29"))," ",(INDIRECT("Q29")))</f>
        <v xml:space="preserve"> </v>
      </c>
      <c r="AR29" s="78" t="str">
        <f ca="1">IF(ISBLANK(INDIRECT("R29"))," ",(INDIRECT("R29")))</f>
        <v xml:space="preserve"> </v>
      </c>
      <c r="AS29" s="78" t="str">
        <f ca="1">IF(ISBLANK(INDIRECT("S29"))," ",(INDIRECT("S29")))</f>
        <v xml:space="preserve"> </v>
      </c>
      <c r="AT29" s="78" t="str">
        <f ca="1">IF(ISBLANK(INDIRECT("T29"))," ",(INDIRECT("T29")))</f>
        <v xml:space="preserve"> </v>
      </c>
      <c r="AU29" s="78" t="str">
        <f ca="1">IF(ISBLANK(INDIRECT("U29"))," ",(INDIRECT("U29")))</f>
        <v xml:space="preserve"> </v>
      </c>
      <c r="AV29" s="78" t="str">
        <f ca="1">IF(ISBLANK(INDIRECT("V29"))," ",(INDIRECT("V29")))</f>
        <v xml:space="preserve"> </v>
      </c>
      <c r="AW29" s="78" t="str">
        <f ca="1">IF(ISBLANK(INDIRECT("W29"))," ",(INDIRECT("W29")))</f>
        <v xml:space="preserve"> </v>
      </c>
    </row>
    <row r="30" spans="1:49" ht="59.25" customHeight="1" x14ac:dyDescent="0.35">
      <c r="A30" s="204">
        <v>25</v>
      </c>
      <c r="B30" s="168"/>
      <c r="C30" s="168"/>
      <c r="D30" s="168"/>
      <c r="E30" s="168"/>
      <c r="F30" s="203"/>
      <c r="G30" s="168"/>
      <c r="H30" s="168"/>
      <c r="I30" s="203"/>
      <c r="J30" s="168"/>
      <c r="K30" s="168"/>
      <c r="L30" s="168"/>
      <c r="M30" s="168"/>
      <c r="N30" s="168"/>
      <c r="O30" s="168"/>
      <c r="P30" s="168"/>
      <c r="Q30" s="203"/>
      <c r="R30" s="203"/>
      <c r="S30" s="168"/>
      <c r="T30" s="168"/>
      <c r="U30" s="168"/>
      <c r="V30" s="168"/>
      <c r="W30" s="168"/>
      <c r="AB30" s="78" t="str">
        <f ca="1">IF(ISBLANK(INDIRECT("B30"))," ",(INDIRECT("B30")))</f>
        <v xml:space="preserve"> </v>
      </c>
      <c r="AC30" s="78" t="str">
        <f ca="1">IF(ISBLANK(INDIRECT("C30"))," ",(INDIRECT("C30")))</f>
        <v xml:space="preserve"> </v>
      </c>
      <c r="AD30" s="78" t="str">
        <f ca="1">IF(ISBLANK(INDIRECT("D30"))," ",(INDIRECT("D30")))</f>
        <v xml:space="preserve"> </v>
      </c>
      <c r="AE30" s="78" t="str">
        <f ca="1">IF(ISBLANK(INDIRECT("E30"))," ",(INDIRECT("E30")))</f>
        <v xml:space="preserve"> </v>
      </c>
      <c r="AF30" s="78" t="str">
        <f ca="1">IF(ISBLANK(INDIRECT("F30"))," ",(INDIRECT("F30")))</f>
        <v xml:space="preserve"> </v>
      </c>
      <c r="AG30" s="78" t="str">
        <f ca="1">IF(ISBLANK(INDIRECT("G30"))," ",(INDIRECT("G30")))</f>
        <v xml:space="preserve"> </v>
      </c>
      <c r="AH30" s="78" t="str">
        <f ca="1">IF(ISBLANK(INDIRECT("H30"))," ",(INDIRECT("H30")))</f>
        <v xml:space="preserve"> </v>
      </c>
      <c r="AI30" s="78" t="str">
        <f ca="1">IF(ISBLANK(INDIRECT("I30"))," ",(INDIRECT("I30")))</f>
        <v xml:space="preserve"> </v>
      </c>
      <c r="AJ30" s="78" t="str">
        <f ca="1">IF(ISBLANK(INDIRECT("J30"))," ",(INDIRECT("J30")))</f>
        <v xml:space="preserve"> </v>
      </c>
      <c r="AK30" s="78" t="str">
        <f ca="1">IF(ISBLANK(INDIRECT("K30"))," ",(INDIRECT("K30")))</f>
        <v xml:space="preserve"> </v>
      </c>
      <c r="AL30" s="78" t="str">
        <f ca="1">IF(ISBLANK(INDIRECT("L30"))," ",(INDIRECT("L30")))</f>
        <v xml:space="preserve"> </v>
      </c>
      <c r="AM30" s="78" t="str">
        <f ca="1">IF(ISBLANK(INDIRECT("M30"))," ",(INDIRECT("M30")))</f>
        <v xml:space="preserve"> </v>
      </c>
      <c r="AN30" s="78" t="str">
        <f ca="1">IF(ISBLANK(INDIRECT("N30"))," ",(INDIRECT("N30")))</f>
        <v xml:space="preserve"> </v>
      </c>
      <c r="AO30" s="78" t="str">
        <f ca="1">IF(ISBLANK(INDIRECT("O30"))," ",(INDIRECT("O30")))</f>
        <v xml:space="preserve"> </v>
      </c>
      <c r="AP30" s="78" t="str">
        <f ca="1">IF(ISBLANK(INDIRECT("P30"))," ",(INDIRECT("P30")))</f>
        <v xml:space="preserve"> </v>
      </c>
      <c r="AQ30" s="78" t="str">
        <f ca="1">IF(ISBLANK(INDIRECT("Q30"))," ",(INDIRECT("Q30")))</f>
        <v xml:space="preserve"> </v>
      </c>
      <c r="AR30" s="78" t="str">
        <f ca="1">IF(ISBLANK(INDIRECT("R30"))," ",(INDIRECT("R30")))</f>
        <v xml:space="preserve"> </v>
      </c>
      <c r="AS30" s="78" t="str">
        <f ca="1">IF(ISBLANK(INDIRECT("S30"))," ",(INDIRECT("S30")))</f>
        <v xml:space="preserve"> </v>
      </c>
      <c r="AT30" s="78" t="str">
        <f ca="1">IF(ISBLANK(INDIRECT("T30"))," ",(INDIRECT("T30")))</f>
        <v xml:space="preserve"> </v>
      </c>
      <c r="AU30" s="78" t="str">
        <f ca="1">IF(ISBLANK(INDIRECT("U30"))," ",(INDIRECT("U30")))</f>
        <v xml:space="preserve"> </v>
      </c>
      <c r="AV30" s="78" t="str">
        <f ca="1">IF(ISBLANK(INDIRECT("V30"))," ",(INDIRECT("V30")))</f>
        <v xml:space="preserve"> </v>
      </c>
      <c r="AW30" s="78" t="str">
        <f ca="1">IF(ISBLANK(INDIRECT("W30"))," ",(INDIRECT("W30")))</f>
        <v xml:space="preserve"> </v>
      </c>
    </row>
    <row r="31" spans="1:49" ht="59.25" customHeight="1" x14ac:dyDescent="0.35">
      <c r="A31" s="204">
        <v>26</v>
      </c>
      <c r="B31" s="168"/>
      <c r="C31" s="168"/>
      <c r="D31" s="168"/>
      <c r="E31" s="168"/>
      <c r="F31" s="203"/>
      <c r="G31" s="168"/>
      <c r="H31" s="168"/>
      <c r="I31" s="203"/>
      <c r="J31" s="168"/>
      <c r="K31" s="168"/>
      <c r="L31" s="168"/>
      <c r="M31" s="168"/>
      <c r="N31" s="168"/>
      <c r="O31" s="168"/>
      <c r="P31" s="168"/>
      <c r="Q31" s="203"/>
      <c r="R31" s="203"/>
      <c r="S31" s="168"/>
      <c r="T31" s="168"/>
      <c r="U31" s="168"/>
      <c r="V31" s="168"/>
      <c r="W31" s="168"/>
      <c r="AB31" s="78" t="str">
        <f ca="1">IF(ISBLANK(INDIRECT("B31"))," ",(INDIRECT("B31")))</f>
        <v xml:space="preserve"> </v>
      </c>
      <c r="AC31" s="78" t="str">
        <f ca="1">IF(ISBLANK(INDIRECT("C31"))," ",(INDIRECT("C31")))</f>
        <v xml:space="preserve"> </v>
      </c>
      <c r="AD31" s="78" t="str">
        <f ca="1">IF(ISBLANK(INDIRECT("D31"))," ",(INDIRECT("D31")))</f>
        <v xml:space="preserve"> </v>
      </c>
      <c r="AE31" s="78" t="str">
        <f ca="1">IF(ISBLANK(INDIRECT("E31"))," ",(INDIRECT("E31")))</f>
        <v xml:space="preserve"> </v>
      </c>
      <c r="AF31" s="78" t="str">
        <f ca="1">IF(ISBLANK(INDIRECT("F31"))," ",(INDIRECT("F31")))</f>
        <v xml:space="preserve"> </v>
      </c>
      <c r="AG31" s="78" t="str">
        <f ca="1">IF(ISBLANK(INDIRECT("G31"))," ",(INDIRECT("G31")))</f>
        <v xml:space="preserve"> </v>
      </c>
      <c r="AH31" s="78" t="str">
        <f ca="1">IF(ISBLANK(INDIRECT("H31"))," ",(INDIRECT("H31")))</f>
        <v xml:space="preserve"> </v>
      </c>
      <c r="AI31" s="78" t="str">
        <f ca="1">IF(ISBLANK(INDIRECT("I31"))," ",(INDIRECT("I31")))</f>
        <v xml:space="preserve"> </v>
      </c>
      <c r="AJ31" s="78" t="str">
        <f ca="1">IF(ISBLANK(INDIRECT("J31"))," ",(INDIRECT("J31")))</f>
        <v xml:space="preserve"> </v>
      </c>
      <c r="AK31" s="78" t="str">
        <f ca="1">IF(ISBLANK(INDIRECT("K31"))," ",(INDIRECT("K31")))</f>
        <v xml:space="preserve"> </v>
      </c>
      <c r="AL31" s="78" t="str">
        <f ca="1">IF(ISBLANK(INDIRECT("L31"))," ",(INDIRECT("L31")))</f>
        <v xml:space="preserve"> </v>
      </c>
      <c r="AM31" s="78" t="str">
        <f ca="1">IF(ISBLANK(INDIRECT("M31"))," ",(INDIRECT("M31")))</f>
        <v xml:space="preserve"> </v>
      </c>
      <c r="AN31" s="78" t="str">
        <f ca="1">IF(ISBLANK(INDIRECT("N31"))," ",(INDIRECT("N31")))</f>
        <v xml:space="preserve"> </v>
      </c>
      <c r="AO31" s="78" t="str">
        <f ca="1">IF(ISBLANK(INDIRECT("O31"))," ",(INDIRECT("O31")))</f>
        <v xml:space="preserve"> </v>
      </c>
      <c r="AP31" s="78" t="str">
        <f ca="1">IF(ISBLANK(INDIRECT("P31"))," ",(INDIRECT("P31")))</f>
        <v xml:space="preserve"> </v>
      </c>
      <c r="AQ31" s="78" t="str">
        <f ca="1">IF(ISBLANK(INDIRECT("Q31"))," ",(INDIRECT("Q31")))</f>
        <v xml:space="preserve"> </v>
      </c>
      <c r="AR31" s="78" t="str">
        <f ca="1">IF(ISBLANK(INDIRECT("R31"))," ",(INDIRECT("R31")))</f>
        <v xml:space="preserve"> </v>
      </c>
      <c r="AS31" s="78" t="str">
        <f ca="1">IF(ISBLANK(INDIRECT("S31"))," ",(INDIRECT("S31")))</f>
        <v xml:space="preserve"> </v>
      </c>
      <c r="AT31" s="78" t="str">
        <f ca="1">IF(ISBLANK(INDIRECT("T31"))," ",(INDIRECT("T31")))</f>
        <v xml:space="preserve"> </v>
      </c>
      <c r="AU31" s="78" t="str">
        <f ca="1">IF(ISBLANK(INDIRECT("U31"))," ",(INDIRECT("U31")))</f>
        <v xml:space="preserve"> </v>
      </c>
      <c r="AV31" s="78" t="str">
        <f ca="1">IF(ISBLANK(INDIRECT("V31"))," ",(INDIRECT("V31")))</f>
        <v xml:space="preserve"> </v>
      </c>
      <c r="AW31" s="78" t="str">
        <f ca="1">IF(ISBLANK(INDIRECT("W31"))," ",(INDIRECT("W31")))</f>
        <v xml:space="preserve"> </v>
      </c>
    </row>
    <row r="32" spans="1:49" ht="59.25" customHeight="1" x14ac:dyDescent="0.35">
      <c r="A32" s="204">
        <v>27</v>
      </c>
      <c r="B32" s="168"/>
      <c r="C32" s="168"/>
      <c r="D32" s="168"/>
      <c r="E32" s="168"/>
      <c r="F32" s="203"/>
      <c r="G32" s="168"/>
      <c r="H32" s="168"/>
      <c r="I32" s="203"/>
      <c r="J32" s="168"/>
      <c r="K32" s="168"/>
      <c r="L32" s="168"/>
      <c r="M32" s="168"/>
      <c r="N32" s="168"/>
      <c r="O32" s="168"/>
      <c r="P32" s="168"/>
      <c r="Q32" s="203"/>
      <c r="R32" s="203"/>
      <c r="S32" s="168"/>
      <c r="T32" s="168"/>
      <c r="U32" s="168"/>
      <c r="V32" s="168"/>
      <c r="W32" s="168"/>
      <c r="AB32" s="78" t="str">
        <f ca="1">IF(ISBLANK(INDIRECT("B32"))," ",(INDIRECT("B32")))</f>
        <v xml:space="preserve"> </v>
      </c>
      <c r="AC32" s="78" t="str">
        <f ca="1">IF(ISBLANK(INDIRECT("C32"))," ",(INDIRECT("C32")))</f>
        <v xml:space="preserve"> </v>
      </c>
      <c r="AD32" s="78" t="str">
        <f ca="1">IF(ISBLANK(INDIRECT("D32"))," ",(INDIRECT("D32")))</f>
        <v xml:space="preserve"> </v>
      </c>
      <c r="AE32" s="78" t="str">
        <f ca="1">IF(ISBLANK(INDIRECT("E32"))," ",(INDIRECT("E32")))</f>
        <v xml:space="preserve"> </v>
      </c>
      <c r="AF32" s="78" t="str">
        <f ca="1">IF(ISBLANK(INDIRECT("F32"))," ",(INDIRECT("F32")))</f>
        <v xml:space="preserve"> </v>
      </c>
      <c r="AG32" s="78" t="str">
        <f ca="1">IF(ISBLANK(INDIRECT("G32"))," ",(INDIRECT("G32")))</f>
        <v xml:space="preserve"> </v>
      </c>
      <c r="AH32" s="78" t="str">
        <f ca="1">IF(ISBLANK(INDIRECT("H32"))," ",(INDIRECT("H32")))</f>
        <v xml:space="preserve"> </v>
      </c>
      <c r="AI32" s="78" t="str">
        <f ca="1">IF(ISBLANK(INDIRECT("I32"))," ",(INDIRECT("I32")))</f>
        <v xml:space="preserve"> </v>
      </c>
      <c r="AJ32" s="78" t="str">
        <f ca="1">IF(ISBLANK(INDIRECT("J32"))," ",(INDIRECT("J32")))</f>
        <v xml:space="preserve"> </v>
      </c>
      <c r="AK32" s="78" t="str">
        <f ca="1">IF(ISBLANK(INDIRECT("K32"))," ",(INDIRECT("K32")))</f>
        <v xml:space="preserve"> </v>
      </c>
      <c r="AL32" s="78" t="str">
        <f ca="1">IF(ISBLANK(INDIRECT("L32"))," ",(INDIRECT("L32")))</f>
        <v xml:space="preserve"> </v>
      </c>
      <c r="AM32" s="78" t="str">
        <f ca="1">IF(ISBLANK(INDIRECT("M32"))," ",(INDIRECT("M32")))</f>
        <v xml:space="preserve"> </v>
      </c>
      <c r="AN32" s="78" t="str">
        <f ca="1">IF(ISBLANK(INDIRECT("N32"))," ",(INDIRECT("N32")))</f>
        <v xml:space="preserve"> </v>
      </c>
      <c r="AO32" s="78" t="str">
        <f ca="1">IF(ISBLANK(INDIRECT("O32"))," ",(INDIRECT("O32")))</f>
        <v xml:space="preserve"> </v>
      </c>
      <c r="AP32" s="78" t="str">
        <f ca="1">IF(ISBLANK(INDIRECT("P32"))," ",(INDIRECT("P32")))</f>
        <v xml:space="preserve"> </v>
      </c>
      <c r="AQ32" s="78" t="str">
        <f ca="1">IF(ISBLANK(INDIRECT("Q32"))," ",(INDIRECT("Q32")))</f>
        <v xml:space="preserve"> </v>
      </c>
      <c r="AR32" s="78" t="str">
        <f ca="1">IF(ISBLANK(INDIRECT("R32"))," ",(INDIRECT("R32")))</f>
        <v xml:space="preserve"> </v>
      </c>
      <c r="AS32" s="78" t="str">
        <f ca="1">IF(ISBLANK(INDIRECT("S32"))," ",(INDIRECT("S32")))</f>
        <v xml:space="preserve"> </v>
      </c>
      <c r="AT32" s="78" t="str">
        <f ca="1">IF(ISBLANK(INDIRECT("T32"))," ",(INDIRECT("T32")))</f>
        <v xml:space="preserve"> </v>
      </c>
      <c r="AU32" s="78" t="str">
        <f ca="1">IF(ISBLANK(INDIRECT("U32"))," ",(INDIRECT("U32")))</f>
        <v xml:space="preserve"> </v>
      </c>
      <c r="AV32" s="78" t="str">
        <f ca="1">IF(ISBLANK(INDIRECT("V32"))," ",(INDIRECT("V32")))</f>
        <v xml:space="preserve"> </v>
      </c>
      <c r="AW32" s="78" t="str">
        <f ca="1">IF(ISBLANK(INDIRECT("W32"))," ",(INDIRECT("W32")))</f>
        <v xml:space="preserve"> </v>
      </c>
    </row>
    <row r="33" spans="1:49" ht="59.25" customHeight="1" x14ac:dyDescent="0.35">
      <c r="A33" s="204">
        <v>28</v>
      </c>
      <c r="B33" s="168"/>
      <c r="C33" s="168"/>
      <c r="D33" s="168"/>
      <c r="E33" s="168"/>
      <c r="F33" s="203"/>
      <c r="G33" s="168"/>
      <c r="H33" s="168"/>
      <c r="I33" s="203"/>
      <c r="J33" s="168"/>
      <c r="K33" s="168"/>
      <c r="L33" s="168"/>
      <c r="M33" s="168"/>
      <c r="N33" s="168"/>
      <c r="O33" s="168"/>
      <c r="P33" s="168"/>
      <c r="Q33" s="203"/>
      <c r="R33" s="203"/>
      <c r="S33" s="168"/>
      <c r="T33" s="168"/>
      <c r="U33" s="168"/>
      <c r="V33" s="168"/>
      <c r="W33" s="168"/>
      <c r="AB33" s="78" t="str">
        <f ca="1">IF(ISBLANK(INDIRECT("B33"))," ",(INDIRECT("B33")))</f>
        <v xml:space="preserve"> </v>
      </c>
      <c r="AC33" s="78" t="str">
        <f ca="1">IF(ISBLANK(INDIRECT("C33"))," ",(INDIRECT("C33")))</f>
        <v xml:space="preserve"> </v>
      </c>
      <c r="AD33" s="78" t="str">
        <f ca="1">IF(ISBLANK(INDIRECT("D33"))," ",(INDIRECT("D33")))</f>
        <v xml:space="preserve"> </v>
      </c>
      <c r="AE33" s="78" t="str">
        <f ca="1">IF(ISBLANK(INDIRECT("E33"))," ",(INDIRECT("E33")))</f>
        <v xml:space="preserve"> </v>
      </c>
      <c r="AF33" s="78" t="str">
        <f ca="1">IF(ISBLANK(INDIRECT("F33"))," ",(INDIRECT("F33")))</f>
        <v xml:space="preserve"> </v>
      </c>
      <c r="AG33" s="78" t="str">
        <f ca="1">IF(ISBLANK(INDIRECT("G33"))," ",(INDIRECT("G33")))</f>
        <v xml:space="preserve"> </v>
      </c>
      <c r="AH33" s="78" t="str">
        <f ca="1">IF(ISBLANK(INDIRECT("H33"))," ",(INDIRECT("H33")))</f>
        <v xml:space="preserve"> </v>
      </c>
      <c r="AI33" s="78" t="str">
        <f ca="1">IF(ISBLANK(INDIRECT("I33"))," ",(INDIRECT("I33")))</f>
        <v xml:space="preserve"> </v>
      </c>
      <c r="AJ33" s="78" t="str">
        <f ca="1">IF(ISBLANK(INDIRECT("J33"))," ",(INDIRECT("J33")))</f>
        <v xml:space="preserve"> </v>
      </c>
      <c r="AK33" s="78" t="str">
        <f ca="1">IF(ISBLANK(INDIRECT("K33"))," ",(INDIRECT("K33")))</f>
        <v xml:space="preserve"> </v>
      </c>
      <c r="AL33" s="78" t="str">
        <f ca="1">IF(ISBLANK(INDIRECT("L33"))," ",(INDIRECT("L33")))</f>
        <v xml:space="preserve"> </v>
      </c>
      <c r="AM33" s="78" t="str">
        <f ca="1">IF(ISBLANK(INDIRECT("M33"))," ",(INDIRECT("M33")))</f>
        <v xml:space="preserve"> </v>
      </c>
      <c r="AN33" s="78" t="str">
        <f ca="1">IF(ISBLANK(INDIRECT("N33"))," ",(INDIRECT("N33")))</f>
        <v xml:space="preserve"> </v>
      </c>
      <c r="AO33" s="78" t="str">
        <f ca="1">IF(ISBLANK(INDIRECT("O33"))," ",(INDIRECT("O33")))</f>
        <v xml:space="preserve"> </v>
      </c>
      <c r="AP33" s="78" t="str">
        <f ca="1">IF(ISBLANK(INDIRECT("P33"))," ",(INDIRECT("P33")))</f>
        <v xml:space="preserve"> </v>
      </c>
      <c r="AQ33" s="78" t="str">
        <f ca="1">IF(ISBLANK(INDIRECT("Q33"))," ",(INDIRECT("Q33")))</f>
        <v xml:space="preserve"> </v>
      </c>
      <c r="AR33" s="78" t="str">
        <f ca="1">IF(ISBLANK(INDIRECT("R33"))," ",(INDIRECT("R33")))</f>
        <v xml:space="preserve"> </v>
      </c>
      <c r="AS33" s="78" t="str">
        <f ca="1">IF(ISBLANK(INDIRECT("S33"))," ",(INDIRECT("S33")))</f>
        <v xml:space="preserve"> </v>
      </c>
      <c r="AT33" s="78" t="str">
        <f ca="1">IF(ISBLANK(INDIRECT("T33"))," ",(INDIRECT("T33")))</f>
        <v xml:space="preserve"> </v>
      </c>
      <c r="AU33" s="78" t="str">
        <f ca="1">IF(ISBLANK(INDIRECT("U33"))," ",(INDIRECT("U33")))</f>
        <v xml:space="preserve"> </v>
      </c>
      <c r="AV33" s="78" t="str">
        <f ca="1">IF(ISBLANK(INDIRECT("V33"))," ",(INDIRECT("V33")))</f>
        <v xml:space="preserve"> </v>
      </c>
      <c r="AW33" s="78" t="str">
        <f ca="1">IF(ISBLANK(INDIRECT("W33"))," ",(INDIRECT("W33")))</f>
        <v xml:space="preserve"> </v>
      </c>
    </row>
    <row r="34" spans="1:49" ht="59.25" customHeight="1" x14ac:dyDescent="0.35">
      <c r="A34" s="204">
        <v>29</v>
      </c>
      <c r="B34" s="168"/>
      <c r="C34" s="168"/>
      <c r="D34" s="168"/>
      <c r="E34" s="168"/>
      <c r="F34" s="203"/>
      <c r="G34" s="168"/>
      <c r="H34" s="168"/>
      <c r="I34" s="203"/>
      <c r="J34" s="168"/>
      <c r="K34" s="168"/>
      <c r="L34" s="168"/>
      <c r="M34" s="168"/>
      <c r="N34" s="168"/>
      <c r="O34" s="168"/>
      <c r="P34" s="168"/>
      <c r="Q34" s="203"/>
      <c r="R34" s="203"/>
      <c r="S34" s="168"/>
      <c r="T34" s="168"/>
      <c r="U34" s="168"/>
      <c r="V34" s="168"/>
      <c r="W34" s="168"/>
      <c r="AB34" s="78" t="str">
        <f ca="1">IF(ISBLANK(INDIRECT("B34"))," ",(INDIRECT("B34")))</f>
        <v xml:space="preserve"> </v>
      </c>
      <c r="AC34" s="78" t="str">
        <f ca="1">IF(ISBLANK(INDIRECT("C34"))," ",(INDIRECT("C34")))</f>
        <v xml:space="preserve"> </v>
      </c>
      <c r="AD34" s="78" t="str">
        <f ca="1">IF(ISBLANK(INDIRECT("D34"))," ",(INDIRECT("D34")))</f>
        <v xml:space="preserve"> </v>
      </c>
      <c r="AE34" s="78" t="str">
        <f ca="1">IF(ISBLANK(INDIRECT("E34"))," ",(INDIRECT("E34")))</f>
        <v xml:space="preserve"> </v>
      </c>
      <c r="AF34" s="78" t="str">
        <f ca="1">IF(ISBLANK(INDIRECT("F34"))," ",(INDIRECT("F34")))</f>
        <v xml:space="preserve"> </v>
      </c>
      <c r="AG34" s="78" t="str">
        <f ca="1">IF(ISBLANK(INDIRECT("G34"))," ",(INDIRECT("G34")))</f>
        <v xml:space="preserve"> </v>
      </c>
      <c r="AH34" s="78" t="str">
        <f ca="1">IF(ISBLANK(INDIRECT("H34"))," ",(INDIRECT("H34")))</f>
        <v xml:space="preserve"> </v>
      </c>
      <c r="AI34" s="78" t="str">
        <f ca="1">IF(ISBLANK(INDIRECT("I34"))," ",(INDIRECT("I34")))</f>
        <v xml:space="preserve"> </v>
      </c>
      <c r="AJ34" s="78" t="str">
        <f ca="1">IF(ISBLANK(INDIRECT("J34"))," ",(INDIRECT("J34")))</f>
        <v xml:space="preserve"> </v>
      </c>
      <c r="AK34" s="78" t="str">
        <f ca="1">IF(ISBLANK(INDIRECT("K34"))," ",(INDIRECT("K34")))</f>
        <v xml:space="preserve"> </v>
      </c>
      <c r="AL34" s="78" t="str">
        <f ca="1">IF(ISBLANK(INDIRECT("L34"))," ",(INDIRECT("L34")))</f>
        <v xml:space="preserve"> </v>
      </c>
      <c r="AM34" s="78" t="str">
        <f ca="1">IF(ISBLANK(INDIRECT("M34"))," ",(INDIRECT("M34")))</f>
        <v xml:space="preserve"> </v>
      </c>
      <c r="AN34" s="78" t="str">
        <f ca="1">IF(ISBLANK(INDIRECT("N34"))," ",(INDIRECT("N34")))</f>
        <v xml:space="preserve"> </v>
      </c>
      <c r="AO34" s="78" t="str">
        <f ca="1">IF(ISBLANK(INDIRECT("O34"))," ",(INDIRECT("O34")))</f>
        <v xml:space="preserve"> </v>
      </c>
      <c r="AP34" s="78" t="str">
        <f ca="1">IF(ISBLANK(INDIRECT("P34"))," ",(INDIRECT("P34")))</f>
        <v xml:space="preserve"> </v>
      </c>
      <c r="AQ34" s="78" t="str">
        <f ca="1">IF(ISBLANK(INDIRECT("Q34"))," ",(INDIRECT("Q34")))</f>
        <v xml:space="preserve"> </v>
      </c>
      <c r="AR34" s="78" t="str">
        <f ca="1">IF(ISBLANK(INDIRECT("R34"))," ",(INDIRECT("R34")))</f>
        <v xml:space="preserve"> </v>
      </c>
      <c r="AS34" s="78" t="str">
        <f ca="1">IF(ISBLANK(INDIRECT("S34"))," ",(INDIRECT("S34")))</f>
        <v xml:space="preserve"> </v>
      </c>
      <c r="AT34" s="78" t="str">
        <f ca="1">IF(ISBLANK(INDIRECT("T34"))," ",(INDIRECT("T34")))</f>
        <v xml:space="preserve"> </v>
      </c>
      <c r="AU34" s="78" t="str">
        <f ca="1">IF(ISBLANK(INDIRECT("U34"))," ",(INDIRECT("U34")))</f>
        <v xml:space="preserve"> </v>
      </c>
      <c r="AV34" s="78" t="str">
        <f ca="1">IF(ISBLANK(INDIRECT("V34"))," ",(INDIRECT("V34")))</f>
        <v xml:space="preserve"> </v>
      </c>
      <c r="AW34" s="78" t="str">
        <f ca="1">IF(ISBLANK(INDIRECT("W34"))," ",(INDIRECT("W34")))</f>
        <v xml:space="preserve"> </v>
      </c>
    </row>
    <row r="35" spans="1:49" ht="59.25" customHeight="1" x14ac:dyDescent="0.35">
      <c r="A35" s="204">
        <v>30</v>
      </c>
      <c r="B35" s="168"/>
      <c r="C35" s="168"/>
      <c r="D35" s="168"/>
      <c r="E35" s="168"/>
      <c r="F35" s="203"/>
      <c r="G35" s="168"/>
      <c r="H35" s="168"/>
      <c r="I35" s="203"/>
      <c r="J35" s="168"/>
      <c r="K35" s="168"/>
      <c r="L35" s="168"/>
      <c r="M35" s="168"/>
      <c r="N35" s="168"/>
      <c r="O35" s="168"/>
      <c r="P35" s="168"/>
      <c r="Q35" s="203"/>
      <c r="R35" s="203"/>
      <c r="S35" s="168"/>
      <c r="T35" s="168"/>
      <c r="U35" s="168"/>
      <c r="V35" s="168"/>
      <c r="W35" s="168"/>
      <c r="AB35" s="78" t="str">
        <f ca="1">IF(ISBLANK(INDIRECT("B35"))," ",(INDIRECT("B35")))</f>
        <v xml:space="preserve"> </v>
      </c>
      <c r="AC35" s="78" t="str">
        <f ca="1">IF(ISBLANK(INDIRECT("C35"))," ",(INDIRECT("C35")))</f>
        <v xml:space="preserve"> </v>
      </c>
      <c r="AD35" s="78" t="str">
        <f ca="1">IF(ISBLANK(INDIRECT("D35"))," ",(INDIRECT("D35")))</f>
        <v xml:space="preserve"> </v>
      </c>
      <c r="AE35" s="78" t="str">
        <f ca="1">IF(ISBLANK(INDIRECT("E35"))," ",(INDIRECT("E35")))</f>
        <v xml:space="preserve"> </v>
      </c>
      <c r="AF35" s="78" t="str">
        <f ca="1">IF(ISBLANK(INDIRECT("F35"))," ",(INDIRECT("F35")))</f>
        <v xml:space="preserve"> </v>
      </c>
      <c r="AG35" s="78" t="str">
        <f ca="1">IF(ISBLANK(INDIRECT("G35"))," ",(INDIRECT("G35")))</f>
        <v xml:space="preserve"> </v>
      </c>
      <c r="AH35" s="78" t="str">
        <f ca="1">IF(ISBLANK(INDIRECT("H35"))," ",(INDIRECT("H35")))</f>
        <v xml:space="preserve"> </v>
      </c>
      <c r="AI35" s="78" t="str">
        <f ca="1">IF(ISBLANK(INDIRECT("I35"))," ",(INDIRECT("I35")))</f>
        <v xml:space="preserve"> </v>
      </c>
      <c r="AJ35" s="78" t="str">
        <f ca="1">IF(ISBLANK(INDIRECT("J35"))," ",(INDIRECT("J35")))</f>
        <v xml:space="preserve"> </v>
      </c>
      <c r="AK35" s="78" t="str">
        <f ca="1">IF(ISBLANK(INDIRECT("K35"))," ",(INDIRECT("K35")))</f>
        <v xml:space="preserve"> </v>
      </c>
      <c r="AL35" s="78" t="str">
        <f ca="1">IF(ISBLANK(INDIRECT("L35"))," ",(INDIRECT("L35")))</f>
        <v xml:space="preserve"> </v>
      </c>
      <c r="AM35" s="78" t="str">
        <f ca="1">IF(ISBLANK(INDIRECT("M35"))," ",(INDIRECT("M35")))</f>
        <v xml:space="preserve"> </v>
      </c>
      <c r="AN35" s="78" t="str">
        <f ca="1">IF(ISBLANK(INDIRECT("N35"))," ",(INDIRECT("N35")))</f>
        <v xml:space="preserve"> </v>
      </c>
      <c r="AO35" s="78" t="str">
        <f ca="1">IF(ISBLANK(INDIRECT("O35"))," ",(INDIRECT("O35")))</f>
        <v xml:space="preserve"> </v>
      </c>
      <c r="AP35" s="78" t="str">
        <f ca="1">IF(ISBLANK(INDIRECT("P35"))," ",(INDIRECT("P35")))</f>
        <v xml:space="preserve"> </v>
      </c>
      <c r="AQ35" s="78" t="str">
        <f ca="1">IF(ISBLANK(INDIRECT("Q35"))," ",(INDIRECT("Q35")))</f>
        <v xml:space="preserve"> </v>
      </c>
      <c r="AR35" s="78" t="str">
        <f ca="1">IF(ISBLANK(INDIRECT("R35"))," ",(INDIRECT("R35")))</f>
        <v xml:space="preserve"> </v>
      </c>
      <c r="AS35" s="78" t="str">
        <f ca="1">IF(ISBLANK(INDIRECT("S35"))," ",(INDIRECT("S35")))</f>
        <v xml:space="preserve"> </v>
      </c>
      <c r="AT35" s="78" t="str">
        <f ca="1">IF(ISBLANK(INDIRECT("T35"))," ",(INDIRECT("T35")))</f>
        <v xml:space="preserve"> </v>
      </c>
      <c r="AU35" s="78" t="str">
        <f ca="1">IF(ISBLANK(INDIRECT("U35"))," ",(INDIRECT("U35")))</f>
        <v xml:space="preserve"> </v>
      </c>
      <c r="AV35" s="78" t="str">
        <f ca="1">IF(ISBLANK(INDIRECT("V35"))," ",(INDIRECT("V35")))</f>
        <v xml:space="preserve"> </v>
      </c>
      <c r="AW35" s="78" t="str">
        <f ca="1">IF(ISBLANK(INDIRECT("W35"))," ",(INDIRECT("W35")))</f>
        <v xml:space="preserve"> </v>
      </c>
    </row>
    <row r="36" spans="1:49" ht="59.25" customHeight="1" x14ac:dyDescent="0.35">
      <c r="A36" s="204">
        <v>31</v>
      </c>
      <c r="B36" s="168"/>
      <c r="C36" s="168"/>
      <c r="D36" s="168"/>
      <c r="E36" s="168"/>
      <c r="F36" s="203"/>
      <c r="G36" s="168"/>
      <c r="H36" s="168"/>
      <c r="I36" s="203"/>
      <c r="J36" s="168"/>
      <c r="K36" s="168"/>
      <c r="L36" s="168"/>
      <c r="M36" s="168"/>
      <c r="N36" s="168"/>
      <c r="O36" s="168"/>
      <c r="P36" s="168"/>
      <c r="Q36" s="203"/>
      <c r="R36" s="203"/>
      <c r="S36" s="168"/>
      <c r="T36" s="168"/>
      <c r="U36" s="168"/>
      <c r="V36" s="168"/>
      <c r="W36" s="168"/>
      <c r="AB36" s="78" t="str">
        <f ca="1">IF(ISBLANK(INDIRECT("B36"))," ",(INDIRECT("B36")))</f>
        <v xml:space="preserve"> </v>
      </c>
      <c r="AC36" s="78" t="str">
        <f ca="1">IF(ISBLANK(INDIRECT("C36"))," ",(INDIRECT("C36")))</f>
        <v xml:space="preserve"> </v>
      </c>
      <c r="AD36" s="78" t="str">
        <f ca="1">IF(ISBLANK(INDIRECT("D36"))," ",(INDIRECT("D36")))</f>
        <v xml:space="preserve"> </v>
      </c>
      <c r="AE36" s="78" t="str">
        <f ca="1">IF(ISBLANK(INDIRECT("E36"))," ",(INDIRECT("E36")))</f>
        <v xml:space="preserve"> </v>
      </c>
      <c r="AF36" s="78" t="str">
        <f ca="1">IF(ISBLANK(INDIRECT("F36"))," ",(INDIRECT("F36")))</f>
        <v xml:space="preserve"> </v>
      </c>
      <c r="AG36" s="78" t="str">
        <f ca="1">IF(ISBLANK(INDIRECT("G36"))," ",(INDIRECT("G36")))</f>
        <v xml:space="preserve"> </v>
      </c>
      <c r="AH36" s="78" t="str">
        <f ca="1">IF(ISBLANK(INDIRECT("H36"))," ",(INDIRECT("H36")))</f>
        <v xml:space="preserve"> </v>
      </c>
      <c r="AI36" s="78" t="str">
        <f ca="1">IF(ISBLANK(INDIRECT("I36"))," ",(INDIRECT("I36")))</f>
        <v xml:space="preserve"> </v>
      </c>
      <c r="AJ36" s="78" t="str">
        <f ca="1">IF(ISBLANK(INDIRECT("J36"))," ",(INDIRECT("J36")))</f>
        <v xml:space="preserve"> </v>
      </c>
      <c r="AK36" s="78" t="str">
        <f ca="1">IF(ISBLANK(INDIRECT("K36"))," ",(INDIRECT("K36")))</f>
        <v xml:space="preserve"> </v>
      </c>
      <c r="AL36" s="78" t="str">
        <f ca="1">IF(ISBLANK(INDIRECT("L36"))," ",(INDIRECT("L36")))</f>
        <v xml:space="preserve"> </v>
      </c>
      <c r="AM36" s="78" t="str">
        <f ca="1">IF(ISBLANK(INDIRECT("M36"))," ",(INDIRECT("M36")))</f>
        <v xml:space="preserve"> </v>
      </c>
      <c r="AN36" s="78" t="str">
        <f ca="1">IF(ISBLANK(INDIRECT("N36"))," ",(INDIRECT("N36")))</f>
        <v xml:space="preserve"> </v>
      </c>
      <c r="AO36" s="78" t="str">
        <f ca="1">IF(ISBLANK(INDIRECT("O36"))," ",(INDIRECT("O36")))</f>
        <v xml:space="preserve"> </v>
      </c>
      <c r="AP36" s="78" t="str">
        <f ca="1">IF(ISBLANK(INDIRECT("P36"))," ",(INDIRECT("P36")))</f>
        <v xml:space="preserve"> </v>
      </c>
      <c r="AQ36" s="78" t="str">
        <f ca="1">IF(ISBLANK(INDIRECT("Q36"))," ",(INDIRECT("Q36")))</f>
        <v xml:space="preserve"> </v>
      </c>
      <c r="AR36" s="78" t="str">
        <f ca="1">IF(ISBLANK(INDIRECT("R36"))," ",(INDIRECT("R36")))</f>
        <v xml:space="preserve"> </v>
      </c>
      <c r="AS36" s="78" t="str">
        <f ca="1">IF(ISBLANK(INDIRECT("S36"))," ",(INDIRECT("S36")))</f>
        <v xml:space="preserve"> </v>
      </c>
      <c r="AT36" s="78" t="str">
        <f ca="1">IF(ISBLANK(INDIRECT("T36"))," ",(INDIRECT("T36")))</f>
        <v xml:space="preserve"> </v>
      </c>
      <c r="AU36" s="78" t="str">
        <f ca="1">IF(ISBLANK(INDIRECT("U36"))," ",(INDIRECT("U36")))</f>
        <v xml:space="preserve"> </v>
      </c>
      <c r="AV36" s="78" t="str">
        <f ca="1">IF(ISBLANK(INDIRECT("V36"))," ",(INDIRECT("V36")))</f>
        <v xml:space="preserve"> </v>
      </c>
      <c r="AW36" s="78" t="str">
        <f ca="1">IF(ISBLANK(INDIRECT("W36"))," ",(INDIRECT("W36")))</f>
        <v xml:space="preserve"> </v>
      </c>
    </row>
    <row r="37" spans="1:49" ht="59.25" customHeight="1" x14ac:dyDescent="0.35">
      <c r="A37" s="204">
        <v>32</v>
      </c>
      <c r="B37" s="168"/>
      <c r="C37" s="168"/>
      <c r="D37" s="168"/>
      <c r="E37" s="168"/>
      <c r="F37" s="203"/>
      <c r="G37" s="168"/>
      <c r="H37" s="168"/>
      <c r="I37" s="203"/>
      <c r="J37" s="168"/>
      <c r="K37" s="168"/>
      <c r="L37" s="168"/>
      <c r="M37" s="168"/>
      <c r="N37" s="168"/>
      <c r="O37" s="168"/>
      <c r="P37" s="168"/>
      <c r="Q37" s="203"/>
      <c r="R37" s="203"/>
      <c r="S37" s="168"/>
      <c r="T37" s="168"/>
      <c r="U37" s="168"/>
      <c r="V37" s="168"/>
      <c r="W37" s="168"/>
      <c r="AB37" s="78" t="str">
        <f ca="1">IF(ISBLANK(INDIRECT("B37"))," ",(INDIRECT("B37")))</f>
        <v xml:space="preserve"> </v>
      </c>
      <c r="AC37" s="78" t="str">
        <f ca="1">IF(ISBLANK(INDIRECT("C37"))," ",(INDIRECT("C37")))</f>
        <v xml:space="preserve"> </v>
      </c>
      <c r="AD37" s="78" t="str">
        <f ca="1">IF(ISBLANK(INDIRECT("D37"))," ",(INDIRECT("D37")))</f>
        <v xml:space="preserve"> </v>
      </c>
      <c r="AE37" s="78" t="str">
        <f ca="1">IF(ISBLANK(INDIRECT("E37"))," ",(INDIRECT("E37")))</f>
        <v xml:space="preserve"> </v>
      </c>
      <c r="AF37" s="78" t="str">
        <f ca="1">IF(ISBLANK(INDIRECT("F37"))," ",(INDIRECT("F37")))</f>
        <v xml:space="preserve"> </v>
      </c>
      <c r="AG37" s="78" t="str">
        <f ca="1">IF(ISBLANK(INDIRECT("G37"))," ",(INDIRECT("G37")))</f>
        <v xml:space="preserve"> </v>
      </c>
      <c r="AH37" s="78" t="str">
        <f ca="1">IF(ISBLANK(INDIRECT("H37"))," ",(INDIRECT("H37")))</f>
        <v xml:space="preserve"> </v>
      </c>
      <c r="AI37" s="78" t="str">
        <f ca="1">IF(ISBLANK(INDIRECT("I37"))," ",(INDIRECT("I37")))</f>
        <v xml:space="preserve"> </v>
      </c>
      <c r="AJ37" s="78" t="str">
        <f ca="1">IF(ISBLANK(INDIRECT("J37"))," ",(INDIRECT("J37")))</f>
        <v xml:space="preserve"> </v>
      </c>
      <c r="AK37" s="78" t="str">
        <f ca="1">IF(ISBLANK(INDIRECT("K37"))," ",(INDIRECT("K37")))</f>
        <v xml:space="preserve"> </v>
      </c>
      <c r="AL37" s="78" t="str">
        <f ca="1">IF(ISBLANK(INDIRECT("L37"))," ",(INDIRECT("L37")))</f>
        <v xml:space="preserve"> </v>
      </c>
      <c r="AM37" s="78" t="str">
        <f ca="1">IF(ISBLANK(INDIRECT("M37"))," ",(INDIRECT("M37")))</f>
        <v xml:space="preserve"> </v>
      </c>
      <c r="AN37" s="78" t="str">
        <f ca="1">IF(ISBLANK(INDIRECT("N37"))," ",(INDIRECT("N37")))</f>
        <v xml:space="preserve"> </v>
      </c>
      <c r="AO37" s="78" t="str">
        <f ca="1">IF(ISBLANK(INDIRECT("O37"))," ",(INDIRECT("O37")))</f>
        <v xml:space="preserve"> </v>
      </c>
      <c r="AP37" s="78" t="str">
        <f ca="1">IF(ISBLANK(INDIRECT("P37"))," ",(INDIRECT("P37")))</f>
        <v xml:space="preserve"> </v>
      </c>
      <c r="AQ37" s="78" t="str">
        <f ca="1">IF(ISBLANK(INDIRECT("Q37"))," ",(INDIRECT("Q37")))</f>
        <v xml:space="preserve"> </v>
      </c>
      <c r="AR37" s="78" t="str">
        <f ca="1">IF(ISBLANK(INDIRECT("R37"))," ",(INDIRECT("R37")))</f>
        <v xml:space="preserve"> </v>
      </c>
      <c r="AS37" s="78" t="str">
        <f ca="1">IF(ISBLANK(INDIRECT("S37"))," ",(INDIRECT("S37")))</f>
        <v xml:space="preserve"> </v>
      </c>
      <c r="AT37" s="78" t="str">
        <f ca="1">IF(ISBLANK(INDIRECT("T37"))," ",(INDIRECT("T37")))</f>
        <v xml:space="preserve"> </v>
      </c>
      <c r="AU37" s="78" t="str">
        <f ca="1">IF(ISBLANK(INDIRECT("U37"))," ",(INDIRECT("U37")))</f>
        <v xml:space="preserve"> </v>
      </c>
      <c r="AV37" s="78" t="str">
        <f ca="1">IF(ISBLANK(INDIRECT("V37"))," ",(INDIRECT("V37")))</f>
        <v xml:space="preserve"> </v>
      </c>
      <c r="AW37" s="78" t="str">
        <f ca="1">IF(ISBLANK(INDIRECT("W37"))," ",(INDIRECT("W37")))</f>
        <v xml:space="preserve"> </v>
      </c>
    </row>
    <row r="38" spans="1:49" ht="59.25" customHeight="1" x14ac:dyDescent="0.35">
      <c r="A38" s="204">
        <v>33</v>
      </c>
      <c r="B38" s="168"/>
      <c r="C38" s="168"/>
      <c r="D38" s="168"/>
      <c r="E38" s="168"/>
      <c r="F38" s="203"/>
      <c r="G38" s="168"/>
      <c r="H38" s="168"/>
      <c r="I38" s="203"/>
      <c r="J38" s="168"/>
      <c r="K38" s="168"/>
      <c r="L38" s="168"/>
      <c r="M38" s="168"/>
      <c r="N38" s="168"/>
      <c r="O38" s="168"/>
      <c r="P38" s="168"/>
      <c r="Q38" s="203"/>
      <c r="R38" s="203"/>
      <c r="S38" s="168"/>
      <c r="T38" s="168"/>
      <c r="U38" s="168"/>
      <c r="V38" s="168"/>
      <c r="W38" s="168"/>
      <c r="AB38" s="78" t="str">
        <f ca="1">IF(ISBLANK(INDIRECT("B38"))," ",(INDIRECT("B38")))</f>
        <v xml:space="preserve"> </v>
      </c>
      <c r="AC38" s="78" t="str">
        <f ca="1">IF(ISBLANK(INDIRECT("C38"))," ",(INDIRECT("C38")))</f>
        <v xml:space="preserve"> </v>
      </c>
      <c r="AD38" s="78" t="str">
        <f ca="1">IF(ISBLANK(INDIRECT("D38"))," ",(INDIRECT("D38")))</f>
        <v xml:space="preserve"> </v>
      </c>
      <c r="AE38" s="78" t="str">
        <f ca="1">IF(ISBLANK(INDIRECT("E38"))," ",(INDIRECT("E38")))</f>
        <v xml:space="preserve"> </v>
      </c>
      <c r="AF38" s="78" t="str">
        <f ca="1">IF(ISBLANK(INDIRECT("F38"))," ",(INDIRECT("F38")))</f>
        <v xml:space="preserve"> </v>
      </c>
      <c r="AG38" s="78" t="str">
        <f ca="1">IF(ISBLANK(INDIRECT("G38"))," ",(INDIRECT("G38")))</f>
        <v xml:space="preserve"> </v>
      </c>
      <c r="AH38" s="78" t="str">
        <f ca="1">IF(ISBLANK(INDIRECT("H38"))," ",(INDIRECT("H38")))</f>
        <v xml:space="preserve"> </v>
      </c>
      <c r="AI38" s="78" t="str">
        <f ca="1">IF(ISBLANK(INDIRECT("I38"))," ",(INDIRECT("I38")))</f>
        <v xml:space="preserve"> </v>
      </c>
      <c r="AJ38" s="78" t="str">
        <f ca="1">IF(ISBLANK(INDIRECT("J38"))," ",(INDIRECT("J38")))</f>
        <v xml:space="preserve"> </v>
      </c>
      <c r="AK38" s="78" t="str">
        <f ca="1">IF(ISBLANK(INDIRECT("K38"))," ",(INDIRECT("K38")))</f>
        <v xml:space="preserve"> </v>
      </c>
      <c r="AL38" s="78" t="str">
        <f ca="1">IF(ISBLANK(INDIRECT("L38"))," ",(INDIRECT("L38")))</f>
        <v xml:space="preserve"> </v>
      </c>
      <c r="AM38" s="78" t="str">
        <f ca="1">IF(ISBLANK(INDIRECT("M38"))," ",(INDIRECT("M38")))</f>
        <v xml:space="preserve"> </v>
      </c>
      <c r="AN38" s="78" t="str">
        <f ca="1">IF(ISBLANK(INDIRECT("N38"))," ",(INDIRECT("N38")))</f>
        <v xml:space="preserve"> </v>
      </c>
      <c r="AO38" s="78" t="str">
        <f ca="1">IF(ISBLANK(INDIRECT("O38"))," ",(INDIRECT("O38")))</f>
        <v xml:space="preserve"> </v>
      </c>
      <c r="AP38" s="78" t="str">
        <f ca="1">IF(ISBLANK(INDIRECT("P38"))," ",(INDIRECT("P38")))</f>
        <v xml:space="preserve"> </v>
      </c>
      <c r="AQ38" s="78" t="str">
        <f ca="1">IF(ISBLANK(INDIRECT("Q38"))," ",(INDIRECT("Q38")))</f>
        <v xml:space="preserve"> </v>
      </c>
      <c r="AR38" s="78" t="str">
        <f ca="1">IF(ISBLANK(INDIRECT("R38"))," ",(INDIRECT("R38")))</f>
        <v xml:space="preserve"> </v>
      </c>
      <c r="AS38" s="78" t="str">
        <f ca="1">IF(ISBLANK(INDIRECT("S38"))," ",(INDIRECT("S38")))</f>
        <v xml:space="preserve"> </v>
      </c>
      <c r="AT38" s="78" t="str">
        <f ca="1">IF(ISBLANK(INDIRECT("T38"))," ",(INDIRECT("T38")))</f>
        <v xml:space="preserve"> </v>
      </c>
      <c r="AU38" s="78" t="str">
        <f ca="1">IF(ISBLANK(INDIRECT("U38"))," ",(INDIRECT("U38")))</f>
        <v xml:space="preserve"> </v>
      </c>
      <c r="AV38" s="78" t="str">
        <f ca="1">IF(ISBLANK(INDIRECT("V38"))," ",(INDIRECT("V38")))</f>
        <v xml:space="preserve"> </v>
      </c>
      <c r="AW38" s="78" t="str">
        <f ca="1">IF(ISBLANK(INDIRECT("W38"))," ",(INDIRECT("W38")))</f>
        <v xml:space="preserve"> </v>
      </c>
    </row>
    <row r="39" spans="1:49" ht="59.25" customHeight="1" x14ac:dyDescent="0.35">
      <c r="A39" s="204">
        <v>34</v>
      </c>
      <c r="B39" s="168"/>
      <c r="C39" s="168"/>
      <c r="D39" s="168"/>
      <c r="E39" s="168"/>
      <c r="F39" s="203"/>
      <c r="G39" s="168"/>
      <c r="H39" s="168"/>
      <c r="I39" s="203"/>
      <c r="J39" s="168"/>
      <c r="K39" s="168"/>
      <c r="L39" s="168"/>
      <c r="M39" s="168"/>
      <c r="N39" s="168"/>
      <c r="O39" s="168"/>
      <c r="P39" s="168"/>
      <c r="Q39" s="203"/>
      <c r="R39" s="203"/>
      <c r="S39" s="168"/>
      <c r="T39" s="168"/>
      <c r="U39" s="168"/>
      <c r="V39" s="168"/>
      <c r="W39" s="168"/>
      <c r="AB39" s="78" t="str">
        <f ca="1">IF(ISBLANK(INDIRECT("B39"))," ",(INDIRECT("B39")))</f>
        <v xml:space="preserve"> </v>
      </c>
      <c r="AC39" s="78" t="str">
        <f ca="1">IF(ISBLANK(INDIRECT("C39"))," ",(INDIRECT("C39")))</f>
        <v xml:space="preserve"> </v>
      </c>
      <c r="AD39" s="78" t="str">
        <f ca="1">IF(ISBLANK(INDIRECT("D39"))," ",(INDIRECT("D39")))</f>
        <v xml:space="preserve"> </v>
      </c>
      <c r="AE39" s="78" t="str">
        <f ca="1">IF(ISBLANK(INDIRECT("E39"))," ",(INDIRECT("E39")))</f>
        <v xml:space="preserve"> </v>
      </c>
      <c r="AF39" s="78" t="str">
        <f ca="1">IF(ISBLANK(INDIRECT("F39"))," ",(INDIRECT("F39")))</f>
        <v xml:space="preserve"> </v>
      </c>
      <c r="AG39" s="78" t="str">
        <f ca="1">IF(ISBLANK(INDIRECT("G39"))," ",(INDIRECT("G39")))</f>
        <v xml:space="preserve"> </v>
      </c>
      <c r="AH39" s="78" t="str">
        <f ca="1">IF(ISBLANK(INDIRECT("H39"))," ",(INDIRECT("H39")))</f>
        <v xml:space="preserve"> </v>
      </c>
      <c r="AI39" s="78" t="str">
        <f ca="1">IF(ISBLANK(INDIRECT("I39"))," ",(INDIRECT("I39")))</f>
        <v xml:space="preserve"> </v>
      </c>
      <c r="AJ39" s="78" t="str">
        <f ca="1">IF(ISBLANK(INDIRECT("J39"))," ",(INDIRECT("J39")))</f>
        <v xml:space="preserve"> </v>
      </c>
      <c r="AK39" s="78" t="str">
        <f ca="1">IF(ISBLANK(INDIRECT("K39"))," ",(INDIRECT("K39")))</f>
        <v xml:space="preserve"> </v>
      </c>
      <c r="AL39" s="78" t="str">
        <f ca="1">IF(ISBLANK(INDIRECT("L39"))," ",(INDIRECT("L39")))</f>
        <v xml:space="preserve"> </v>
      </c>
      <c r="AM39" s="78" t="str">
        <f ca="1">IF(ISBLANK(INDIRECT("M39"))," ",(INDIRECT("M39")))</f>
        <v xml:space="preserve"> </v>
      </c>
      <c r="AN39" s="78" t="str">
        <f ca="1">IF(ISBLANK(INDIRECT("N39"))," ",(INDIRECT("N39")))</f>
        <v xml:space="preserve"> </v>
      </c>
      <c r="AO39" s="78" t="str">
        <f ca="1">IF(ISBLANK(INDIRECT("O39"))," ",(INDIRECT("O39")))</f>
        <v xml:space="preserve"> </v>
      </c>
      <c r="AP39" s="78" t="str">
        <f ca="1">IF(ISBLANK(INDIRECT("P39"))," ",(INDIRECT("P39")))</f>
        <v xml:space="preserve"> </v>
      </c>
      <c r="AQ39" s="78" t="str">
        <f ca="1">IF(ISBLANK(INDIRECT("Q39"))," ",(INDIRECT("Q39")))</f>
        <v xml:space="preserve"> </v>
      </c>
      <c r="AR39" s="78" t="str">
        <f ca="1">IF(ISBLANK(INDIRECT("R39"))," ",(INDIRECT("R39")))</f>
        <v xml:space="preserve"> </v>
      </c>
      <c r="AS39" s="78" t="str">
        <f ca="1">IF(ISBLANK(INDIRECT("S39"))," ",(INDIRECT("S39")))</f>
        <v xml:space="preserve"> </v>
      </c>
      <c r="AT39" s="78" t="str">
        <f ca="1">IF(ISBLANK(INDIRECT("T39"))," ",(INDIRECT("T39")))</f>
        <v xml:space="preserve"> </v>
      </c>
      <c r="AU39" s="78" t="str">
        <f ca="1">IF(ISBLANK(INDIRECT("U39"))," ",(INDIRECT("U39")))</f>
        <v xml:space="preserve"> </v>
      </c>
      <c r="AV39" s="78" t="str">
        <f ca="1">IF(ISBLANK(INDIRECT("V39"))," ",(INDIRECT("V39")))</f>
        <v xml:space="preserve"> </v>
      </c>
      <c r="AW39" s="78" t="str">
        <f ca="1">IF(ISBLANK(INDIRECT("W39"))," ",(INDIRECT("W39")))</f>
        <v xml:space="preserve"> </v>
      </c>
    </row>
    <row r="40" spans="1:49" ht="59.25" customHeight="1" x14ac:dyDescent="0.35">
      <c r="A40" s="204">
        <v>35</v>
      </c>
      <c r="B40" s="168"/>
      <c r="C40" s="168"/>
      <c r="D40" s="168"/>
      <c r="E40" s="168"/>
      <c r="F40" s="203"/>
      <c r="G40" s="168"/>
      <c r="H40" s="168"/>
      <c r="I40" s="203"/>
      <c r="J40" s="168"/>
      <c r="K40" s="168"/>
      <c r="L40" s="168"/>
      <c r="M40" s="168"/>
      <c r="N40" s="168"/>
      <c r="O40" s="168"/>
      <c r="P40" s="168"/>
      <c r="Q40" s="203"/>
      <c r="R40" s="203"/>
      <c r="S40" s="168"/>
      <c r="T40" s="168"/>
      <c r="U40" s="168"/>
      <c r="V40" s="168"/>
      <c r="W40" s="168"/>
      <c r="AB40" s="78" t="str">
        <f ca="1">IF(ISBLANK(INDIRECT("B40"))," ",(INDIRECT("B40")))</f>
        <v xml:space="preserve"> </v>
      </c>
      <c r="AC40" s="78" t="str">
        <f ca="1">IF(ISBLANK(INDIRECT("C40"))," ",(INDIRECT("C40")))</f>
        <v xml:space="preserve"> </v>
      </c>
      <c r="AD40" s="78" t="str">
        <f ca="1">IF(ISBLANK(INDIRECT("D40"))," ",(INDIRECT("D40")))</f>
        <v xml:space="preserve"> </v>
      </c>
      <c r="AE40" s="78" t="str">
        <f ca="1">IF(ISBLANK(INDIRECT("E40"))," ",(INDIRECT("E40")))</f>
        <v xml:space="preserve"> </v>
      </c>
      <c r="AF40" s="78" t="str">
        <f ca="1">IF(ISBLANK(INDIRECT("F40"))," ",(INDIRECT("F40")))</f>
        <v xml:space="preserve"> </v>
      </c>
      <c r="AG40" s="78" t="str">
        <f ca="1">IF(ISBLANK(INDIRECT("G40"))," ",(INDIRECT("G40")))</f>
        <v xml:space="preserve"> </v>
      </c>
      <c r="AH40" s="78" t="str">
        <f ca="1">IF(ISBLANK(INDIRECT("H40"))," ",(INDIRECT("H40")))</f>
        <v xml:space="preserve"> </v>
      </c>
      <c r="AI40" s="78" t="str">
        <f ca="1">IF(ISBLANK(INDIRECT("I40"))," ",(INDIRECT("I40")))</f>
        <v xml:space="preserve"> </v>
      </c>
      <c r="AJ40" s="78" t="str">
        <f ca="1">IF(ISBLANK(INDIRECT("J40"))," ",(INDIRECT("J40")))</f>
        <v xml:space="preserve"> </v>
      </c>
      <c r="AK40" s="78" t="str">
        <f ca="1">IF(ISBLANK(INDIRECT("K40"))," ",(INDIRECT("K40")))</f>
        <v xml:space="preserve"> </v>
      </c>
      <c r="AL40" s="78" t="str">
        <f ca="1">IF(ISBLANK(INDIRECT("L40"))," ",(INDIRECT("L40")))</f>
        <v xml:space="preserve"> </v>
      </c>
      <c r="AM40" s="78" t="str">
        <f ca="1">IF(ISBLANK(INDIRECT("M40"))," ",(INDIRECT("M40")))</f>
        <v xml:space="preserve"> </v>
      </c>
      <c r="AN40" s="78" t="str">
        <f ca="1">IF(ISBLANK(INDIRECT("N40"))," ",(INDIRECT("N40")))</f>
        <v xml:space="preserve"> </v>
      </c>
      <c r="AO40" s="78" t="str">
        <f ca="1">IF(ISBLANK(INDIRECT("O40"))," ",(INDIRECT("O40")))</f>
        <v xml:space="preserve"> </v>
      </c>
      <c r="AP40" s="78" t="str">
        <f ca="1">IF(ISBLANK(INDIRECT("P40"))," ",(INDIRECT("P40")))</f>
        <v xml:space="preserve"> </v>
      </c>
      <c r="AQ40" s="78" t="str">
        <f ca="1">IF(ISBLANK(INDIRECT("Q40"))," ",(INDIRECT("Q40")))</f>
        <v xml:space="preserve"> </v>
      </c>
      <c r="AR40" s="78" t="str">
        <f ca="1">IF(ISBLANK(INDIRECT("R40"))," ",(INDIRECT("R40")))</f>
        <v xml:space="preserve"> </v>
      </c>
      <c r="AS40" s="78" t="str">
        <f ca="1">IF(ISBLANK(INDIRECT("S40"))," ",(INDIRECT("S40")))</f>
        <v xml:space="preserve"> </v>
      </c>
      <c r="AT40" s="78" t="str">
        <f ca="1">IF(ISBLANK(INDIRECT("T40"))," ",(INDIRECT("T40")))</f>
        <v xml:space="preserve"> </v>
      </c>
      <c r="AU40" s="78" t="str">
        <f ca="1">IF(ISBLANK(INDIRECT("U40"))," ",(INDIRECT("U40")))</f>
        <v xml:space="preserve"> </v>
      </c>
      <c r="AV40" s="78" t="str">
        <f ca="1">IF(ISBLANK(INDIRECT("V40"))," ",(INDIRECT("V40")))</f>
        <v xml:space="preserve"> </v>
      </c>
      <c r="AW40" s="78" t="str">
        <f ca="1">IF(ISBLANK(INDIRECT("W40"))," ",(INDIRECT("W40")))</f>
        <v xml:space="preserve"> </v>
      </c>
    </row>
    <row r="41" spans="1:49" ht="59.25" customHeight="1" x14ac:dyDescent="0.35">
      <c r="A41" s="204">
        <v>36</v>
      </c>
      <c r="B41" s="168"/>
      <c r="C41" s="168"/>
      <c r="D41" s="168"/>
      <c r="E41" s="168"/>
      <c r="F41" s="203"/>
      <c r="G41" s="168"/>
      <c r="H41" s="168"/>
      <c r="I41" s="203"/>
      <c r="J41" s="168"/>
      <c r="K41" s="168"/>
      <c r="L41" s="168"/>
      <c r="M41" s="168"/>
      <c r="N41" s="168"/>
      <c r="O41" s="168"/>
      <c r="P41" s="168"/>
      <c r="Q41" s="203"/>
      <c r="R41" s="203"/>
      <c r="S41" s="168"/>
      <c r="T41" s="168"/>
      <c r="U41" s="168"/>
      <c r="V41" s="168"/>
      <c r="W41" s="168"/>
      <c r="AB41" s="78" t="str">
        <f ca="1">IF(ISBLANK(INDIRECT("B41"))," ",(INDIRECT("B41")))</f>
        <v xml:space="preserve"> </v>
      </c>
      <c r="AC41" s="78" t="str">
        <f ca="1">IF(ISBLANK(INDIRECT("C41"))," ",(INDIRECT("C41")))</f>
        <v xml:space="preserve"> </v>
      </c>
      <c r="AD41" s="78" t="str">
        <f ca="1">IF(ISBLANK(INDIRECT("D41"))," ",(INDIRECT("D41")))</f>
        <v xml:space="preserve"> </v>
      </c>
      <c r="AE41" s="78" t="str">
        <f ca="1">IF(ISBLANK(INDIRECT("E41"))," ",(INDIRECT("E41")))</f>
        <v xml:space="preserve"> </v>
      </c>
      <c r="AF41" s="78" t="str">
        <f ca="1">IF(ISBLANK(INDIRECT("F41"))," ",(INDIRECT("F41")))</f>
        <v xml:space="preserve"> </v>
      </c>
      <c r="AG41" s="78" t="str">
        <f ca="1">IF(ISBLANK(INDIRECT("G41"))," ",(INDIRECT("G41")))</f>
        <v xml:space="preserve"> </v>
      </c>
      <c r="AH41" s="78" t="str">
        <f ca="1">IF(ISBLANK(INDIRECT("H41"))," ",(INDIRECT("H41")))</f>
        <v xml:space="preserve"> </v>
      </c>
      <c r="AI41" s="78" t="str">
        <f ca="1">IF(ISBLANK(INDIRECT("I41"))," ",(INDIRECT("I41")))</f>
        <v xml:space="preserve"> </v>
      </c>
      <c r="AJ41" s="78" t="str">
        <f ca="1">IF(ISBLANK(INDIRECT("J41"))," ",(INDIRECT("J41")))</f>
        <v xml:space="preserve"> </v>
      </c>
      <c r="AK41" s="78" t="str">
        <f ca="1">IF(ISBLANK(INDIRECT("K41"))," ",(INDIRECT("K41")))</f>
        <v xml:space="preserve"> </v>
      </c>
      <c r="AL41" s="78" t="str">
        <f ca="1">IF(ISBLANK(INDIRECT("L41"))," ",(INDIRECT("L41")))</f>
        <v xml:space="preserve"> </v>
      </c>
      <c r="AM41" s="78" t="str">
        <f ca="1">IF(ISBLANK(INDIRECT("M41"))," ",(INDIRECT("M41")))</f>
        <v xml:space="preserve"> </v>
      </c>
      <c r="AN41" s="78" t="str">
        <f ca="1">IF(ISBLANK(INDIRECT("N41"))," ",(INDIRECT("N41")))</f>
        <v xml:space="preserve"> </v>
      </c>
      <c r="AO41" s="78" t="str">
        <f ca="1">IF(ISBLANK(INDIRECT("O41"))," ",(INDIRECT("O41")))</f>
        <v xml:space="preserve"> </v>
      </c>
      <c r="AP41" s="78" t="str">
        <f ca="1">IF(ISBLANK(INDIRECT("P41"))," ",(INDIRECT("P41")))</f>
        <v xml:space="preserve"> </v>
      </c>
      <c r="AQ41" s="78" t="str">
        <f ca="1">IF(ISBLANK(INDIRECT("Q41"))," ",(INDIRECT("Q41")))</f>
        <v xml:space="preserve"> </v>
      </c>
      <c r="AR41" s="78" t="str">
        <f ca="1">IF(ISBLANK(INDIRECT("R41"))," ",(INDIRECT("R41")))</f>
        <v xml:space="preserve"> </v>
      </c>
      <c r="AS41" s="78" t="str">
        <f ca="1">IF(ISBLANK(INDIRECT("S41"))," ",(INDIRECT("S41")))</f>
        <v xml:space="preserve"> </v>
      </c>
      <c r="AT41" s="78" t="str">
        <f ca="1">IF(ISBLANK(INDIRECT("T41"))," ",(INDIRECT("T41")))</f>
        <v xml:space="preserve"> </v>
      </c>
      <c r="AU41" s="78" t="str">
        <f ca="1">IF(ISBLANK(INDIRECT("U41"))," ",(INDIRECT("U41")))</f>
        <v xml:space="preserve"> </v>
      </c>
      <c r="AV41" s="78" t="str">
        <f ca="1">IF(ISBLANK(INDIRECT("V41"))," ",(INDIRECT("V41")))</f>
        <v xml:space="preserve"> </v>
      </c>
      <c r="AW41" s="78" t="str">
        <f ca="1">IF(ISBLANK(INDIRECT("W41"))," ",(INDIRECT("W41")))</f>
        <v xml:space="preserve"> </v>
      </c>
    </row>
    <row r="42" spans="1:49" ht="59.25" customHeight="1" x14ac:dyDescent="0.35">
      <c r="A42" s="204">
        <v>37</v>
      </c>
      <c r="B42" s="168"/>
      <c r="C42" s="168"/>
      <c r="D42" s="168"/>
      <c r="E42" s="168"/>
      <c r="F42" s="203"/>
      <c r="G42" s="168"/>
      <c r="H42" s="168"/>
      <c r="I42" s="203"/>
      <c r="J42" s="168"/>
      <c r="K42" s="168"/>
      <c r="L42" s="168"/>
      <c r="M42" s="168"/>
      <c r="N42" s="168"/>
      <c r="O42" s="168"/>
      <c r="P42" s="168"/>
      <c r="Q42" s="203"/>
      <c r="R42" s="203"/>
      <c r="S42" s="168"/>
      <c r="T42" s="168"/>
      <c r="U42" s="168"/>
      <c r="V42" s="168"/>
      <c r="W42" s="168"/>
      <c r="AB42" s="78" t="str">
        <f ca="1">IF(ISBLANK(INDIRECT("B42"))," ",(INDIRECT("B42")))</f>
        <v xml:space="preserve"> </v>
      </c>
      <c r="AC42" s="78" t="str">
        <f ca="1">IF(ISBLANK(INDIRECT("C42"))," ",(INDIRECT("C42")))</f>
        <v xml:space="preserve"> </v>
      </c>
      <c r="AD42" s="78" t="str">
        <f ca="1">IF(ISBLANK(INDIRECT("D42"))," ",(INDIRECT("D42")))</f>
        <v xml:space="preserve"> </v>
      </c>
      <c r="AE42" s="78" t="str">
        <f ca="1">IF(ISBLANK(INDIRECT("E42"))," ",(INDIRECT("E42")))</f>
        <v xml:space="preserve"> </v>
      </c>
      <c r="AF42" s="78" t="str">
        <f ca="1">IF(ISBLANK(INDIRECT("F42"))," ",(INDIRECT("F42")))</f>
        <v xml:space="preserve"> </v>
      </c>
      <c r="AG42" s="78" t="str">
        <f ca="1">IF(ISBLANK(INDIRECT("G42"))," ",(INDIRECT("G42")))</f>
        <v xml:space="preserve"> </v>
      </c>
      <c r="AH42" s="78" t="str">
        <f ca="1">IF(ISBLANK(INDIRECT("H42"))," ",(INDIRECT("H42")))</f>
        <v xml:space="preserve"> </v>
      </c>
      <c r="AI42" s="78" t="str">
        <f ca="1">IF(ISBLANK(INDIRECT("I42"))," ",(INDIRECT("I42")))</f>
        <v xml:space="preserve"> </v>
      </c>
      <c r="AJ42" s="78" t="str">
        <f ca="1">IF(ISBLANK(INDIRECT("J42"))," ",(INDIRECT("J42")))</f>
        <v xml:space="preserve"> </v>
      </c>
      <c r="AK42" s="78" t="str">
        <f ca="1">IF(ISBLANK(INDIRECT("K42"))," ",(INDIRECT("K42")))</f>
        <v xml:space="preserve"> </v>
      </c>
      <c r="AL42" s="78" t="str">
        <f ca="1">IF(ISBLANK(INDIRECT("L42"))," ",(INDIRECT("L42")))</f>
        <v xml:space="preserve"> </v>
      </c>
      <c r="AM42" s="78" t="str">
        <f ca="1">IF(ISBLANK(INDIRECT("M42"))," ",(INDIRECT("M42")))</f>
        <v xml:space="preserve"> </v>
      </c>
      <c r="AN42" s="78" t="str">
        <f ca="1">IF(ISBLANK(INDIRECT("N42"))," ",(INDIRECT("N42")))</f>
        <v xml:space="preserve"> </v>
      </c>
      <c r="AO42" s="78" t="str">
        <f ca="1">IF(ISBLANK(INDIRECT("O42"))," ",(INDIRECT("O42")))</f>
        <v xml:space="preserve"> </v>
      </c>
      <c r="AP42" s="78" t="str">
        <f ca="1">IF(ISBLANK(INDIRECT("P42"))," ",(INDIRECT("P42")))</f>
        <v xml:space="preserve"> </v>
      </c>
      <c r="AQ42" s="78" t="str">
        <f ca="1">IF(ISBLANK(INDIRECT("Q42"))," ",(INDIRECT("Q42")))</f>
        <v xml:space="preserve"> </v>
      </c>
      <c r="AR42" s="78" t="str">
        <f ca="1">IF(ISBLANK(INDIRECT("R42"))," ",(INDIRECT("R42")))</f>
        <v xml:space="preserve"> </v>
      </c>
      <c r="AS42" s="78" t="str">
        <f ca="1">IF(ISBLANK(INDIRECT("S42"))," ",(INDIRECT("S42")))</f>
        <v xml:space="preserve"> </v>
      </c>
      <c r="AT42" s="78" t="str">
        <f ca="1">IF(ISBLANK(INDIRECT("T42"))," ",(INDIRECT("T42")))</f>
        <v xml:space="preserve"> </v>
      </c>
      <c r="AU42" s="78" t="str">
        <f ca="1">IF(ISBLANK(INDIRECT("U42"))," ",(INDIRECT("U42")))</f>
        <v xml:space="preserve"> </v>
      </c>
      <c r="AV42" s="78" t="str">
        <f ca="1">IF(ISBLANK(INDIRECT("V42"))," ",(INDIRECT("V42")))</f>
        <v xml:space="preserve"> </v>
      </c>
      <c r="AW42" s="78" t="str">
        <f ca="1">IF(ISBLANK(INDIRECT("W42"))," ",(INDIRECT("W42")))</f>
        <v xml:space="preserve"> </v>
      </c>
    </row>
    <row r="43" spans="1:49" ht="59.25" customHeight="1" x14ac:dyDescent="0.35">
      <c r="A43" s="204">
        <v>38</v>
      </c>
      <c r="B43" s="168"/>
      <c r="C43" s="168"/>
      <c r="D43" s="168"/>
      <c r="E43" s="168"/>
      <c r="F43" s="203"/>
      <c r="G43" s="168"/>
      <c r="H43" s="168"/>
      <c r="I43" s="203"/>
      <c r="J43" s="168"/>
      <c r="K43" s="168"/>
      <c r="L43" s="168"/>
      <c r="M43" s="168"/>
      <c r="N43" s="168"/>
      <c r="O43" s="168"/>
      <c r="P43" s="168"/>
      <c r="Q43" s="203"/>
      <c r="R43" s="203"/>
      <c r="S43" s="168"/>
      <c r="T43" s="168"/>
      <c r="U43" s="168"/>
      <c r="V43" s="168"/>
      <c r="W43" s="168"/>
      <c r="AB43" s="78" t="str">
        <f ca="1">IF(ISBLANK(INDIRECT("B43"))," ",(INDIRECT("B43")))</f>
        <v xml:space="preserve"> </v>
      </c>
      <c r="AC43" s="78" t="str">
        <f ca="1">IF(ISBLANK(INDIRECT("C43"))," ",(INDIRECT("C43")))</f>
        <v xml:space="preserve"> </v>
      </c>
      <c r="AD43" s="78" t="str">
        <f ca="1">IF(ISBLANK(INDIRECT("D43"))," ",(INDIRECT("D43")))</f>
        <v xml:space="preserve"> </v>
      </c>
      <c r="AE43" s="78" t="str">
        <f ca="1">IF(ISBLANK(INDIRECT("E43"))," ",(INDIRECT("E43")))</f>
        <v xml:space="preserve"> </v>
      </c>
      <c r="AF43" s="78" t="str">
        <f ca="1">IF(ISBLANK(INDIRECT("F43"))," ",(INDIRECT("F43")))</f>
        <v xml:space="preserve"> </v>
      </c>
      <c r="AG43" s="78" t="str">
        <f ca="1">IF(ISBLANK(INDIRECT("G43"))," ",(INDIRECT("G43")))</f>
        <v xml:space="preserve"> </v>
      </c>
      <c r="AH43" s="78" t="str">
        <f ca="1">IF(ISBLANK(INDIRECT("H43"))," ",(INDIRECT("H43")))</f>
        <v xml:space="preserve"> </v>
      </c>
      <c r="AI43" s="78" t="str">
        <f ca="1">IF(ISBLANK(INDIRECT("I43"))," ",(INDIRECT("I43")))</f>
        <v xml:space="preserve"> </v>
      </c>
      <c r="AJ43" s="78" t="str">
        <f ca="1">IF(ISBLANK(INDIRECT("J43"))," ",(INDIRECT("J43")))</f>
        <v xml:space="preserve"> </v>
      </c>
      <c r="AK43" s="78" t="str">
        <f ca="1">IF(ISBLANK(INDIRECT("K43"))," ",(INDIRECT("K43")))</f>
        <v xml:space="preserve"> </v>
      </c>
      <c r="AL43" s="78" t="str">
        <f ca="1">IF(ISBLANK(INDIRECT("L43"))," ",(INDIRECT("L43")))</f>
        <v xml:space="preserve"> </v>
      </c>
      <c r="AM43" s="78" t="str">
        <f ca="1">IF(ISBLANK(INDIRECT("M43"))," ",(INDIRECT("M43")))</f>
        <v xml:space="preserve"> </v>
      </c>
      <c r="AN43" s="78" t="str">
        <f ca="1">IF(ISBLANK(INDIRECT("N43"))," ",(INDIRECT("N43")))</f>
        <v xml:space="preserve"> </v>
      </c>
      <c r="AO43" s="78" t="str">
        <f ca="1">IF(ISBLANK(INDIRECT("O43"))," ",(INDIRECT("O43")))</f>
        <v xml:space="preserve"> </v>
      </c>
      <c r="AP43" s="78" t="str">
        <f ca="1">IF(ISBLANK(INDIRECT("P43"))," ",(INDIRECT("P43")))</f>
        <v xml:space="preserve"> </v>
      </c>
      <c r="AQ43" s="78" t="str">
        <f ca="1">IF(ISBLANK(INDIRECT("Q43"))," ",(INDIRECT("Q43")))</f>
        <v xml:space="preserve"> </v>
      </c>
      <c r="AR43" s="78" t="str">
        <f ca="1">IF(ISBLANK(INDIRECT("R43"))," ",(INDIRECT("R43")))</f>
        <v xml:space="preserve"> </v>
      </c>
      <c r="AS43" s="78" t="str">
        <f ca="1">IF(ISBLANK(INDIRECT("S43"))," ",(INDIRECT("S43")))</f>
        <v xml:space="preserve"> </v>
      </c>
      <c r="AT43" s="78" t="str">
        <f ca="1">IF(ISBLANK(INDIRECT("T43"))," ",(INDIRECT("T43")))</f>
        <v xml:space="preserve"> </v>
      </c>
      <c r="AU43" s="78" t="str">
        <f ca="1">IF(ISBLANK(INDIRECT("U43"))," ",(INDIRECT("U43")))</f>
        <v xml:space="preserve"> </v>
      </c>
      <c r="AV43" s="78" t="str">
        <f ca="1">IF(ISBLANK(INDIRECT("V43"))," ",(INDIRECT("V43")))</f>
        <v xml:space="preserve"> </v>
      </c>
      <c r="AW43" s="78" t="str">
        <f ca="1">IF(ISBLANK(INDIRECT("W43"))," ",(INDIRECT("W43")))</f>
        <v xml:space="preserve"> </v>
      </c>
    </row>
    <row r="44" spans="1:49" ht="59.25" customHeight="1" x14ac:dyDescent="0.35">
      <c r="A44" s="204">
        <v>39</v>
      </c>
      <c r="B44" s="168"/>
      <c r="C44" s="168"/>
      <c r="D44" s="168"/>
      <c r="E44" s="168"/>
      <c r="F44" s="203"/>
      <c r="G44" s="168"/>
      <c r="H44" s="168"/>
      <c r="I44" s="203"/>
      <c r="J44" s="168"/>
      <c r="K44" s="168"/>
      <c r="L44" s="168"/>
      <c r="M44" s="168"/>
      <c r="N44" s="168"/>
      <c r="O44" s="168"/>
      <c r="P44" s="168"/>
      <c r="Q44" s="203"/>
      <c r="R44" s="203"/>
      <c r="S44" s="168"/>
      <c r="T44" s="168"/>
      <c r="U44" s="168"/>
      <c r="V44" s="168"/>
      <c r="W44" s="168"/>
      <c r="AB44" s="78" t="str">
        <f ca="1">IF(ISBLANK(INDIRECT("B44"))," ",(INDIRECT("B44")))</f>
        <v xml:space="preserve"> </v>
      </c>
      <c r="AC44" s="78" t="str">
        <f ca="1">IF(ISBLANK(INDIRECT("C44"))," ",(INDIRECT("C44")))</f>
        <v xml:space="preserve"> </v>
      </c>
      <c r="AD44" s="78" t="str">
        <f ca="1">IF(ISBLANK(INDIRECT("D44"))," ",(INDIRECT("D44")))</f>
        <v xml:space="preserve"> </v>
      </c>
      <c r="AE44" s="78" t="str">
        <f ca="1">IF(ISBLANK(INDIRECT("E44"))," ",(INDIRECT("E44")))</f>
        <v xml:space="preserve"> </v>
      </c>
      <c r="AF44" s="78" t="str">
        <f ca="1">IF(ISBLANK(INDIRECT("F44"))," ",(INDIRECT("F44")))</f>
        <v xml:space="preserve"> </v>
      </c>
      <c r="AG44" s="78" t="str">
        <f ca="1">IF(ISBLANK(INDIRECT("G44"))," ",(INDIRECT("G44")))</f>
        <v xml:space="preserve"> </v>
      </c>
      <c r="AH44" s="78" t="str">
        <f ca="1">IF(ISBLANK(INDIRECT("H44"))," ",(INDIRECT("H44")))</f>
        <v xml:space="preserve"> </v>
      </c>
      <c r="AI44" s="78" t="str">
        <f ca="1">IF(ISBLANK(INDIRECT("I44"))," ",(INDIRECT("I44")))</f>
        <v xml:space="preserve"> </v>
      </c>
      <c r="AJ44" s="78" t="str">
        <f ca="1">IF(ISBLANK(INDIRECT("J44"))," ",(INDIRECT("J44")))</f>
        <v xml:space="preserve"> </v>
      </c>
      <c r="AK44" s="78" t="str">
        <f ca="1">IF(ISBLANK(INDIRECT("K44"))," ",(INDIRECT("K44")))</f>
        <v xml:space="preserve"> </v>
      </c>
      <c r="AL44" s="78" t="str">
        <f ca="1">IF(ISBLANK(INDIRECT("L44"))," ",(INDIRECT("L44")))</f>
        <v xml:space="preserve"> </v>
      </c>
      <c r="AM44" s="78" t="str">
        <f ca="1">IF(ISBLANK(INDIRECT("M44"))," ",(INDIRECT("M44")))</f>
        <v xml:space="preserve"> </v>
      </c>
      <c r="AN44" s="78" t="str">
        <f ca="1">IF(ISBLANK(INDIRECT("N44"))," ",(INDIRECT("N44")))</f>
        <v xml:space="preserve"> </v>
      </c>
      <c r="AO44" s="78" t="str">
        <f ca="1">IF(ISBLANK(INDIRECT("O44"))," ",(INDIRECT("O44")))</f>
        <v xml:space="preserve"> </v>
      </c>
      <c r="AP44" s="78" t="str">
        <f ca="1">IF(ISBLANK(INDIRECT("P44"))," ",(INDIRECT("P44")))</f>
        <v xml:space="preserve"> </v>
      </c>
      <c r="AQ44" s="78" t="str">
        <f ca="1">IF(ISBLANK(INDIRECT("Q44"))," ",(INDIRECT("Q44")))</f>
        <v xml:space="preserve"> </v>
      </c>
      <c r="AR44" s="78" t="str">
        <f ca="1">IF(ISBLANK(INDIRECT("R44"))," ",(INDIRECT("R44")))</f>
        <v xml:space="preserve"> </v>
      </c>
      <c r="AS44" s="78" t="str">
        <f ca="1">IF(ISBLANK(INDIRECT("S44"))," ",(INDIRECT("S44")))</f>
        <v xml:space="preserve"> </v>
      </c>
      <c r="AT44" s="78" t="str">
        <f ca="1">IF(ISBLANK(INDIRECT("T44"))," ",(INDIRECT("T44")))</f>
        <v xml:space="preserve"> </v>
      </c>
      <c r="AU44" s="78" t="str">
        <f ca="1">IF(ISBLANK(INDIRECT("U44"))," ",(INDIRECT("U44")))</f>
        <v xml:space="preserve"> </v>
      </c>
      <c r="AV44" s="78" t="str">
        <f ca="1">IF(ISBLANK(INDIRECT("V44"))," ",(INDIRECT("V44")))</f>
        <v xml:space="preserve"> </v>
      </c>
      <c r="AW44" s="78" t="str">
        <f ca="1">IF(ISBLANK(INDIRECT("W44"))," ",(INDIRECT("W44")))</f>
        <v xml:space="preserve"> </v>
      </c>
    </row>
    <row r="45" spans="1:49" ht="59.25" customHeight="1" x14ac:dyDescent="0.35">
      <c r="A45" s="204">
        <v>40</v>
      </c>
      <c r="B45" s="168"/>
      <c r="C45" s="168"/>
      <c r="D45" s="168"/>
      <c r="E45" s="168"/>
      <c r="F45" s="203"/>
      <c r="G45" s="168"/>
      <c r="H45" s="168"/>
      <c r="I45" s="203"/>
      <c r="J45" s="168"/>
      <c r="K45" s="168"/>
      <c r="L45" s="168"/>
      <c r="M45" s="168"/>
      <c r="N45" s="168"/>
      <c r="O45" s="168"/>
      <c r="P45" s="168"/>
      <c r="Q45" s="203"/>
      <c r="R45" s="203"/>
      <c r="S45" s="168"/>
      <c r="T45" s="168"/>
      <c r="U45" s="168"/>
      <c r="V45" s="168"/>
      <c r="W45" s="168"/>
      <c r="AB45" s="78" t="str">
        <f ca="1">IF(ISBLANK(INDIRECT("B45"))," ",(INDIRECT("B45")))</f>
        <v xml:space="preserve"> </v>
      </c>
      <c r="AC45" s="78" t="str">
        <f ca="1">IF(ISBLANK(INDIRECT("C45"))," ",(INDIRECT("C45")))</f>
        <v xml:space="preserve"> </v>
      </c>
      <c r="AD45" s="78" t="str">
        <f ca="1">IF(ISBLANK(INDIRECT("D45"))," ",(INDIRECT("D45")))</f>
        <v xml:space="preserve"> </v>
      </c>
      <c r="AE45" s="78" t="str">
        <f ca="1">IF(ISBLANK(INDIRECT("E45"))," ",(INDIRECT("E45")))</f>
        <v xml:space="preserve"> </v>
      </c>
      <c r="AF45" s="78" t="str">
        <f ca="1">IF(ISBLANK(INDIRECT("F45"))," ",(INDIRECT("F45")))</f>
        <v xml:space="preserve"> </v>
      </c>
      <c r="AG45" s="78" t="str">
        <f ca="1">IF(ISBLANK(INDIRECT("G45"))," ",(INDIRECT("G45")))</f>
        <v xml:space="preserve"> </v>
      </c>
      <c r="AH45" s="78" t="str">
        <f ca="1">IF(ISBLANK(INDIRECT("H45"))," ",(INDIRECT("H45")))</f>
        <v xml:space="preserve"> </v>
      </c>
      <c r="AI45" s="78" t="str">
        <f ca="1">IF(ISBLANK(INDIRECT("I45"))," ",(INDIRECT("I45")))</f>
        <v xml:space="preserve"> </v>
      </c>
      <c r="AJ45" s="78" t="str">
        <f ca="1">IF(ISBLANK(INDIRECT("J45"))," ",(INDIRECT("J45")))</f>
        <v xml:space="preserve"> </v>
      </c>
      <c r="AK45" s="78" t="str">
        <f ca="1">IF(ISBLANK(INDIRECT("K45"))," ",(INDIRECT("K45")))</f>
        <v xml:space="preserve"> </v>
      </c>
      <c r="AL45" s="78" t="str">
        <f ca="1">IF(ISBLANK(INDIRECT("L45"))," ",(INDIRECT("L45")))</f>
        <v xml:space="preserve"> </v>
      </c>
      <c r="AM45" s="78" t="str">
        <f ca="1">IF(ISBLANK(INDIRECT("M45"))," ",(INDIRECT("M45")))</f>
        <v xml:space="preserve"> </v>
      </c>
      <c r="AN45" s="78" t="str">
        <f ca="1">IF(ISBLANK(INDIRECT("N45"))," ",(INDIRECT("N45")))</f>
        <v xml:space="preserve"> </v>
      </c>
      <c r="AO45" s="78" t="str">
        <f ca="1">IF(ISBLANK(INDIRECT("O45"))," ",(INDIRECT("O45")))</f>
        <v xml:space="preserve"> </v>
      </c>
      <c r="AP45" s="78" t="str">
        <f ca="1">IF(ISBLANK(INDIRECT("P45"))," ",(INDIRECT("P45")))</f>
        <v xml:space="preserve"> </v>
      </c>
      <c r="AQ45" s="78" t="str">
        <f ca="1">IF(ISBLANK(INDIRECT("Q45"))," ",(INDIRECT("Q45")))</f>
        <v xml:space="preserve"> </v>
      </c>
      <c r="AR45" s="78" t="str">
        <f ca="1">IF(ISBLANK(INDIRECT("R45"))," ",(INDIRECT("R45")))</f>
        <v xml:space="preserve"> </v>
      </c>
      <c r="AS45" s="78" t="str">
        <f ca="1">IF(ISBLANK(INDIRECT("S45"))," ",(INDIRECT("S45")))</f>
        <v xml:space="preserve"> </v>
      </c>
      <c r="AT45" s="78" t="str">
        <f ca="1">IF(ISBLANK(INDIRECT("T45"))," ",(INDIRECT("T45")))</f>
        <v xml:space="preserve"> </v>
      </c>
      <c r="AU45" s="78" t="str">
        <f ca="1">IF(ISBLANK(INDIRECT("U45"))," ",(INDIRECT("U45")))</f>
        <v xml:space="preserve"> </v>
      </c>
      <c r="AV45" s="78" t="str">
        <f ca="1">IF(ISBLANK(INDIRECT("V45"))," ",(INDIRECT("V45")))</f>
        <v xml:space="preserve"> </v>
      </c>
      <c r="AW45" s="78" t="str">
        <f ca="1">IF(ISBLANK(INDIRECT("W45"))," ",(INDIRECT("W45")))</f>
        <v xml:space="preserve"> </v>
      </c>
    </row>
    <row r="46" spans="1:49" ht="59.25" customHeight="1" x14ac:dyDescent="0.35">
      <c r="A46" s="204">
        <v>41</v>
      </c>
      <c r="B46" s="168"/>
      <c r="C46" s="168"/>
      <c r="D46" s="168"/>
      <c r="E46" s="168"/>
      <c r="F46" s="203"/>
      <c r="G46" s="168"/>
      <c r="H46" s="168"/>
      <c r="I46" s="203"/>
      <c r="J46" s="168"/>
      <c r="K46" s="168"/>
      <c r="L46" s="168"/>
      <c r="M46" s="168"/>
      <c r="N46" s="168"/>
      <c r="O46" s="168"/>
      <c r="P46" s="168"/>
      <c r="Q46" s="203"/>
      <c r="R46" s="203"/>
      <c r="S46" s="168"/>
      <c r="T46" s="168"/>
      <c r="U46" s="168"/>
      <c r="V46" s="168"/>
      <c r="W46" s="168"/>
      <c r="AB46" s="78" t="str">
        <f ca="1">IF(ISBLANK(INDIRECT("B46"))," ",(INDIRECT("B46")))</f>
        <v xml:space="preserve"> </v>
      </c>
      <c r="AC46" s="78" t="str">
        <f ca="1">IF(ISBLANK(INDIRECT("C46"))," ",(INDIRECT("C46")))</f>
        <v xml:space="preserve"> </v>
      </c>
      <c r="AD46" s="78" t="str">
        <f ca="1">IF(ISBLANK(INDIRECT("D46"))," ",(INDIRECT("D46")))</f>
        <v xml:space="preserve"> </v>
      </c>
      <c r="AE46" s="78" t="str">
        <f ca="1">IF(ISBLANK(INDIRECT("E46"))," ",(INDIRECT("E46")))</f>
        <v xml:space="preserve"> </v>
      </c>
      <c r="AF46" s="78" t="str">
        <f ca="1">IF(ISBLANK(INDIRECT("F46"))," ",(INDIRECT("F46")))</f>
        <v xml:space="preserve"> </v>
      </c>
      <c r="AG46" s="78" t="str">
        <f ca="1">IF(ISBLANK(INDIRECT("G46"))," ",(INDIRECT("G46")))</f>
        <v xml:space="preserve"> </v>
      </c>
      <c r="AH46" s="78" t="str">
        <f ca="1">IF(ISBLANK(INDIRECT("H46"))," ",(INDIRECT("H46")))</f>
        <v xml:space="preserve"> </v>
      </c>
      <c r="AI46" s="78" t="str">
        <f ca="1">IF(ISBLANK(INDIRECT("I46"))," ",(INDIRECT("I46")))</f>
        <v xml:space="preserve"> </v>
      </c>
      <c r="AJ46" s="78" t="str">
        <f ca="1">IF(ISBLANK(INDIRECT("J46"))," ",(INDIRECT("J46")))</f>
        <v xml:space="preserve"> </v>
      </c>
      <c r="AK46" s="78" t="str">
        <f ca="1">IF(ISBLANK(INDIRECT("K46"))," ",(INDIRECT("K46")))</f>
        <v xml:space="preserve"> </v>
      </c>
      <c r="AL46" s="78" t="str">
        <f ca="1">IF(ISBLANK(INDIRECT("L46"))," ",(INDIRECT("L46")))</f>
        <v xml:space="preserve"> </v>
      </c>
      <c r="AM46" s="78" t="str">
        <f ca="1">IF(ISBLANK(INDIRECT("M46"))," ",(INDIRECT("M46")))</f>
        <v xml:space="preserve"> </v>
      </c>
      <c r="AN46" s="78" t="str">
        <f ca="1">IF(ISBLANK(INDIRECT("N46"))," ",(INDIRECT("N46")))</f>
        <v xml:space="preserve"> </v>
      </c>
      <c r="AO46" s="78" t="str">
        <f ca="1">IF(ISBLANK(INDIRECT("O46"))," ",(INDIRECT("O46")))</f>
        <v xml:space="preserve"> </v>
      </c>
      <c r="AP46" s="78" t="str">
        <f ca="1">IF(ISBLANK(INDIRECT("P46"))," ",(INDIRECT("P46")))</f>
        <v xml:space="preserve"> </v>
      </c>
      <c r="AQ46" s="78" t="str">
        <f ca="1">IF(ISBLANK(INDIRECT("Q46"))," ",(INDIRECT("Q46")))</f>
        <v xml:space="preserve"> </v>
      </c>
      <c r="AR46" s="78" t="str">
        <f ca="1">IF(ISBLANK(INDIRECT("R46"))," ",(INDIRECT("R46")))</f>
        <v xml:space="preserve"> </v>
      </c>
      <c r="AS46" s="78" t="str">
        <f ca="1">IF(ISBLANK(INDIRECT("S46"))," ",(INDIRECT("S46")))</f>
        <v xml:space="preserve"> </v>
      </c>
      <c r="AT46" s="78" t="str">
        <f ca="1">IF(ISBLANK(INDIRECT("T46"))," ",(INDIRECT("T46")))</f>
        <v xml:space="preserve"> </v>
      </c>
      <c r="AU46" s="78" t="str">
        <f ca="1">IF(ISBLANK(INDIRECT("U46"))," ",(INDIRECT("U46")))</f>
        <v xml:space="preserve"> </v>
      </c>
      <c r="AV46" s="78" t="str">
        <f ca="1">IF(ISBLANK(INDIRECT("V46"))," ",(INDIRECT("V46")))</f>
        <v xml:space="preserve"> </v>
      </c>
      <c r="AW46" s="78" t="str">
        <f ca="1">IF(ISBLANK(INDIRECT("W46"))," ",(INDIRECT("W46")))</f>
        <v xml:space="preserve"> </v>
      </c>
    </row>
    <row r="47" spans="1:49" ht="59.25" customHeight="1" x14ac:dyDescent="0.35">
      <c r="A47" s="204">
        <v>42</v>
      </c>
      <c r="B47" s="168"/>
      <c r="C47" s="168"/>
      <c r="D47" s="168"/>
      <c r="E47" s="168"/>
      <c r="F47" s="203"/>
      <c r="G47" s="168"/>
      <c r="H47" s="168"/>
      <c r="I47" s="203"/>
      <c r="J47" s="168"/>
      <c r="K47" s="168"/>
      <c r="L47" s="168"/>
      <c r="M47" s="168"/>
      <c r="N47" s="168"/>
      <c r="O47" s="168"/>
      <c r="P47" s="168"/>
      <c r="Q47" s="203"/>
      <c r="R47" s="203"/>
      <c r="S47" s="168"/>
      <c r="T47" s="168"/>
      <c r="U47" s="168"/>
      <c r="V47" s="168"/>
      <c r="W47" s="168"/>
      <c r="AB47" s="78" t="str">
        <f ca="1">IF(ISBLANK(INDIRECT("B47"))," ",(INDIRECT("B47")))</f>
        <v xml:space="preserve"> </v>
      </c>
      <c r="AC47" s="78" t="str">
        <f ca="1">IF(ISBLANK(INDIRECT("C47"))," ",(INDIRECT("C47")))</f>
        <v xml:space="preserve"> </v>
      </c>
      <c r="AD47" s="78" t="str">
        <f ca="1">IF(ISBLANK(INDIRECT("D47"))," ",(INDIRECT("D47")))</f>
        <v xml:space="preserve"> </v>
      </c>
      <c r="AE47" s="78" t="str">
        <f ca="1">IF(ISBLANK(INDIRECT("E47"))," ",(INDIRECT("E47")))</f>
        <v xml:space="preserve"> </v>
      </c>
      <c r="AF47" s="78" t="str">
        <f ca="1">IF(ISBLANK(INDIRECT("F47"))," ",(INDIRECT("F47")))</f>
        <v xml:space="preserve"> </v>
      </c>
      <c r="AG47" s="78" t="str">
        <f ca="1">IF(ISBLANK(INDIRECT("G47"))," ",(INDIRECT("G47")))</f>
        <v xml:space="preserve"> </v>
      </c>
      <c r="AH47" s="78" t="str">
        <f ca="1">IF(ISBLANK(INDIRECT("H47"))," ",(INDIRECT("H47")))</f>
        <v xml:space="preserve"> </v>
      </c>
      <c r="AI47" s="78" t="str">
        <f ca="1">IF(ISBLANK(INDIRECT("I47"))," ",(INDIRECT("I47")))</f>
        <v xml:space="preserve"> </v>
      </c>
      <c r="AJ47" s="78" t="str">
        <f ca="1">IF(ISBLANK(INDIRECT("J47"))," ",(INDIRECT("J47")))</f>
        <v xml:space="preserve"> </v>
      </c>
      <c r="AK47" s="78" t="str">
        <f ca="1">IF(ISBLANK(INDIRECT("K47"))," ",(INDIRECT("K47")))</f>
        <v xml:space="preserve"> </v>
      </c>
      <c r="AL47" s="78" t="str">
        <f ca="1">IF(ISBLANK(INDIRECT("L47"))," ",(INDIRECT("L47")))</f>
        <v xml:space="preserve"> </v>
      </c>
      <c r="AM47" s="78" t="str">
        <f ca="1">IF(ISBLANK(INDIRECT("M47"))," ",(INDIRECT("M47")))</f>
        <v xml:space="preserve"> </v>
      </c>
      <c r="AN47" s="78" t="str">
        <f ca="1">IF(ISBLANK(INDIRECT("N47"))," ",(INDIRECT("N47")))</f>
        <v xml:space="preserve"> </v>
      </c>
      <c r="AO47" s="78" t="str">
        <f ca="1">IF(ISBLANK(INDIRECT("O47"))," ",(INDIRECT("O47")))</f>
        <v xml:space="preserve"> </v>
      </c>
      <c r="AP47" s="78" t="str">
        <f ca="1">IF(ISBLANK(INDIRECT("P47"))," ",(INDIRECT("P47")))</f>
        <v xml:space="preserve"> </v>
      </c>
      <c r="AQ47" s="78" t="str">
        <f ca="1">IF(ISBLANK(INDIRECT("Q47"))," ",(INDIRECT("Q47")))</f>
        <v xml:space="preserve"> </v>
      </c>
      <c r="AR47" s="78" t="str">
        <f ca="1">IF(ISBLANK(INDIRECT("R47"))," ",(INDIRECT("R47")))</f>
        <v xml:space="preserve"> </v>
      </c>
      <c r="AS47" s="78" t="str">
        <f ca="1">IF(ISBLANK(INDIRECT("S47"))," ",(INDIRECT("S47")))</f>
        <v xml:space="preserve"> </v>
      </c>
      <c r="AT47" s="78" t="str">
        <f ca="1">IF(ISBLANK(INDIRECT("T47"))," ",(INDIRECT("T47")))</f>
        <v xml:space="preserve"> </v>
      </c>
      <c r="AU47" s="78" t="str">
        <f ca="1">IF(ISBLANK(INDIRECT("U47"))," ",(INDIRECT("U47")))</f>
        <v xml:space="preserve"> </v>
      </c>
      <c r="AV47" s="78" t="str">
        <f ca="1">IF(ISBLANK(INDIRECT("V47"))," ",(INDIRECT("V47")))</f>
        <v xml:space="preserve"> </v>
      </c>
      <c r="AW47" s="78" t="str">
        <f ca="1">IF(ISBLANK(INDIRECT("W47"))," ",(INDIRECT("W47")))</f>
        <v xml:space="preserve"> </v>
      </c>
    </row>
    <row r="48" spans="1:49" ht="59.25" customHeight="1" x14ac:dyDescent="0.35">
      <c r="A48" s="204">
        <v>43</v>
      </c>
      <c r="B48" s="168"/>
      <c r="C48" s="168"/>
      <c r="D48" s="168"/>
      <c r="E48" s="168"/>
      <c r="F48" s="203"/>
      <c r="G48" s="168"/>
      <c r="H48" s="168"/>
      <c r="I48" s="203"/>
      <c r="J48" s="168"/>
      <c r="K48" s="168"/>
      <c r="L48" s="168"/>
      <c r="M48" s="168"/>
      <c r="N48" s="168"/>
      <c r="O48" s="168"/>
      <c r="P48" s="168"/>
      <c r="Q48" s="203"/>
      <c r="R48" s="203"/>
      <c r="S48" s="168"/>
      <c r="T48" s="168"/>
      <c r="U48" s="168"/>
      <c r="V48" s="168"/>
      <c r="W48" s="168"/>
      <c r="AB48" s="78" t="str">
        <f ca="1">IF(ISBLANK(INDIRECT("B48"))," ",(INDIRECT("B48")))</f>
        <v xml:space="preserve"> </v>
      </c>
      <c r="AC48" s="78" t="str">
        <f ca="1">IF(ISBLANK(INDIRECT("C48"))," ",(INDIRECT("C48")))</f>
        <v xml:space="preserve"> </v>
      </c>
      <c r="AD48" s="78" t="str">
        <f ca="1">IF(ISBLANK(INDIRECT("D48"))," ",(INDIRECT("D48")))</f>
        <v xml:space="preserve"> </v>
      </c>
      <c r="AE48" s="78" t="str">
        <f ca="1">IF(ISBLANK(INDIRECT("E48"))," ",(INDIRECT("E48")))</f>
        <v xml:space="preserve"> </v>
      </c>
      <c r="AF48" s="78" t="str">
        <f ca="1">IF(ISBLANK(INDIRECT("F48"))," ",(INDIRECT("F48")))</f>
        <v xml:space="preserve"> </v>
      </c>
      <c r="AG48" s="78" t="str">
        <f ca="1">IF(ISBLANK(INDIRECT("G48"))," ",(INDIRECT("G48")))</f>
        <v xml:space="preserve"> </v>
      </c>
      <c r="AH48" s="78" t="str">
        <f ca="1">IF(ISBLANK(INDIRECT("H48"))," ",(INDIRECT("H48")))</f>
        <v xml:space="preserve"> </v>
      </c>
      <c r="AI48" s="78" t="str">
        <f ca="1">IF(ISBLANK(INDIRECT("I48"))," ",(INDIRECT("I48")))</f>
        <v xml:space="preserve"> </v>
      </c>
      <c r="AJ48" s="78" t="str">
        <f ca="1">IF(ISBLANK(INDIRECT("J48"))," ",(INDIRECT("J48")))</f>
        <v xml:space="preserve"> </v>
      </c>
      <c r="AK48" s="78" t="str">
        <f ca="1">IF(ISBLANK(INDIRECT("K48"))," ",(INDIRECT("K48")))</f>
        <v xml:space="preserve"> </v>
      </c>
      <c r="AL48" s="78" t="str">
        <f ca="1">IF(ISBLANK(INDIRECT("L48"))," ",(INDIRECT("L48")))</f>
        <v xml:space="preserve"> </v>
      </c>
      <c r="AM48" s="78" t="str">
        <f ca="1">IF(ISBLANK(INDIRECT("M48"))," ",(INDIRECT("M48")))</f>
        <v xml:space="preserve"> </v>
      </c>
      <c r="AN48" s="78" t="str">
        <f ca="1">IF(ISBLANK(INDIRECT("N48"))," ",(INDIRECT("N48")))</f>
        <v xml:space="preserve"> </v>
      </c>
      <c r="AO48" s="78" t="str">
        <f ca="1">IF(ISBLANK(INDIRECT("O48"))," ",(INDIRECT("O48")))</f>
        <v xml:space="preserve"> </v>
      </c>
      <c r="AP48" s="78" t="str">
        <f ca="1">IF(ISBLANK(INDIRECT("P48"))," ",(INDIRECT("P48")))</f>
        <v xml:space="preserve"> </v>
      </c>
      <c r="AQ48" s="78" t="str">
        <f ca="1">IF(ISBLANK(INDIRECT("Q48"))," ",(INDIRECT("Q48")))</f>
        <v xml:space="preserve"> </v>
      </c>
      <c r="AR48" s="78" t="str">
        <f ca="1">IF(ISBLANK(INDIRECT("R48"))," ",(INDIRECT("R48")))</f>
        <v xml:space="preserve"> </v>
      </c>
      <c r="AS48" s="78" t="str">
        <f ca="1">IF(ISBLANK(INDIRECT("S48"))," ",(INDIRECT("S48")))</f>
        <v xml:space="preserve"> </v>
      </c>
      <c r="AT48" s="78" t="str">
        <f ca="1">IF(ISBLANK(INDIRECT("T48"))," ",(INDIRECT("T48")))</f>
        <v xml:space="preserve"> </v>
      </c>
      <c r="AU48" s="78" t="str">
        <f ca="1">IF(ISBLANK(INDIRECT("U48"))," ",(INDIRECT("U48")))</f>
        <v xml:space="preserve"> </v>
      </c>
      <c r="AV48" s="78" t="str">
        <f ca="1">IF(ISBLANK(INDIRECT("V48"))," ",(INDIRECT("V48")))</f>
        <v xml:space="preserve"> </v>
      </c>
      <c r="AW48" s="78" t="str">
        <f ca="1">IF(ISBLANK(INDIRECT("W48"))," ",(INDIRECT("W48")))</f>
        <v xml:space="preserve"> </v>
      </c>
    </row>
    <row r="49" spans="1:49" ht="59.25" customHeight="1" x14ac:dyDescent="0.35">
      <c r="A49" s="204">
        <v>44</v>
      </c>
      <c r="B49" s="168"/>
      <c r="C49" s="168"/>
      <c r="D49" s="168"/>
      <c r="E49" s="168"/>
      <c r="F49" s="203"/>
      <c r="G49" s="168"/>
      <c r="H49" s="168"/>
      <c r="I49" s="203"/>
      <c r="J49" s="168"/>
      <c r="K49" s="168"/>
      <c r="L49" s="168"/>
      <c r="M49" s="168"/>
      <c r="N49" s="168"/>
      <c r="O49" s="168"/>
      <c r="P49" s="168"/>
      <c r="Q49" s="203"/>
      <c r="R49" s="203"/>
      <c r="S49" s="168"/>
      <c r="T49" s="168"/>
      <c r="U49" s="168"/>
      <c r="V49" s="168"/>
      <c r="W49" s="168"/>
      <c r="AB49" s="78" t="str">
        <f ca="1">IF(ISBLANK(INDIRECT("B49"))," ",(INDIRECT("B49")))</f>
        <v xml:space="preserve"> </v>
      </c>
      <c r="AC49" s="78" t="str">
        <f ca="1">IF(ISBLANK(INDIRECT("C49"))," ",(INDIRECT("C49")))</f>
        <v xml:space="preserve"> </v>
      </c>
      <c r="AD49" s="78" t="str">
        <f ca="1">IF(ISBLANK(INDIRECT("D49"))," ",(INDIRECT("D49")))</f>
        <v xml:space="preserve"> </v>
      </c>
      <c r="AE49" s="78" t="str">
        <f ca="1">IF(ISBLANK(INDIRECT("E49"))," ",(INDIRECT("E49")))</f>
        <v xml:space="preserve"> </v>
      </c>
      <c r="AF49" s="78" t="str">
        <f ca="1">IF(ISBLANK(INDIRECT("F49"))," ",(INDIRECT("F49")))</f>
        <v xml:space="preserve"> </v>
      </c>
      <c r="AG49" s="78" t="str">
        <f ca="1">IF(ISBLANK(INDIRECT("G49"))," ",(INDIRECT("G49")))</f>
        <v xml:space="preserve"> </v>
      </c>
      <c r="AH49" s="78" t="str">
        <f ca="1">IF(ISBLANK(INDIRECT("H49"))," ",(INDIRECT("H49")))</f>
        <v xml:space="preserve"> </v>
      </c>
      <c r="AI49" s="78" t="str">
        <f ca="1">IF(ISBLANK(INDIRECT("I49"))," ",(INDIRECT("I49")))</f>
        <v xml:space="preserve"> </v>
      </c>
      <c r="AJ49" s="78" t="str">
        <f ca="1">IF(ISBLANK(INDIRECT("J49"))," ",(INDIRECT("J49")))</f>
        <v xml:space="preserve"> </v>
      </c>
      <c r="AK49" s="78" t="str">
        <f ca="1">IF(ISBLANK(INDIRECT("K49"))," ",(INDIRECT("K49")))</f>
        <v xml:space="preserve"> </v>
      </c>
      <c r="AL49" s="78" t="str">
        <f ca="1">IF(ISBLANK(INDIRECT("L49"))," ",(INDIRECT("L49")))</f>
        <v xml:space="preserve"> </v>
      </c>
      <c r="AM49" s="78" t="str">
        <f ca="1">IF(ISBLANK(INDIRECT("M49"))," ",(INDIRECT("M49")))</f>
        <v xml:space="preserve"> </v>
      </c>
      <c r="AN49" s="78" t="str">
        <f ca="1">IF(ISBLANK(INDIRECT("N49"))," ",(INDIRECT("N49")))</f>
        <v xml:space="preserve"> </v>
      </c>
      <c r="AO49" s="78" t="str">
        <f ca="1">IF(ISBLANK(INDIRECT("O49"))," ",(INDIRECT("O49")))</f>
        <v xml:space="preserve"> </v>
      </c>
      <c r="AP49" s="78" t="str">
        <f ca="1">IF(ISBLANK(INDIRECT("P49"))," ",(INDIRECT("P49")))</f>
        <v xml:space="preserve"> </v>
      </c>
      <c r="AQ49" s="78" t="str">
        <f ca="1">IF(ISBLANK(INDIRECT("Q49"))," ",(INDIRECT("Q49")))</f>
        <v xml:space="preserve"> </v>
      </c>
      <c r="AR49" s="78" t="str">
        <f ca="1">IF(ISBLANK(INDIRECT("R49"))," ",(INDIRECT("R49")))</f>
        <v xml:space="preserve"> </v>
      </c>
      <c r="AS49" s="78" t="str">
        <f ca="1">IF(ISBLANK(INDIRECT("S49"))," ",(INDIRECT("S49")))</f>
        <v xml:space="preserve"> </v>
      </c>
      <c r="AT49" s="78" t="str">
        <f ca="1">IF(ISBLANK(INDIRECT("T49"))," ",(INDIRECT("T49")))</f>
        <v xml:space="preserve"> </v>
      </c>
      <c r="AU49" s="78" t="str">
        <f ca="1">IF(ISBLANK(INDIRECT("U49"))," ",(INDIRECT("U49")))</f>
        <v xml:space="preserve"> </v>
      </c>
      <c r="AV49" s="78" t="str">
        <f ca="1">IF(ISBLANK(INDIRECT("V49"))," ",(INDIRECT("V49")))</f>
        <v xml:space="preserve"> </v>
      </c>
      <c r="AW49" s="78" t="str">
        <f ca="1">IF(ISBLANK(INDIRECT("W49"))," ",(INDIRECT("W49")))</f>
        <v xml:space="preserve"> </v>
      </c>
    </row>
    <row r="50" spans="1:49" ht="59.25" customHeight="1" x14ac:dyDescent="0.35">
      <c r="A50" s="204">
        <v>45</v>
      </c>
      <c r="B50" s="168"/>
      <c r="C50" s="168"/>
      <c r="D50" s="168"/>
      <c r="E50" s="168"/>
      <c r="F50" s="203"/>
      <c r="G50" s="168"/>
      <c r="H50" s="168"/>
      <c r="I50" s="203"/>
      <c r="J50" s="168"/>
      <c r="K50" s="168"/>
      <c r="L50" s="168"/>
      <c r="M50" s="168"/>
      <c r="N50" s="168"/>
      <c r="O50" s="168"/>
      <c r="P50" s="168"/>
      <c r="Q50" s="203"/>
      <c r="R50" s="203"/>
      <c r="S50" s="168"/>
      <c r="T50" s="168"/>
      <c r="U50" s="168"/>
      <c r="V50" s="168"/>
      <c r="W50" s="168"/>
      <c r="AB50" s="78" t="str">
        <f ca="1">IF(ISBLANK(INDIRECT("B50"))," ",(INDIRECT("B50")))</f>
        <v xml:space="preserve"> </v>
      </c>
      <c r="AC50" s="78" t="str">
        <f ca="1">IF(ISBLANK(INDIRECT("C50"))," ",(INDIRECT("C50")))</f>
        <v xml:space="preserve"> </v>
      </c>
      <c r="AD50" s="78" t="str">
        <f ca="1">IF(ISBLANK(INDIRECT("D50"))," ",(INDIRECT("D50")))</f>
        <v xml:space="preserve"> </v>
      </c>
      <c r="AE50" s="78" t="str">
        <f ca="1">IF(ISBLANK(INDIRECT("E50"))," ",(INDIRECT("E50")))</f>
        <v xml:space="preserve"> </v>
      </c>
      <c r="AF50" s="78" t="str">
        <f ca="1">IF(ISBLANK(INDIRECT("F50"))," ",(INDIRECT("F50")))</f>
        <v xml:space="preserve"> </v>
      </c>
      <c r="AG50" s="78" t="str">
        <f ca="1">IF(ISBLANK(INDIRECT("G50"))," ",(INDIRECT("G50")))</f>
        <v xml:space="preserve"> </v>
      </c>
      <c r="AH50" s="78" t="str">
        <f ca="1">IF(ISBLANK(INDIRECT("H50"))," ",(INDIRECT("H50")))</f>
        <v xml:space="preserve"> </v>
      </c>
      <c r="AI50" s="78" t="str">
        <f ca="1">IF(ISBLANK(INDIRECT("I50"))," ",(INDIRECT("I50")))</f>
        <v xml:space="preserve"> </v>
      </c>
      <c r="AJ50" s="78" t="str">
        <f ca="1">IF(ISBLANK(INDIRECT("J50"))," ",(INDIRECT("J50")))</f>
        <v xml:space="preserve"> </v>
      </c>
      <c r="AK50" s="78" t="str">
        <f ca="1">IF(ISBLANK(INDIRECT("K50"))," ",(INDIRECT("K50")))</f>
        <v xml:space="preserve"> </v>
      </c>
      <c r="AL50" s="78" t="str">
        <f ca="1">IF(ISBLANK(INDIRECT("L50"))," ",(INDIRECT("L50")))</f>
        <v xml:space="preserve"> </v>
      </c>
      <c r="AM50" s="78" t="str">
        <f ca="1">IF(ISBLANK(INDIRECT("M50"))," ",(INDIRECT("M50")))</f>
        <v xml:space="preserve"> </v>
      </c>
      <c r="AN50" s="78" t="str">
        <f ca="1">IF(ISBLANK(INDIRECT("N50"))," ",(INDIRECT("N50")))</f>
        <v xml:space="preserve"> </v>
      </c>
      <c r="AO50" s="78" t="str">
        <f ca="1">IF(ISBLANK(INDIRECT("O50"))," ",(INDIRECT("O50")))</f>
        <v xml:space="preserve"> </v>
      </c>
      <c r="AP50" s="78" t="str">
        <f ca="1">IF(ISBLANK(INDIRECT("P50"))," ",(INDIRECT("P50")))</f>
        <v xml:space="preserve"> </v>
      </c>
      <c r="AQ50" s="78" t="str">
        <f ca="1">IF(ISBLANK(INDIRECT("Q50"))," ",(INDIRECT("Q50")))</f>
        <v xml:space="preserve"> </v>
      </c>
      <c r="AR50" s="78" t="str">
        <f ca="1">IF(ISBLANK(INDIRECT("R50"))," ",(INDIRECT("R50")))</f>
        <v xml:space="preserve"> </v>
      </c>
      <c r="AS50" s="78" t="str">
        <f ca="1">IF(ISBLANK(INDIRECT("S50"))," ",(INDIRECT("S50")))</f>
        <v xml:space="preserve"> </v>
      </c>
      <c r="AT50" s="78" t="str">
        <f ca="1">IF(ISBLANK(INDIRECT("T50"))," ",(INDIRECT("T50")))</f>
        <v xml:space="preserve"> </v>
      </c>
      <c r="AU50" s="78" t="str">
        <f ca="1">IF(ISBLANK(INDIRECT("U50"))," ",(INDIRECT("U50")))</f>
        <v xml:space="preserve"> </v>
      </c>
      <c r="AV50" s="78" t="str">
        <f ca="1">IF(ISBLANK(INDIRECT("V50"))," ",(INDIRECT("V50")))</f>
        <v xml:space="preserve"> </v>
      </c>
      <c r="AW50" s="78" t="str">
        <f ca="1">IF(ISBLANK(INDIRECT("W50"))," ",(INDIRECT("W50")))</f>
        <v xml:space="preserve"> </v>
      </c>
    </row>
    <row r="51" spans="1:49" ht="59.25" customHeight="1" x14ac:dyDescent="0.35">
      <c r="A51" s="204">
        <v>46</v>
      </c>
      <c r="B51" s="168"/>
      <c r="C51" s="168"/>
      <c r="D51" s="168"/>
      <c r="E51" s="168"/>
      <c r="F51" s="203"/>
      <c r="G51" s="168"/>
      <c r="H51" s="168"/>
      <c r="I51" s="203"/>
      <c r="J51" s="168"/>
      <c r="K51" s="168"/>
      <c r="L51" s="168"/>
      <c r="M51" s="168"/>
      <c r="N51" s="168"/>
      <c r="O51" s="168"/>
      <c r="P51" s="168"/>
      <c r="Q51" s="203"/>
      <c r="R51" s="203"/>
      <c r="S51" s="168"/>
      <c r="T51" s="168"/>
      <c r="U51" s="168"/>
      <c r="V51" s="168"/>
      <c r="W51" s="168"/>
      <c r="AB51" s="78" t="str">
        <f ca="1">IF(ISBLANK(INDIRECT("B51"))," ",(INDIRECT("B51")))</f>
        <v xml:space="preserve"> </v>
      </c>
      <c r="AC51" s="78" t="str">
        <f ca="1">IF(ISBLANK(INDIRECT("C51"))," ",(INDIRECT("C51")))</f>
        <v xml:space="preserve"> </v>
      </c>
      <c r="AD51" s="78" t="str">
        <f ca="1">IF(ISBLANK(INDIRECT("D51"))," ",(INDIRECT("D51")))</f>
        <v xml:space="preserve"> </v>
      </c>
      <c r="AE51" s="78" t="str">
        <f ca="1">IF(ISBLANK(INDIRECT("E51"))," ",(INDIRECT("E51")))</f>
        <v xml:space="preserve"> </v>
      </c>
      <c r="AF51" s="78" t="str">
        <f ca="1">IF(ISBLANK(INDIRECT("F51"))," ",(INDIRECT("F51")))</f>
        <v xml:space="preserve"> </v>
      </c>
      <c r="AG51" s="78" t="str">
        <f ca="1">IF(ISBLANK(INDIRECT("G51"))," ",(INDIRECT("G51")))</f>
        <v xml:space="preserve"> </v>
      </c>
      <c r="AH51" s="78" t="str">
        <f ca="1">IF(ISBLANK(INDIRECT("H51"))," ",(INDIRECT("H51")))</f>
        <v xml:space="preserve"> </v>
      </c>
      <c r="AI51" s="78" t="str">
        <f ca="1">IF(ISBLANK(INDIRECT("I51"))," ",(INDIRECT("I51")))</f>
        <v xml:space="preserve"> </v>
      </c>
      <c r="AJ51" s="78" t="str">
        <f ca="1">IF(ISBLANK(INDIRECT("J51"))," ",(INDIRECT("J51")))</f>
        <v xml:space="preserve"> </v>
      </c>
      <c r="AK51" s="78" t="str">
        <f ca="1">IF(ISBLANK(INDIRECT("K51"))," ",(INDIRECT("K51")))</f>
        <v xml:space="preserve"> </v>
      </c>
      <c r="AL51" s="78" t="str">
        <f ca="1">IF(ISBLANK(INDIRECT("L51"))," ",(INDIRECT("L51")))</f>
        <v xml:space="preserve"> </v>
      </c>
      <c r="AM51" s="78" t="str">
        <f ca="1">IF(ISBLANK(INDIRECT("M51"))," ",(INDIRECT("M51")))</f>
        <v xml:space="preserve"> </v>
      </c>
      <c r="AN51" s="78" t="str">
        <f ca="1">IF(ISBLANK(INDIRECT("N51"))," ",(INDIRECT("N51")))</f>
        <v xml:space="preserve"> </v>
      </c>
      <c r="AO51" s="78" t="str">
        <f ca="1">IF(ISBLANK(INDIRECT("O51"))," ",(INDIRECT("O51")))</f>
        <v xml:space="preserve"> </v>
      </c>
      <c r="AP51" s="78" t="str">
        <f ca="1">IF(ISBLANK(INDIRECT("P51"))," ",(INDIRECT("P51")))</f>
        <v xml:space="preserve"> </v>
      </c>
      <c r="AQ51" s="78" t="str">
        <f ca="1">IF(ISBLANK(INDIRECT("Q51"))," ",(INDIRECT("Q51")))</f>
        <v xml:space="preserve"> </v>
      </c>
      <c r="AR51" s="78" t="str">
        <f ca="1">IF(ISBLANK(INDIRECT("R51"))," ",(INDIRECT("R51")))</f>
        <v xml:space="preserve"> </v>
      </c>
      <c r="AS51" s="78" t="str">
        <f ca="1">IF(ISBLANK(INDIRECT("S51"))," ",(INDIRECT("S51")))</f>
        <v xml:space="preserve"> </v>
      </c>
      <c r="AT51" s="78" t="str">
        <f ca="1">IF(ISBLANK(INDIRECT("T51"))," ",(INDIRECT("T51")))</f>
        <v xml:space="preserve"> </v>
      </c>
      <c r="AU51" s="78" t="str">
        <f ca="1">IF(ISBLANK(INDIRECT("U51"))," ",(INDIRECT("U51")))</f>
        <v xml:space="preserve"> </v>
      </c>
      <c r="AV51" s="78" t="str">
        <f ca="1">IF(ISBLANK(INDIRECT("V51"))," ",(INDIRECT("V51")))</f>
        <v xml:space="preserve"> </v>
      </c>
      <c r="AW51" s="78" t="str">
        <f ca="1">IF(ISBLANK(INDIRECT("W51"))," ",(INDIRECT("W51")))</f>
        <v xml:space="preserve"> </v>
      </c>
    </row>
    <row r="52" spans="1:49" ht="59.25" customHeight="1" x14ac:dyDescent="0.35">
      <c r="A52" s="204">
        <v>47</v>
      </c>
      <c r="B52" s="168"/>
      <c r="C52" s="168"/>
      <c r="D52" s="168"/>
      <c r="E52" s="168"/>
      <c r="F52" s="203"/>
      <c r="G52" s="168"/>
      <c r="H52" s="168"/>
      <c r="I52" s="203"/>
      <c r="J52" s="168"/>
      <c r="K52" s="168"/>
      <c r="L52" s="168"/>
      <c r="M52" s="168"/>
      <c r="N52" s="168"/>
      <c r="O52" s="168"/>
      <c r="P52" s="168"/>
      <c r="Q52" s="203"/>
      <c r="R52" s="203"/>
      <c r="S52" s="168"/>
      <c r="T52" s="168"/>
      <c r="U52" s="168"/>
      <c r="V52" s="168"/>
      <c r="W52" s="168"/>
      <c r="AB52" s="78" t="str">
        <f ca="1">IF(ISBLANK(INDIRECT("B52"))," ",(INDIRECT("B52")))</f>
        <v xml:space="preserve"> </v>
      </c>
      <c r="AC52" s="78" t="str">
        <f ca="1">IF(ISBLANK(INDIRECT("C52"))," ",(INDIRECT("C52")))</f>
        <v xml:space="preserve"> </v>
      </c>
      <c r="AD52" s="78" t="str">
        <f ca="1">IF(ISBLANK(INDIRECT("D52"))," ",(INDIRECT("D52")))</f>
        <v xml:space="preserve"> </v>
      </c>
      <c r="AE52" s="78" t="str">
        <f ca="1">IF(ISBLANK(INDIRECT("E52"))," ",(INDIRECT("E52")))</f>
        <v xml:space="preserve"> </v>
      </c>
      <c r="AF52" s="78" t="str">
        <f ca="1">IF(ISBLANK(INDIRECT("F52"))," ",(INDIRECT("F52")))</f>
        <v xml:space="preserve"> </v>
      </c>
      <c r="AG52" s="78" t="str">
        <f ca="1">IF(ISBLANK(INDIRECT("G52"))," ",(INDIRECT("G52")))</f>
        <v xml:space="preserve"> </v>
      </c>
      <c r="AH52" s="78" t="str">
        <f ca="1">IF(ISBLANK(INDIRECT("H52"))," ",(INDIRECT("H52")))</f>
        <v xml:space="preserve"> </v>
      </c>
      <c r="AI52" s="78" t="str">
        <f ca="1">IF(ISBLANK(INDIRECT("I52"))," ",(INDIRECT("I52")))</f>
        <v xml:space="preserve"> </v>
      </c>
      <c r="AJ52" s="78" t="str">
        <f ca="1">IF(ISBLANK(INDIRECT("J52"))," ",(INDIRECT("J52")))</f>
        <v xml:space="preserve"> </v>
      </c>
      <c r="AK52" s="78" t="str">
        <f ca="1">IF(ISBLANK(INDIRECT("K52"))," ",(INDIRECT("K52")))</f>
        <v xml:space="preserve"> </v>
      </c>
      <c r="AL52" s="78" t="str">
        <f ca="1">IF(ISBLANK(INDIRECT("L52"))," ",(INDIRECT("L52")))</f>
        <v xml:space="preserve"> </v>
      </c>
      <c r="AM52" s="78" t="str">
        <f ca="1">IF(ISBLANK(INDIRECT("M52"))," ",(INDIRECT("M52")))</f>
        <v xml:space="preserve"> </v>
      </c>
      <c r="AN52" s="78" t="str">
        <f ca="1">IF(ISBLANK(INDIRECT("N52"))," ",(INDIRECT("N52")))</f>
        <v xml:space="preserve"> </v>
      </c>
      <c r="AO52" s="78" t="str">
        <f ca="1">IF(ISBLANK(INDIRECT("O52"))," ",(INDIRECT("O52")))</f>
        <v xml:space="preserve"> </v>
      </c>
      <c r="AP52" s="78" t="str">
        <f ca="1">IF(ISBLANK(INDIRECT("P52"))," ",(INDIRECT("P52")))</f>
        <v xml:space="preserve"> </v>
      </c>
      <c r="AQ52" s="78" t="str">
        <f ca="1">IF(ISBLANK(INDIRECT("Q52"))," ",(INDIRECT("Q52")))</f>
        <v xml:space="preserve"> </v>
      </c>
      <c r="AR52" s="78" t="str">
        <f ca="1">IF(ISBLANK(INDIRECT("R52"))," ",(INDIRECT("R52")))</f>
        <v xml:space="preserve"> </v>
      </c>
      <c r="AS52" s="78" t="str">
        <f ca="1">IF(ISBLANK(INDIRECT("S52"))," ",(INDIRECT("S52")))</f>
        <v xml:space="preserve"> </v>
      </c>
      <c r="AT52" s="78" t="str">
        <f ca="1">IF(ISBLANK(INDIRECT("T52"))," ",(INDIRECT("T52")))</f>
        <v xml:space="preserve"> </v>
      </c>
      <c r="AU52" s="78" t="str">
        <f ca="1">IF(ISBLANK(INDIRECT("U52"))," ",(INDIRECT("U52")))</f>
        <v xml:space="preserve"> </v>
      </c>
      <c r="AV52" s="78" t="str">
        <f ca="1">IF(ISBLANK(INDIRECT("V52"))," ",(INDIRECT("V52")))</f>
        <v xml:space="preserve"> </v>
      </c>
      <c r="AW52" s="78" t="str">
        <f ca="1">IF(ISBLANK(INDIRECT("W52"))," ",(INDIRECT("W52")))</f>
        <v xml:space="preserve"> </v>
      </c>
    </row>
    <row r="53" spans="1:49" ht="59.25" customHeight="1" x14ac:dyDescent="0.35">
      <c r="A53" s="204">
        <v>48</v>
      </c>
      <c r="B53" s="168"/>
      <c r="C53" s="168"/>
      <c r="D53" s="168"/>
      <c r="E53" s="168"/>
      <c r="F53" s="203"/>
      <c r="G53" s="168"/>
      <c r="H53" s="168"/>
      <c r="I53" s="203"/>
      <c r="J53" s="168"/>
      <c r="K53" s="168"/>
      <c r="L53" s="168"/>
      <c r="M53" s="168"/>
      <c r="N53" s="168"/>
      <c r="O53" s="168"/>
      <c r="P53" s="168"/>
      <c r="Q53" s="203"/>
      <c r="R53" s="203"/>
      <c r="S53" s="168"/>
      <c r="T53" s="168"/>
      <c r="U53" s="168"/>
      <c r="V53" s="168"/>
      <c r="W53" s="168"/>
      <c r="AB53" s="78" t="str">
        <f ca="1">IF(ISBLANK(INDIRECT("B53"))," ",(INDIRECT("B53")))</f>
        <v xml:space="preserve"> </v>
      </c>
      <c r="AC53" s="78" t="str">
        <f ca="1">IF(ISBLANK(INDIRECT("C53"))," ",(INDIRECT("C53")))</f>
        <v xml:space="preserve"> </v>
      </c>
      <c r="AD53" s="78" t="str">
        <f ca="1">IF(ISBLANK(INDIRECT("D53"))," ",(INDIRECT("D53")))</f>
        <v xml:space="preserve"> </v>
      </c>
      <c r="AE53" s="78" t="str">
        <f ca="1">IF(ISBLANK(INDIRECT("E53"))," ",(INDIRECT("E53")))</f>
        <v xml:space="preserve"> </v>
      </c>
      <c r="AF53" s="78" t="str">
        <f ca="1">IF(ISBLANK(INDIRECT("F53"))," ",(INDIRECT("F53")))</f>
        <v xml:space="preserve"> </v>
      </c>
      <c r="AG53" s="78" t="str">
        <f ca="1">IF(ISBLANK(INDIRECT("G53"))," ",(INDIRECT("G53")))</f>
        <v xml:space="preserve"> </v>
      </c>
      <c r="AH53" s="78" t="str">
        <f ca="1">IF(ISBLANK(INDIRECT("H53"))," ",(INDIRECT("H53")))</f>
        <v xml:space="preserve"> </v>
      </c>
      <c r="AI53" s="78" t="str">
        <f ca="1">IF(ISBLANK(INDIRECT("I53"))," ",(INDIRECT("I53")))</f>
        <v xml:space="preserve"> </v>
      </c>
      <c r="AJ53" s="78" t="str">
        <f ca="1">IF(ISBLANK(INDIRECT("J53"))," ",(INDIRECT("J53")))</f>
        <v xml:space="preserve"> </v>
      </c>
      <c r="AK53" s="78" t="str">
        <f ca="1">IF(ISBLANK(INDIRECT("K53"))," ",(INDIRECT("K53")))</f>
        <v xml:space="preserve"> </v>
      </c>
      <c r="AL53" s="78" t="str">
        <f ca="1">IF(ISBLANK(INDIRECT("L53"))," ",(INDIRECT("L53")))</f>
        <v xml:space="preserve"> </v>
      </c>
      <c r="AM53" s="78" t="str">
        <f ca="1">IF(ISBLANK(INDIRECT("M53"))," ",(INDIRECT("M53")))</f>
        <v xml:space="preserve"> </v>
      </c>
      <c r="AN53" s="78" t="str">
        <f ca="1">IF(ISBLANK(INDIRECT("N53"))," ",(INDIRECT("N53")))</f>
        <v xml:space="preserve"> </v>
      </c>
      <c r="AO53" s="78" t="str">
        <f ca="1">IF(ISBLANK(INDIRECT("O53"))," ",(INDIRECT("O53")))</f>
        <v xml:space="preserve"> </v>
      </c>
      <c r="AP53" s="78" t="str">
        <f ca="1">IF(ISBLANK(INDIRECT("P53"))," ",(INDIRECT("P53")))</f>
        <v xml:space="preserve"> </v>
      </c>
      <c r="AQ53" s="78" t="str">
        <f ca="1">IF(ISBLANK(INDIRECT("Q53"))," ",(INDIRECT("Q53")))</f>
        <v xml:space="preserve"> </v>
      </c>
      <c r="AR53" s="78" t="str">
        <f ca="1">IF(ISBLANK(INDIRECT("R53"))," ",(INDIRECT("R53")))</f>
        <v xml:space="preserve"> </v>
      </c>
      <c r="AS53" s="78" t="str">
        <f ca="1">IF(ISBLANK(INDIRECT("S53"))," ",(INDIRECT("S53")))</f>
        <v xml:space="preserve"> </v>
      </c>
      <c r="AT53" s="78" t="str">
        <f ca="1">IF(ISBLANK(INDIRECT("T53"))," ",(INDIRECT("T53")))</f>
        <v xml:space="preserve"> </v>
      </c>
      <c r="AU53" s="78" t="str">
        <f ca="1">IF(ISBLANK(INDIRECT("U53"))," ",(INDIRECT("U53")))</f>
        <v xml:space="preserve"> </v>
      </c>
      <c r="AV53" s="78" t="str">
        <f ca="1">IF(ISBLANK(INDIRECT("V53"))," ",(INDIRECT("V53")))</f>
        <v xml:space="preserve"> </v>
      </c>
      <c r="AW53" s="78" t="str">
        <f ca="1">IF(ISBLANK(INDIRECT("W53"))," ",(INDIRECT("W53")))</f>
        <v xml:space="preserve"> </v>
      </c>
    </row>
    <row r="54" spans="1:49" ht="59.25" customHeight="1" x14ac:dyDescent="0.35">
      <c r="A54" s="204">
        <v>49</v>
      </c>
      <c r="B54" s="168"/>
      <c r="C54" s="168"/>
      <c r="D54" s="168"/>
      <c r="E54" s="168"/>
      <c r="F54" s="203"/>
      <c r="G54" s="168"/>
      <c r="H54" s="168"/>
      <c r="I54" s="203"/>
      <c r="J54" s="168"/>
      <c r="K54" s="168"/>
      <c r="L54" s="168"/>
      <c r="M54" s="168"/>
      <c r="N54" s="168"/>
      <c r="O54" s="168"/>
      <c r="P54" s="168"/>
      <c r="Q54" s="203"/>
      <c r="R54" s="203"/>
      <c r="S54" s="168"/>
      <c r="T54" s="168"/>
      <c r="U54" s="168"/>
      <c r="V54" s="168"/>
      <c r="W54" s="168"/>
      <c r="AB54" s="78" t="str">
        <f ca="1">IF(ISBLANK(INDIRECT("B54"))," ",(INDIRECT("B54")))</f>
        <v xml:space="preserve"> </v>
      </c>
      <c r="AC54" s="78" t="str">
        <f ca="1">IF(ISBLANK(INDIRECT("C54"))," ",(INDIRECT("C54")))</f>
        <v xml:space="preserve"> </v>
      </c>
      <c r="AD54" s="78" t="str">
        <f ca="1">IF(ISBLANK(INDIRECT("D54"))," ",(INDIRECT("D54")))</f>
        <v xml:space="preserve"> </v>
      </c>
      <c r="AE54" s="78" t="str">
        <f ca="1">IF(ISBLANK(INDIRECT("E54"))," ",(INDIRECT("E54")))</f>
        <v xml:space="preserve"> </v>
      </c>
      <c r="AF54" s="78" t="str">
        <f ca="1">IF(ISBLANK(INDIRECT("F54"))," ",(INDIRECT("F54")))</f>
        <v xml:space="preserve"> </v>
      </c>
      <c r="AG54" s="78" t="str">
        <f ca="1">IF(ISBLANK(INDIRECT("G54"))," ",(INDIRECT("G54")))</f>
        <v xml:space="preserve"> </v>
      </c>
      <c r="AH54" s="78" t="str">
        <f ca="1">IF(ISBLANK(INDIRECT("H54"))," ",(INDIRECT("H54")))</f>
        <v xml:space="preserve"> </v>
      </c>
      <c r="AI54" s="78" t="str">
        <f ca="1">IF(ISBLANK(INDIRECT("I54"))," ",(INDIRECT("I54")))</f>
        <v xml:space="preserve"> </v>
      </c>
      <c r="AJ54" s="78" t="str">
        <f ca="1">IF(ISBLANK(INDIRECT("J54"))," ",(INDIRECT("J54")))</f>
        <v xml:space="preserve"> </v>
      </c>
      <c r="AK54" s="78" t="str">
        <f ca="1">IF(ISBLANK(INDIRECT("K54"))," ",(INDIRECT("K54")))</f>
        <v xml:space="preserve"> </v>
      </c>
      <c r="AL54" s="78" t="str">
        <f ca="1">IF(ISBLANK(INDIRECT("L54"))," ",(INDIRECT("L54")))</f>
        <v xml:space="preserve"> </v>
      </c>
      <c r="AM54" s="78" t="str">
        <f ca="1">IF(ISBLANK(INDIRECT("M54"))," ",(INDIRECT("M54")))</f>
        <v xml:space="preserve"> </v>
      </c>
      <c r="AN54" s="78" t="str">
        <f ca="1">IF(ISBLANK(INDIRECT("N54"))," ",(INDIRECT("N54")))</f>
        <v xml:space="preserve"> </v>
      </c>
      <c r="AO54" s="78" t="str">
        <f ca="1">IF(ISBLANK(INDIRECT("O54"))," ",(INDIRECT("O54")))</f>
        <v xml:space="preserve"> </v>
      </c>
      <c r="AP54" s="78" t="str">
        <f ca="1">IF(ISBLANK(INDIRECT("P54"))," ",(INDIRECT("P54")))</f>
        <v xml:space="preserve"> </v>
      </c>
      <c r="AQ54" s="78" t="str">
        <f ca="1">IF(ISBLANK(INDIRECT("Q54"))," ",(INDIRECT("Q54")))</f>
        <v xml:space="preserve"> </v>
      </c>
      <c r="AR54" s="78" t="str">
        <f ca="1">IF(ISBLANK(INDIRECT("R54"))," ",(INDIRECT("R54")))</f>
        <v xml:space="preserve"> </v>
      </c>
      <c r="AS54" s="78" t="str">
        <f ca="1">IF(ISBLANK(INDIRECT("S54"))," ",(INDIRECT("S54")))</f>
        <v xml:space="preserve"> </v>
      </c>
      <c r="AT54" s="78" t="str">
        <f ca="1">IF(ISBLANK(INDIRECT("T54"))," ",(INDIRECT("T54")))</f>
        <v xml:space="preserve"> </v>
      </c>
      <c r="AU54" s="78" t="str">
        <f ca="1">IF(ISBLANK(INDIRECT("U54"))," ",(INDIRECT("U54")))</f>
        <v xml:space="preserve"> </v>
      </c>
      <c r="AV54" s="78" t="str">
        <f ca="1">IF(ISBLANK(INDIRECT("V54"))," ",(INDIRECT("V54")))</f>
        <v xml:space="preserve"> </v>
      </c>
      <c r="AW54" s="78" t="str">
        <f ca="1">IF(ISBLANK(INDIRECT("W54"))," ",(INDIRECT("W54")))</f>
        <v xml:space="preserve"> </v>
      </c>
    </row>
    <row r="55" spans="1:49" ht="59.25" customHeight="1" x14ac:dyDescent="0.35">
      <c r="A55" s="204">
        <v>50</v>
      </c>
      <c r="B55" s="168"/>
      <c r="C55" s="168"/>
      <c r="D55" s="168"/>
      <c r="E55" s="168"/>
      <c r="F55" s="203"/>
      <c r="G55" s="168"/>
      <c r="H55" s="168"/>
      <c r="I55" s="203"/>
      <c r="J55" s="168"/>
      <c r="K55" s="168"/>
      <c r="L55" s="168"/>
      <c r="M55" s="168"/>
      <c r="N55" s="168"/>
      <c r="O55" s="168"/>
      <c r="P55" s="168"/>
      <c r="Q55" s="203"/>
      <c r="R55" s="203"/>
      <c r="S55" s="168"/>
      <c r="T55" s="168"/>
      <c r="U55" s="168"/>
      <c r="V55" s="168"/>
      <c r="W55" s="168"/>
      <c r="AB55" s="78" t="str">
        <f ca="1">IF(ISBLANK(INDIRECT("B55"))," ",(INDIRECT("B55")))</f>
        <v xml:space="preserve"> </v>
      </c>
      <c r="AC55" s="78" t="str">
        <f ca="1">IF(ISBLANK(INDIRECT("C55"))," ",(INDIRECT("C55")))</f>
        <v xml:space="preserve"> </v>
      </c>
      <c r="AD55" s="78" t="str">
        <f ca="1">IF(ISBLANK(INDIRECT("D55"))," ",(INDIRECT("D55")))</f>
        <v xml:space="preserve"> </v>
      </c>
      <c r="AE55" s="78" t="str">
        <f ca="1">IF(ISBLANK(INDIRECT("E55"))," ",(INDIRECT("E55")))</f>
        <v xml:space="preserve"> </v>
      </c>
      <c r="AF55" s="78" t="str">
        <f ca="1">IF(ISBLANK(INDIRECT("F55"))," ",(INDIRECT("F55")))</f>
        <v xml:space="preserve"> </v>
      </c>
      <c r="AG55" s="78" t="str">
        <f ca="1">IF(ISBLANK(INDIRECT("G55"))," ",(INDIRECT("G55")))</f>
        <v xml:space="preserve"> </v>
      </c>
      <c r="AH55" s="78" t="str">
        <f ca="1">IF(ISBLANK(INDIRECT("H55"))," ",(INDIRECT("H55")))</f>
        <v xml:space="preserve"> </v>
      </c>
      <c r="AI55" s="78" t="str">
        <f ca="1">IF(ISBLANK(INDIRECT("I55"))," ",(INDIRECT("I55")))</f>
        <v xml:space="preserve"> </v>
      </c>
      <c r="AJ55" s="78" t="str">
        <f ca="1">IF(ISBLANK(INDIRECT("J55"))," ",(INDIRECT("J55")))</f>
        <v xml:space="preserve"> </v>
      </c>
      <c r="AK55" s="78" t="str">
        <f ca="1">IF(ISBLANK(INDIRECT("K55"))," ",(INDIRECT("K55")))</f>
        <v xml:space="preserve"> </v>
      </c>
      <c r="AL55" s="78" t="str">
        <f ca="1">IF(ISBLANK(INDIRECT("L55"))," ",(INDIRECT("L55")))</f>
        <v xml:space="preserve"> </v>
      </c>
      <c r="AM55" s="78" t="str">
        <f ca="1">IF(ISBLANK(INDIRECT("M55"))," ",(INDIRECT("M55")))</f>
        <v xml:space="preserve"> </v>
      </c>
      <c r="AN55" s="78" t="str">
        <f ca="1">IF(ISBLANK(INDIRECT("N55"))," ",(INDIRECT("N55")))</f>
        <v xml:space="preserve"> </v>
      </c>
      <c r="AO55" s="78" t="str">
        <f ca="1">IF(ISBLANK(INDIRECT("O55"))," ",(INDIRECT("O55")))</f>
        <v xml:space="preserve"> </v>
      </c>
      <c r="AP55" s="78" t="str">
        <f ca="1">IF(ISBLANK(INDIRECT("P55"))," ",(INDIRECT("P55")))</f>
        <v xml:space="preserve"> </v>
      </c>
      <c r="AQ55" s="78" t="str">
        <f ca="1">IF(ISBLANK(INDIRECT("Q55"))," ",(INDIRECT("Q55")))</f>
        <v xml:space="preserve"> </v>
      </c>
      <c r="AR55" s="78" t="str">
        <f ca="1">IF(ISBLANK(INDIRECT("R55"))," ",(INDIRECT("R55")))</f>
        <v xml:space="preserve"> </v>
      </c>
      <c r="AS55" s="78" t="str">
        <f ca="1">IF(ISBLANK(INDIRECT("S55"))," ",(INDIRECT("S55")))</f>
        <v xml:space="preserve"> </v>
      </c>
      <c r="AT55" s="78" t="str">
        <f ca="1">IF(ISBLANK(INDIRECT("T55"))," ",(INDIRECT("T55")))</f>
        <v xml:space="preserve"> </v>
      </c>
      <c r="AU55" s="78" t="str">
        <f ca="1">IF(ISBLANK(INDIRECT("U55"))," ",(INDIRECT("U55")))</f>
        <v xml:space="preserve"> </v>
      </c>
      <c r="AV55" s="78" t="str">
        <f ca="1">IF(ISBLANK(INDIRECT("V55"))," ",(INDIRECT("V55")))</f>
        <v xml:space="preserve"> </v>
      </c>
      <c r="AW55" s="78" t="str">
        <f ca="1">IF(ISBLANK(INDIRECT("W55"))," ",(INDIRECT("W55")))</f>
        <v xml:space="preserve"> </v>
      </c>
    </row>
    <row r="56" spans="1:49" hidden="1" x14ac:dyDescent="0.35"/>
    <row r="57" spans="1:49" hidden="1" x14ac:dyDescent="0.35"/>
    <row r="58" spans="1:49" hidden="1" x14ac:dyDescent="0.35"/>
    <row r="59" spans="1:49" hidden="1" x14ac:dyDescent="0.35"/>
    <row r="60" spans="1:49" hidden="1" x14ac:dyDescent="0.35"/>
    <row r="61" spans="1:49" hidden="1" x14ac:dyDescent="0.35"/>
    <row r="62" spans="1:49" hidden="1" x14ac:dyDescent="0.35"/>
    <row r="63" spans="1:49" hidden="1" x14ac:dyDescent="0.35">
      <c r="O63" s="244"/>
    </row>
    <row r="64" spans="1:49" hidden="1" x14ac:dyDescent="0.35">
      <c r="G64" t="s">
        <v>872</v>
      </c>
      <c r="M64" s="244" t="s">
        <v>84</v>
      </c>
      <c r="O64" s="290" t="s">
        <v>84</v>
      </c>
      <c r="U64" s="244" t="s">
        <v>84</v>
      </c>
    </row>
    <row r="65" spans="7:21" hidden="1" x14ac:dyDescent="0.35">
      <c r="G65" s="244" t="s">
        <v>84</v>
      </c>
      <c r="M65" s="244" t="s">
        <v>7</v>
      </c>
      <c r="O65" s="290" t="s">
        <v>839</v>
      </c>
      <c r="U65" s="244" t="s">
        <v>395</v>
      </c>
    </row>
    <row r="66" spans="7:21" hidden="1" x14ac:dyDescent="0.35">
      <c r="G66" s="244" t="s">
        <v>880</v>
      </c>
      <c r="M66" s="244" t="s">
        <v>9</v>
      </c>
      <c r="O66" s="290" t="s">
        <v>16</v>
      </c>
      <c r="U66" s="244" t="s">
        <v>408</v>
      </c>
    </row>
    <row r="67" spans="7:21" hidden="1" x14ac:dyDescent="0.35">
      <c r="G67" s="244" t="s">
        <v>878</v>
      </c>
      <c r="M67" s="244" t="s">
        <v>11</v>
      </c>
      <c r="O67" s="290" t="s">
        <v>14</v>
      </c>
      <c r="U67" s="244" t="s">
        <v>389</v>
      </c>
    </row>
    <row r="68" spans="7:21" hidden="1" x14ac:dyDescent="0.35">
      <c r="G68" s="244" t="s">
        <v>22</v>
      </c>
      <c r="M68" s="244" t="s">
        <v>13</v>
      </c>
      <c r="O68" s="290" t="s">
        <v>840</v>
      </c>
      <c r="U68" s="244" t="s">
        <v>388</v>
      </c>
    </row>
    <row r="69" spans="7:21" hidden="1" x14ac:dyDescent="0.35">
      <c r="G69" s="244" t="s">
        <v>1498</v>
      </c>
      <c r="M69" s="244" t="s">
        <v>92</v>
      </c>
      <c r="O69" s="290" t="s">
        <v>841</v>
      </c>
      <c r="U69" s="244" t="s">
        <v>424</v>
      </c>
    </row>
    <row r="70" spans="7:21" hidden="1" x14ac:dyDescent="0.35">
      <c r="G70" s="244" t="s">
        <v>888</v>
      </c>
      <c r="O70" s="290" t="s">
        <v>87</v>
      </c>
      <c r="U70" s="244" t="s">
        <v>430</v>
      </c>
    </row>
    <row r="71" spans="7:21" hidden="1" x14ac:dyDescent="0.35">
      <c r="G71" s="244" t="s">
        <v>23</v>
      </c>
      <c r="O71" s="290" t="s">
        <v>88</v>
      </c>
      <c r="U71" s="244" t="s">
        <v>431</v>
      </c>
    </row>
    <row r="72" spans="7:21" hidden="1" x14ac:dyDescent="0.35">
      <c r="G72" s="244" t="s">
        <v>325</v>
      </c>
      <c r="O72" s="290" t="s">
        <v>86</v>
      </c>
      <c r="U72" s="244" t="s">
        <v>410</v>
      </c>
    </row>
    <row r="73" spans="7:21" hidden="1" x14ac:dyDescent="0.35">
      <c r="G73" s="244" t="s">
        <v>893</v>
      </c>
      <c r="O73" s="290" t="s">
        <v>19</v>
      </c>
      <c r="U73" s="244" t="s">
        <v>412</v>
      </c>
    </row>
    <row r="74" spans="7:21" hidden="1" x14ac:dyDescent="0.35">
      <c r="G74" s="244" t="s">
        <v>24</v>
      </c>
      <c r="O74" s="290" t="s">
        <v>842</v>
      </c>
      <c r="U74" s="244" t="s">
        <v>423</v>
      </c>
    </row>
    <row r="75" spans="7:21" hidden="1" x14ac:dyDescent="0.35">
      <c r="G75" s="244" t="s">
        <v>25</v>
      </c>
      <c r="O75" s="290" t="s">
        <v>91</v>
      </c>
      <c r="U75" s="244" t="s">
        <v>415</v>
      </c>
    </row>
    <row r="76" spans="7:21" hidden="1" x14ac:dyDescent="0.35">
      <c r="G76" s="244" t="s">
        <v>1499</v>
      </c>
      <c r="O76" s="290" t="s">
        <v>89</v>
      </c>
      <c r="U76" s="244" t="s">
        <v>396</v>
      </c>
    </row>
    <row r="77" spans="7:21" hidden="1" x14ac:dyDescent="0.35">
      <c r="G77" s="244" t="s">
        <v>331</v>
      </c>
      <c r="O77" s="290" t="s">
        <v>90</v>
      </c>
      <c r="U77" s="244" t="s">
        <v>385</v>
      </c>
    </row>
    <row r="78" spans="7:21" hidden="1" x14ac:dyDescent="0.35">
      <c r="G78" s="244" t="s">
        <v>27</v>
      </c>
      <c r="O78" s="290" t="s">
        <v>843</v>
      </c>
      <c r="U78" s="244" t="s">
        <v>416</v>
      </c>
    </row>
    <row r="79" spans="7:21" hidden="1" x14ac:dyDescent="0.35">
      <c r="G79" s="244" t="s">
        <v>28</v>
      </c>
      <c r="U79" s="244" t="s">
        <v>398</v>
      </c>
    </row>
    <row r="80" spans="7:21" hidden="1" x14ac:dyDescent="0.35">
      <c r="G80" s="244" t="s">
        <v>1500</v>
      </c>
      <c r="U80" s="244" t="s">
        <v>393</v>
      </c>
    </row>
    <row r="81" spans="7:21" hidden="1" x14ac:dyDescent="0.35">
      <c r="G81" s="244" t="s">
        <v>1501</v>
      </c>
      <c r="U81" s="244" t="s">
        <v>422</v>
      </c>
    </row>
    <row r="82" spans="7:21" hidden="1" x14ac:dyDescent="0.35">
      <c r="G82" s="244" t="s">
        <v>29</v>
      </c>
      <c r="U82" s="244" t="s">
        <v>445</v>
      </c>
    </row>
    <row r="83" spans="7:21" hidden="1" x14ac:dyDescent="0.35">
      <c r="G83" s="244" t="s">
        <v>30</v>
      </c>
      <c r="U83" s="244" t="s">
        <v>400</v>
      </c>
    </row>
    <row r="84" spans="7:21" hidden="1" x14ac:dyDescent="0.35">
      <c r="G84" s="244" t="s">
        <v>1502</v>
      </c>
      <c r="U84" s="244" t="s">
        <v>429</v>
      </c>
    </row>
    <row r="85" spans="7:21" hidden="1" x14ac:dyDescent="0.35">
      <c r="G85" s="244" t="s">
        <v>915</v>
      </c>
      <c r="U85" s="244" t="s">
        <v>413</v>
      </c>
    </row>
    <row r="86" spans="7:21" hidden="1" x14ac:dyDescent="0.35">
      <c r="G86" s="244" t="s">
        <v>917</v>
      </c>
      <c r="U86" s="244" t="s">
        <v>394</v>
      </c>
    </row>
    <row r="87" spans="7:21" hidden="1" x14ac:dyDescent="0.35">
      <c r="G87" s="244" t="s">
        <v>919</v>
      </c>
      <c r="U87" s="244" t="s">
        <v>420</v>
      </c>
    </row>
    <row r="88" spans="7:21" hidden="1" x14ac:dyDescent="0.35">
      <c r="G88" s="244" t="s">
        <v>1503</v>
      </c>
      <c r="U88" s="244" t="s">
        <v>401</v>
      </c>
    </row>
    <row r="89" spans="7:21" hidden="1" x14ac:dyDescent="0.35">
      <c r="G89" s="244" t="s">
        <v>907</v>
      </c>
      <c r="U89" s="244" t="s">
        <v>402</v>
      </c>
    </row>
    <row r="90" spans="7:21" hidden="1" x14ac:dyDescent="0.35">
      <c r="G90" s="244" t="s">
        <v>923</v>
      </c>
      <c r="U90" s="244" t="s">
        <v>427</v>
      </c>
    </row>
    <row r="91" spans="7:21" hidden="1" x14ac:dyDescent="0.35">
      <c r="G91" s="244" t="s">
        <v>1504</v>
      </c>
      <c r="U91" s="244" t="s">
        <v>428</v>
      </c>
    </row>
    <row r="92" spans="7:21" hidden="1" x14ac:dyDescent="0.35">
      <c r="G92" s="244" t="s">
        <v>1505</v>
      </c>
      <c r="U92" s="244" t="s">
        <v>406</v>
      </c>
    </row>
    <row r="93" spans="7:21" hidden="1" x14ac:dyDescent="0.35">
      <c r="G93" s="244" t="s">
        <v>926</v>
      </c>
      <c r="U93" s="244" t="s">
        <v>425</v>
      </c>
    </row>
    <row r="94" spans="7:21" hidden="1" x14ac:dyDescent="0.35">
      <c r="G94" s="244" t="s">
        <v>31</v>
      </c>
      <c r="U94" s="244" t="s">
        <v>414</v>
      </c>
    </row>
    <row r="95" spans="7:21" hidden="1" x14ac:dyDescent="0.35">
      <c r="G95" s="244" t="s">
        <v>1121</v>
      </c>
      <c r="U95" s="244" t="s">
        <v>390</v>
      </c>
    </row>
    <row r="96" spans="7:21" hidden="1" x14ac:dyDescent="0.35">
      <c r="G96" s="244" t="s">
        <v>1506</v>
      </c>
      <c r="U96" s="244" t="s">
        <v>392</v>
      </c>
    </row>
    <row r="97" spans="7:21" hidden="1" x14ac:dyDescent="0.35">
      <c r="G97" s="244" t="s">
        <v>1507</v>
      </c>
      <c r="U97" s="244" t="s">
        <v>426</v>
      </c>
    </row>
    <row r="98" spans="7:21" hidden="1" x14ac:dyDescent="0.35">
      <c r="G98" s="244" t="s">
        <v>939</v>
      </c>
      <c r="U98" s="244" t="s">
        <v>391</v>
      </c>
    </row>
    <row r="99" spans="7:21" hidden="1" x14ac:dyDescent="0.35">
      <c r="G99" s="244" t="s">
        <v>941</v>
      </c>
      <c r="U99" s="244" t="s">
        <v>411</v>
      </c>
    </row>
    <row r="100" spans="7:21" hidden="1" x14ac:dyDescent="0.35">
      <c r="G100" s="244" t="s">
        <v>32</v>
      </c>
      <c r="U100" s="244" t="s">
        <v>386</v>
      </c>
    </row>
    <row r="101" spans="7:21" hidden="1" x14ac:dyDescent="0.35">
      <c r="G101" s="244" t="s">
        <v>33</v>
      </c>
      <c r="U101" s="244" t="s">
        <v>405</v>
      </c>
    </row>
    <row r="102" spans="7:21" hidden="1" x14ac:dyDescent="0.35">
      <c r="G102" s="244" t="s">
        <v>1508</v>
      </c>
      <c r="U102" s="244" t="s">
        <v>409</v>
      </c>
    </row>
    <row r="103" spans="7:21" hidden="1" x14ac:dyDescent="0.35">
      <c r="G103" s="244" t="s">
        <v>337</v>
      </c>
      <c r="U103" s="244" t="s">
        <v>417</v>
      </c>
    </row>
    <row r="104" spans="7:21" hidden="1" x14ac:dyDescent="0.35">
      <c r="G104" s="244" t="s">
        <v>338</v>
      </c>
      <c r="U104" s="244" t="s">
        <v>387</v>
      </c>
    </row>
    <row r="105" spans="7:21" hidden="1" x14ac:dyDescent="0.35">
      <c r="G105" s="244" t="s">
        <v>1509</v>
      </c>
      <c r="U105" s="244" t="s">
        <v>421</v>
      </c>
    </row>
    <row r="106" spans="7:21" hidden="1" x14ac:dyDescent="0.35">
      <c r="G106" s="244" t="s">
        <v>1510</v>
      </c>
      <c r="U106" s="244" t="s">
        <v>384</v>
      </c>
    </row>
    <row r="107" spans="7:21" hidden="1" x14ac:dyDescent="0.35">
      <c r="G107" s="244" t="s">
        <v>948</v>
      </c>
      <c r="U107" s="244" t="s">
        <v>403</v>
      </c>
    </row>
    <row r="108" spans="7:21" hidden="1" x14ac:dyDescent="0.35">
      <c r="G108" s="244" t="s">
        <v>34</v>
      </c>
      <c r="U108" s="244" t="s">
        <v>404</v>
      </c>
    </row>
    <row r="109" spans="7:21" hidden="1" x14ac:dyDescent="0.35">
      <c r="G109" s="244" t="s">
        <v>957</v>
      </c>
      <c r="U109" s="244" t="s">
        <v>397</v>
      </c>
    </row>
    <row r="110" spans="7:21" hidden="1" x14ac:dyDescent="0.35">
      <c r="G110" s="244" t="s">
        <v>960</v>
      </c>
      <c r="U110" s="244" t="s">
        <v>407</v>
      </c>
    </row>
    <row r="111" spans="7:21" hidden="1" x14ac:dyDescent="0.35">
      <c r="G111" s="244" t="s">
        <v>36</v>
      </c>
      <c r="U111" s="244" t="s">
        <v>399</v>
      </c>
    </row>
    <row r="112" spans="7:21" hidden="1" x14ac:dyDescent="0.35">
      <c r="G112" s="244" t="s">
        <v>1511</v>
      </c>
      <c r="U112" s="244" t="s">
        <v>418</v>
      </c>
    </row>
    <row r="113" spans="7:21" hidden="1" x14ac:dyDescent="0.35">
      <c r="G113" s="244" t="s">
        <v>37</v>
      </c>
      <c r="U113" s="244" t="s">
        <v>419</v>
      </c>
    </row>
    <row r="114" spans="7:21" hidden="1" x14ac:dyDescent="0.35">
      <c r="G114" s="244" t="s">
        <v>38</v>
      </c>
    </row>
    <row r="115" spans="7:21" hidden="1" x14ac:dyDescent="0.35">
      <c r="G115" s="244" t="s">
        <v>962</v>
      </c>
    </row>
    <row r="116" spans="7:21" hidden="1" x14ac:dyDescent="0.35">
      <c r="G116" s="244" t="s">
        <v>964</v>
      </c>
    </row>
    <row r="117" spans="7:21" hidden="1" x14ac:dyDescent="0.35">
      <c r="G117" s="244" t="s">
        <v>967</v>
      </c>
    </row>
    <row r="118" spans="7:21" hidden="1" x14ac:dyDescent="0.35">
      <c r="G118" s="244" t="s">
        <v>954</v>
      </c>
    </row>
    <row r="119" spans="7:21" hidden="1" x14ac:dyDescent="0.35">
      <c r="G119" s="244" t="s">
        <v>39</v>
      </c>
    </row>
    <row r="120" spans="7:21" hidden="1" x14ac:dyDescent="0.35">
      <c r="G120" s="244" t="s">
        <v>1512</v>
      </c>
    </row>
    <row r="121" spans="7:21" hidden="1" x14ac:dyDescent="0.35">
      <c r="G121" s="244" t="s">
        <v>40</v>
      </c>
    </row>
    <row r="122" spans="7:21" hidden="1" x14ac:dyDescent="0.35">
      <c r="G122" s="244" t="s">
        <v>971</v>
      </c>
    </row>
    <row r="123" spans="7:21" hidden="1" x14ac:dyDescent="0.35">
      <c r="G123" s="244" t="s">
        <v>972</v>
      </c>
    </row>
    <row r="124" spans="7:21" hidden="1" x14ac:dyDescent="0.35">
      <c r="G124" s="244" t="s">
        <v>973</v>
      </c>
    </row>
    <row r="125" spans="7:21" hidden="1" x14ac:dyDescent="0.35">
      <c r="G125" s="244" t="s">
        <v>41</v>
      </c>
    </row>
    <row r="126" spans="7:21" hidden="1" x14ac:dyDescent="0.35">
      <c r="G126" s="244" t="s">
        <v>974</v>
      </c>
    </row>
    <row r="127" spans="7:21" hidden="1" x14ac:dyDescent="0.35">
      <c r="G127" s="244" t="s">
        <v>976</v>
      </c>
    </row>
    <row r="128" spans="7:21" hidden="1" x14ac:dyDescent="0.35">
      <c r="G128" s="244" t="s">
        <v>977</v>
      </c>
    </row>
    <row r="129" spans="7:7" hidden="1" x14ac:dyDescent="0.35">
      <c r="G129" s="244" t="s">
        <v>978</v>
      </c>
    </row>
    <row r="130" spans="7:7" hidden="1" x14ac:dyDescent="0.35">
      <c r="G130" s="244" t="s">
        <v>979</v>
      </c>
    </row>
    <row r="131" spans="7:7" hidden="1" x14ac:dyDescent="0.35">
      <c r="G131" s="244" t="s">
        <v>339</v>
      </c>
    </row>
    <row r="132" spans="7:7" hidden="1" x14ac:dyDescent="0.35">
      <c r="G132" s="244" t="s">
        <v>980</v>
      </c>
    </row>
    <row r="133" spans="7:7" hidden="1" x14ac:dyDescent="0.35">
      <c r="G133" s="244" t="s">
        <v>1513</v>
      </c>
    </row>
    <row r="134" spans="7:7" hidden="1" x14ac:dyDescent="0.35">
      <c r="G134" s="244" t="s">
        <v>1514</v>
      </c>
    </row>
    <row r="135" spans="7:7" hidden="1" x14ac:dyDescent="0.35">
      <c r="G135" s="244" t="s">
        <v>982</v>
      </c>
    </row>
    <row r="136" spans="7:7" hidden="1" x14ac:dyDescent="0.35">
      <c r="G136" s="244" t="s">
        <v>983</v>
      </c>
    </row>
    <row r="137" spans="7:7" hidden="1" x14ac:dyDescent="0.35">
      <c r="G137" s="244" t="s">
        <v>340</v>
      </c>
    </row>
    <row r="138" spans="7:7" hidden="1" x14ac:dyDescent="0.35">
      <c r="G138" s="244" t="s">
        <v>341</v>
      </c>
    </row>
    <row r="139" spans="7:7" hidden="1" x14ac:dyDescent="0.35">
      <c r="G139" s="244" t="s">
        <v>985</v>
      </c>
    </row>
    <row r="140" spans="7:7" hidden="1" x14ac:dyDescent="0.35">
      <c r="G140" s="244" t="s">
        <v>986</v>
      </c>
    </row>
    <row r="141" spans="7:7" hidden="1" x14ac:dyDescent="0.35">
      <c r="G141" s="244" t="s">
        <v>984</v>
      </c>
    </row>
    <row r="142" spans="7:7" hidden="1" x14ac:dyDescent="0.35">
      <c r="G142" s="244" t="s">
        <v>342</v>
      </c>
    </row>
    <row r="143" spans="7:7" hidden="1" x14ac:dyDescent="0.35">
      <c r="G143" s="244" t="s">
        <v>987</v>
      </c>
    </row>
    <row r="144" spans="7:7" hidden="1" x14ac:dyDescent="0.35">
      <c r="G144" s="244" t="s">
        <v>988</v>
      </c>
    </row>
    <row r="145" spans="7:7" hidden="1" x14ac:dyDescent="0.35">
      <c r="G145" s="244" t="s">
        <v>343</v>
      </c>
    </row>
    <row r="146" spans="7:7" hidden="1" x14ac:dyDescent="0.35">
      <c r="G146" s="244" t="s">
        <v>990</v>
      </c>
    </row>
    <row r="147" spans="7:7" hidden="1" x14ac:dyDescent="0.35">
      <c r="G147" s="244" t="s">
        <v>991</v>
      </c>
    </row>
    <row r="148" spans="7:7" hidden="1" x14ac:dyDescent="0.35">
      <c r="G148" s="244" t="s">
        <v>992</v>
      </c>
    </row>
    <row r="149" spans="7:7" hidden="1" x14ac:dyDescent="0.35">
      <c r="G149" s="244" t="s">
        <v>993</v>
      </c>
    </row>
    <row r="150" spans="7:7" hidden="1" x14ac:dyDescent="0.35">
      <c r="G150" s="244" t="s">
        <v>994</v>
      </c>
    </row>
    <row r="151" spans="7:7" hidden="1" x14ac:dyDescent="0.35">
      <c r="G151" s="244" t="s">
        <v>1515</v>
      </c>
    </row>
    <row r="152" spans="7:7" hidden="1" x14ac:dyDescent="0.35">
      <c r="G152" s="244" t="s">
        <v>42</v>
      </c>
    </row>
    <row r="153" spans="7:7" hidden="1" x14ac:dyDescent="0.35">
      <c r="G153" s="244" t="s">
        <v>43</v>
      </c>
    </row>
    <row r="154" spans="7:7" hidden="1" x14ac:dyDescent="0.35">
      <c r="G154" s="244" t="s">
        <v>1516</v>
      </c>
    </row>
    <row r="155" spans="7:7" hidden="1" x14ac:dyDescent="0.35">
      <c r="G155" s="244" t="s">
        <v>44</v>
      </c>
    </row>
    <row r="156" spans="7:7" hidden="1" x14ac:dyDescent="0.35">
      <c r="G156" s="244" t="s">
        <v>45</v>
      </c>
    </row>
    <row r="157" spans="7:7" hidden="1" x14ac:dyDescent="0.35">
      <c r="G157" s="244" t="s">
        <v>46</v>
      </c>
    </row>
    <row r="158" spans="7:7" hidden="1" x14ac:dyDescent="0.35">
      <c r="G158" s="244" t="s">
        <v>47</v>
      </c>
    </row>
    <row r="159" spans="7:7" hidden="1" x14ac:dyDescent="0.35">
      <c r="G159" s="244" t="s">
        <v>997</v>
      </c>
    </row>
    <row r="160" spans="7:7" hidden="1" x14ac:dyDescent="0.35">
      <c r="G160" s="244" t="s">
        <v>344</v>
      </c>
    </row>
    <row r="161" spans="7:7" hidden="1" x14ac:dyDescent="0.35">
      <c r="G161" s="244" t="s">
        <v>48</v>
      </c>
    </row>
    <row r="162" spans="7:7" hidden="1" x14ac:dyDescent="0.35">
      <c r="G162" s="244" t="s">
        <v>995</v>
      </c>
    </row>
    <row r="163" spans="7:7" hidden="1" x14ac:dyDescent="0.35">
      <c r="G163" s="244" t="s">
        <v>1517</v>
      </c>
    </row>
    <row r="164" spans="7:7" hidden="1" x14ac:dyDescent="0.35">
      <c r="G164" s="244" t="s">
        <v>1518</v>
      </c>
    </row>
    <row r="165" spans="7:7" hidden="1" x14ac:dyDescent="0.35">
      <c r="G165" s="244" t="s">
        <v>999</v>
      </c>
    </row>
    <row r="166" spans="7:7" hidden="1" x14ac:dyDescent="0.35">
      <c r="G166" s="244" t="s">
        <v>1519</v>
      </c>
    </row>
    <row r="167" spans="7:7" hidden="1" x14ac:dyDescent="0.35">
      <c r="G167" s="244" t="s">
        <v>49</v>
      </c>
    </row>
    <row r="168" spans="7:7" hidden="1" x14ac:dyDescent="0.35">
      <c r="G168" s="244" t="s">
        <v>1520</v>
      </c>
    </row>
    <row r="169" spans="7:7" hidden="1" x14ac:dyDescent="0.35">
      <c r="G169" s="244" t="s">
        <v>1521</v>
      </c>
    </row>
    <row r="170" spans="7:7" hidden="1" x14ac:dyDescent="0.35">
      <c r="G170" s="244" t="s">
        <v>1522</v>
      </c>
    </row>
    <row r="171" spans="7:7" hidden="1" x14ac:dyDescent="0.35">
      <c r="G171" s="244" t="s">
        <v>1523</v>
      </c>
    </row>
    <row r="172" spans="7:7" hidden="1" x14ac:dyDescent="0.35">
      <c r="G172" s="244" t="s">
        <v>1524</v>
      </c>
    </row>
    <row r="173" spans="7:7" hidden="1" x14ac:dyDescent="0.35">
      <c r="G173" s="244" t="s">
        <v>50</v>
      </c>
    </row>
    <row r="174" spans="7:7" hidden="1" x14ac:dyDescent="0.35">
      <c r="G174" s="244" t="s">
        <v>51</v>
      </c>
    </row>
    <row r="175" spans="7:7" hidden="1" x14ac:dyDescent="0.35">
      <c r="G175" s="244" t="s">
        <v>1525</v>
      </c>
    </row>
    <row r="176" spans="7:7" hidden="1" x14ac:dyDescent="0.35">
      <c r="G176" s="244" t="s">
        <v>1526</v>
      </c>
    </row>
    <row r="177" spans="7:7" hidden="1" x14ac:dyDescent="0.35">
      <c r="G177" s="244" t="s">
        <v>1010</v>
      </c>
    </row>
    <row r="178" spans="7:7" hidden="1" x14ac:dyDescent="0.35">
      <c r="G178" s="244" t="s">
        <v>52</v>
      </c>
    </row>
    <row r="179" spans="7:7" hidden="1" x14ac:dyDescent="0.35">
      <c r="G179" s="244" t="s">
        <v>53</v>
      </c>
    </row>
    <row r="180" spans="7:7" hidden="1" x14ac:dyDescent="0.35">
      <c r="G180" s="244" t="s">
        <v>1005</v>
      </c>
    </row>
    <row r="181" spans="7:7" hidden="1" x14ac:dyDescent="0.35">
      <c r="G181" s="244" t="s">
        <v>1007</v>
      </c>
    </row>
    <row r="182" spans="7:7" hidden="1" x14ac:dyDescent="0.35">
      <c r="G182" s="244" t="s">
        <v>1527</v>
      </c>
    </row>
    <row r="183" spans="7:7" hidden="1" x14ac:dyDescent="0.35">
      <c r="G183" s="244" t="s">
        <v>1008</v>
      </c>
    </row>
    <row r="184" spans="7:7" hidden="1" x14ac:dyDescent="0.35">
      <c r="G184" s="244" t="s">
        <v>54</v>
      </c>
    </row>
    <row r="185" spans="7:7" hidden="1" x14ac:dyDescent="0.35">
      <c r="G185" s="244" t="s">
        <v>1012</v>
      </c>
    </row>
    <row r="186" spans="7:7" hidden="1" x14ac:dyDescent="0.35">
      <c r="G186" s="244" t="s">
        <v>1013</v>
      </c>
    </row>
    <row r="187" spans="7:7" hidden="1" x14ac:dyDescent="0.35">
      <c r="G187" s="244" t="s">
        <v>55</v>
      </c>
    </row>
    <row r="188" spans="7:7" hidden="1" x14ac:dyDescent="0.35">
      <c r="G188" s="244" t="s">
        <v>56</v>
      </c>
    </row>
    <row r="189" spans="7:7" hidden="1" x14ac:dyDescent="0.35">
      <c r="G189" s="244" t="s">
        <v>57</v>
      </c>
    </row>
    <row r="190" spans="7:7" hidden="1" x14ac:dyDescent="0.35">
      <c r="G190" s="244" t="s">
        <v>1017</v>
      </c>
    </row>
    <row r="191" spans="7:7" hidden="1" x14ac:dyDescent="0.35">
      <c r="G191" s="244" t="s">
        <v>1018</v>
      </c>
    </row>
    <row r="192" spans="7:7" hidden="1" x14ac:dyDescent="0.35">
      <c r="G192" s="244" t="s">
        <v>1015</v>
      </c>
    </row>
    <row r="193" spans="7:7" hidden="1" x14ac:dyDescent="0.35">
      <c r="G193" s="244" t="s">
        <v>1528</v>
      </c>
    </row>
    <row r="194" spans="7:7" hidden="1" x14ac:dyDescent="0.35">
      <c r="G194" s="244" t="s">
        <v>1019</v>
      </c>
    </row>
    <row r="195" spans="7:7" hidden="1" x14ac:dyDescent="0.35">
      <c r="G195" s="244" t="s">
        <v>58</v>
      </c>
    </row>
    <row r="196" spans="7:7" hidden="1" x14ac:dyDescent="0.35">
      <c r="G196" s="244" t="s">
        <v>59</v>
      </c>
    </row>
    <row r="197" spans="7:7" hidden="1" x14ac:dyDescent="0.35">
      <c r="G197" s="244" t="s">
        <v>1529</v>
      </c>
    </row>
    <row r="198" spans="7:7" hidden="1" x14ac:dyDescent="0.35">
      <c r="G198" s="244" t="s">
        <v>1530</v>
      </c>
    </row>
    <row r="199" spans="7:7" hidden="1" x14ac:dyDescent="0.35">
      <c r="G199" s="244" t="s">
        <v>60</v>
      </c>
    </row>
    <row r="200" spans="7:7" hidden="1" x14ac:dyDescent="0.35">
      <c r="G200" s="244" t="s">
        <v>1011</v>
      </c>
    </row>
    <row r="201" spans="7:7" hidden="1" x14ac:dyDescent="0.35">
      <c r="G201" s="244" t="s">
        <v>1022</v>
      </c>
    </row>
    <row r="202" spans="7:7" hidden="1" x14ac:dyDescent="0.35">
      <c r="G202" s="244" t="s">
        <v>1531</v>
      </c>
    </row>
    <row r="203" spans="7:7" hidden="1" x14ac:dyDescent="0.35">
      <c r="G203" s="244" t="s">
        <v>61</v>
      </c>
    </row>
    <row r="204" spans="7:7" hidden="1" x14ac:dyDescent="0.35">
      <c r="G204" s="244" t="s">
        <v>1024</v>
      </c>
    </row>
    <row r="205" spans="7:7" hidden="1" x14ac:dyDescent="0.35">
      <c r="G205" s="244" t="s">
        <v>62</v>
      </c>
    </row>
    <row r="206" spans="7:7" hidden="1" x14ac:dyDescent="0.35">
      <c r="G206" s="244" t="s">
        <v>346</v>
      </c>
    </row>
    <row r="207" spans="7:7" hidden="1" x14ac:dyDescent="0.35">
      <c r="G207" s="244" t="s">
        <v>1032</v>
      </c>
    </row>
    <row r="208" spans="7:7" hidden="1" x14ac:dyDescent="0.35">
      <c r="G208" s="244" t="s">
        <v>63</v>
      </c>
    </row>
    <row r="209" spans="7:7" hidden="1" x14ac:dyDescent="0.35">
      <c r="G209" s="244" t="s">
        <v>64</v>
      </c>
    </row>
    <row r="210" spans="7:7" hidden="1" x14ac:dyDescent="0.35">
      <c r="G210" s="244" t="s">
        <v>1025</v>
      </c>
    </row>
    <row r="211" spans="7:7" hidden="1" x14ac:dyDescent="0.35">
      <c r="G211" s="244" t="s">
        <v>1026</v>
      </c>
    </row>
    <row r="212" spans="7:7" hidden="1" x14ac:dyDescent="0.35">
      <c r="G212" s="244" t="s">
        <v>1027</v>
      </c>
    </row>
    <row r="213" spans="7:7" hidden="1" x14ac:dyDescent="0.35">
      <c r="G213" s="244" t="s">
        <v>1532</v>
      </c>
    </row>
    <row r="214" spans="7:7" hidden="1" x14ac:dyDescent="0.35">
      <c r="G214" s="244" t="s">
        <v>1029</v>
      </c>
    </row>
    <row r="215" spans="7:7" hidden="1" x14ac:dyDescent="0.35">
      <c r="G215" s="244" t="s">
        <v>1030</v>
      </c>
    </row>
    <row r="216" spans="7:7" hidden="1" x14ac:dyDescent="0.35">
      <c r="G216" s="244" t="s">
        <v>1533</v>
      </c>
    </row>
    <row r="217" spans="7:7" hidden="1" x14ac:dyDescent="0.35">
      <c r="G217" s="244" t="s">
        <v>1033</v>
      </c>
    </row>
    <row r="218" spans="7:7" hidden="1" x14ac:dyDescent="0.35">
      <c r="G218" s="244" t="s">
        <v>1034</v>
      </c>
    </row>
    <row r="219" spans="7:7" hidden="1" x14ac:dyDescent="0.35">
      <c r="G219" s="244" t="s">
        <v>1035</v>
      </c>
    </row>
    <row r="220" spans="7:7" hidden="1" x14ac:dyDescent="0.35">
      <c r="G220" s="244" t="s">
        <v>1036</v>
      </c>
    </row>
    <row r="221" spans="7:7" hidden="1" x14ac:dyDescent="0.35">
      <c r="G221" s="244" t="s">
        <v>65</v>
      </c>
    </row>
    <row r="222" spans="7:7" hidden="1" x14ac:dyDescent="0.35">
      <c r="G222" s="244" t="s">
        <v>1038</v>
      </c>
    </row>
    <row r="223" spans="7:7" hidden="1" x14ac:dyDescent="0.35">
      <c r="G223" s="244" t="s">
        <v>1534</v>
      </c>
    </row>
    <row r="224" spans="7:7" hidden="1" x14ac:dyDescent="0.35">
      <c r="G224" s="244" t="s">
        <v>1039</v>
      </c>
    </row>
    <row r="225" spans="7:7" hidden="1" x14ac:dyDescent="0.35">
      <c r="G225" s="244" t="s">
        <v>1040</v>
      </c>
    </row>
    <row r="226" spans="7:7" hidden="1" x14ac:dyDescent="0.35">
      <c r="G226" s="244" t="s">
        <v>1041</v>
      </c>
    </row>
    <row r="227" spans="7:7" hidden="1" x14ac:dyDescent="0.35">
      <c r="G227" s="244" t="s">
        <v>348</v>
      </c>
    </row>
    <row r="228" spans="7:7" hidden="1" x14ac:dyDescent="0.35">
      <c r="G228" s="244" t="s">
        <v>1535</v>
      </c>
    </row>
    <row r="229" spans="7:7" hidden="1" x14ac:dyDescent="0.35">
      <c r="G229" s="244" t="s">
        <v>1536</v>
      </c>
    </row>
    <row r="230" spans="7:7" hidden="1" x14ac:dyDescent="0.35">
      <c r="G230" s="244" t="s">
        <v>1537</v>
      </c>
    </row>
    <row r="231" spans="7:7" hidden="1" x14ac:dyDescent="0.35">
      <c r="G231" s="244" t="s">
        <v>66</v>
      </c>
    </row>
    <row r="232" spans="7:7" hidden="1" x14ac:dyDescent="0.35">
      <c r="G232" s="244" t="s">
        <v>67</v>
      </c>
    </row>
    <row r="233" spans="7:7" hidden="1" x14ac:dyDescent="0.35">
      <c r="G233" s="244" t="s">
        <v>1538</v>
      </c>
    </row>
    <row r="234" spans="7:7" hidden="1" x14ac:dyDescent="0.35">
      <c r="G234" s="244" t="s">
        <v>68</v>
      </c>
    </row>
    <row r="235" spans="7:7" hidden="1" x14ac:dyDescent="0.35">
      <c r="G235" s="244" t="s">
        <v>1539</v>
      </c>
    </row>
    <row r="236" spans="7:7" hidden="1" x14ac:dyDescent="0.35">
      <c r="G236" s="244" t="s">
        <v>69</v>
      </c>
    </row>
    <row r="237" spans="7:7" hidden="1" x14ac:dyDescent="0.35">
      <c r="G237" s="244" t="s">
        <v>70</v>
      </c>
    </row>
    <row r="238" spans="7:7" hidden="1" x14ac:dyDescent="0.35">
      <c r="G238" s="244" t="s">
        <v>1044</v>
      </c>
    </row>
    <row r="239" spans="7:7" hidden="1" x14ac:dyDescent="0.35">
      <c r="G239" s="244" t="s">
        <v>1540</v>
      </c>
    </row>
    <row r="240" spans="7:7" hidden="1" x14ac:dyDescent="0.35">
      <c r="G240" s="244" t="s">
        <v>1541</v>
      </c>
    </row>
    <row r="241" spans="7:7" hidden="1" x14ac:dyDescent="0.35">
      <c r="G241" s="244" t="s">
        <v>1542</v>
      </c>
    </row>
    <row r="242" spans="7:7" hidden="1" x14ac:dyDescent="0.35">
      <c r="G242" s="244" t="s">
        <v>1046</v>
      </c>
    </row>
    <row r="243" spans="7:7" hidden="1" x14ac:dyDescent="0.35">
      <c r="G243" s="244" t="s">
        <v>1047</v>
      </c>
    </row>
    <row r="244" spans="7:7" hidden="1" x14ac:dyDescent="0.35">
      <c r="G244" s="244" t="s">
        <v>351</v>
      </c>
    </row>
    <row r="245" spans="7:7" hidden="1" x14ac:dyDescent="0.35">
      <c r="G245" s="244" t="s">
        <v>1051</v>
      </c>
    </row>
    <row r="246" spans="7:7" hidden="1" x14ac:dyDescent="0.35">
      <c r="G246" s="244" t="s">
        <v>352</v>
      </c>
    </row>
    <row r="247" spans="7:7" hidden="1" x14ac:dyDescent="0.35">
      <c r="G247" s="244" t="s">
        <v>353</v>
      </c>
    </row>
    <row r="248" spans="7:7" hidden="1" x14ac:dyDescent="0.35">
      <c r="G248" s="244" t="s">
        <v>1052</v>
      </c>
    </row>
    <row r="249" spans="7:7" hidden="1" x14ac:dyDescent="0.35">
      <c r="G249" s="244" t="s">
        <v>71</v>
      </c>
    </row>
    <row r="250" spans="7:7" hidden="1" x14ac:dyDescent="0.35">
      <c r="G250" s="244" t="s">
        <v>1053</v>
      </c>
    </row>
    <row r="251" spans="7:7" hidden="1" x14ac:dyDescent="0.35">
      <c r="G251" s="244" t="s">
        <v>354</v>
      </c>
    </row>
    <row r="252" spans="7:7" hidden="1" x14ac:dyDescent="0.35">
      <c r="G252" s="244" t="s">
        <v>1543</v>
      </c>
    </row>
    <row r="253" spans="7:7" hidden="1" x14ac:dyDescent="0.35">
      <c r="G253" s="244" t="s">
        <v>1544</v>
      </c>
    </row>
    <row r="254" spans="7:7" hidden="1" x14ac:dyDescent="0.35">
      <c r="G254" s="244" t="s">
        <v>1545</v>
      </c>
    </row>
    <row r="255" spans="7:7" hidden="1" x14ac:dyDescent="0.35">
      <c r="G255" s="244" t="s">
        <v>1546</v>
      </c>
    </row>
    <row r="256" spans="7:7" hidden="1" x14ac:dyDescent="0.35">
      <c r="G256" s="244" t="s">
        <v>1057</v>
      </c>
    </row>
    <row r="257" spans="7:7" hidden="1" x14ac:dyDescent="0.35">
      <c r="G257" s="244" t="s">
        <v>1547</v>
      </c>
    </row>
    <row r="258" spans="7:7" hidden="1" x14ac:dyDescent="0.35">
      <c r="G258" s="244" t="s">
        <v>1548</v>
      </c>
    </row>
    <row r="259" spans="7:7" hidden="1" x14ac:dyDescent="0.35">
      <c r="G259" s="244" t="s">
        <v>1549</v>
      </c>
    </row>
    <row r="260" spans="7:7" hidden="1" x14ac:dyDescent="0.35">
      <c r="G260" s="244" t="s">
        <v>72</v>
      </c>
    </row>
    <row r="261" spans="7:7" hidden="1" x14ac:dyDescent="0.35">
      <c r="G261" s="244" t="s">
        <v>1550</v>
      </c>
    </row>
    <row r="262" spans="7:7" hidden="1" x14ac:dyDescent="0.35">
      <c r="G262" s="244" t="s">
        <v>1551</v>
      </c>
    </row>
    <row r="263" spans="7:7" hidden="1" x14ac:dyDescent="0.35">
      <c r="G263" s="244" t="s">
        <v>1552</v>
      </c>
    </row>
    <row r="264" spans="7:7" hidden="1" x14ac:dyDescent="0.35">
      <c r="G264" s="244" t="s">
        <v>1061</v>
      </c>
    </row>
    <row r="265" spans="7:7" hidden="1" x14ac:dyDescent="0.35">
      <c r="G265" s="244" t="s">
        <v>1062</v>
      </c>
    </row>
    <row r="266" spans="7:7" hidden="1" x14ac:dyDescent="0.35">
      <c r="G266" s="244" t="s">
        <v>1063</v>
      </c>
    </row>
    <row r="267" spans="7:7" hidden="1" x14ac:dyDescent="0.35">
      <c r="G267" s="244" t="s">
        <v>1064</v>
      </c>
    </row>
    <row r="268" spans="7:7" hidden="1" x14ac:dyDescent="0.35">
      <c r="G268" s="244" t="s">
        <v>1054</v>
      </c>
    </row>
    <row r="269" spans="7:7" hidden="1" x14ac:dyDescent="0.35">
      <c r="G269" s="244" t="s">
        <v>1553</v>
      </c>
    </row>
    <row r="270" spans="7:7" hidden="1" x14ac:dyDescent="0.35">
      <c r="G270" s="244" t="s">
        <v>361</v>
      </c>
    </row>
    <row r="271" spans="7:7" hidden="1" x14ac:dyDescent="0.35">
      <c r="G271" s="244" t="s">
        <v>1065</v>
      </c>
    </row>
    <row r="272" spans="7:7" hidden="1" x14ac:dyDescent="0.35">
      <c r="G272" s="244" t="s">
        <v>1066</v>
      </c>
    </row>
    <row r="273" spans="7:7" hidden="1" x14ac:dyDescent="0.35">
      <c r="G273" s="244" t="s">
        <v>1554</v>
      </c>
    </row>
    <row r="274" spans="7:7" hidden="1" x14ac:dyDescent="0.35">
      <c r="G274" s="244" t="s">
        <v>1555</v>
      </c>
    </row>
    <row r="275" spans="7:7" hidden="1" x14ac:dyDescent="0.35">
      <c r="G275" s="244" t="s">
        <v>1068</v>
      </c>
    </row>
    <row r="276" spans="7:7" hidden="1" x14ac:dyDescent="0.35">
      <c r="G276" s="244" t="s">
        <v>73</v>
      </c>
    </row>
    <row r="277" spans="7:7" hidden="1" x14ac:dyDescent="0.35">
      <c r="G277" s="244" t="s">
        <v>1556</v>
      </c>
    </row>
    <row r="278" spans="7:7" hidden="1" x14ac:dyDescent="0.35">
      <c r="G278" s="244" t="s">
        <v>363</v>
      </c>
    </row>
    <row r="279" spans="7:7" hidden="1" x14ac:dyDescent="0.35">
      <c r="G279" s="244" t="s">
        <v>74</v>
      </c>
    </row>
    <row r="280" spans="7:7" hidden="1" x14ac:dyDescent="0.35">
      <c r="G280" s="244" t="s">
        <v>364</v>
      </c>
    </row>
    <row r="281" spans="7:7" hidden="1" x14ac:dyDescent="0.35">
      <c r="G281" s="244" t="s">
        <v>1557</v>
      </c>
    </row>
    <row r="282" spans="7:7" hidden="1" x14ac:dyDescent="0.35">
      <c r="G282" s="244" t="s">
        <v>1558</v>
      </c>
    </row>
    <row r="283" spans="7:7" hidden="1" x14ac:dyDescent="0.35">
      <c r="G283" s="244" t="s">
        <v>1559</v>
      </c>
    </row>
    <row r="284" spans="7:7" hidden="1" x14ac:dyDescent="0.35">
      <c r="G284" s="244" t="s">
        <v>75</v>
      </c>
    </row>
    <row r="285" spans="7:7" hidden="1" x14ac:dyDescent="0.35">
      <c r="G285" s="244" t="s">
        <v>76</v>
      </c>
    </row>
    <row r="286" spans="7:7" hidden="1" x14ac:dyDescent="0.35">
      <c r="G286" s="244" t="s">
        <v>77</v>
      </c>
    </row>
    <row r="287" spans="7:7" hidden="1" x14ac:dyDescent="0.35">
      <c r="G287" s="244" t="s">
        <v>1560</v>
      </c>
    </row>
    <row r="288" spans="7:7" hidden="1" x14ac:dyDescent="0.35">
      <c r="G288" s="244" t="s">
        <v>78</v>
      </c>
    </row>
    <row r="289" spans="7:7" hidden="1" x14ac:dyDescent="0.35">
      <c r="G289" s="244" t="s">
        <v>1074</v>
      </c>
    </row>
    <row r="290" spans="7:7" hidden="1" x14ac:dyDescent="0.35">
      <c r="G290" s="244" t="s">
        <v>365</v>
      </c>
    </row>
    <row r="291" spans="7:7" hidden="1" x14ac:dyDescent="0.35">
      <c r="G291" s="244" t="s">
        <v>1075</v>
      </c>
    </row>
    <row r="292" spans="7:7" hidden="1" x14ac:dyDescent="0.35">
      <c r="G292" s="244" t="s">
        <v>79</v>
      </c>
    </row>
    <row r="293" spans="7:7" hidden="1" x14ac:dyDescent="0.35">
      <c r="G293" s="244" t="s">
        <v>366</v>
      </c>
    </row>
    <row r="294" spans="7:7" hidden="1" x14ac:dyDescent="0.35">
      <c r="G294" s="244" t="s">
        <v>80</v>
      </c>
    </row>
    <row r="295" spans="7:7" hidden="1" x14ac:dyDescent="0.35">
      <c r="G295" s="244" t="s">
        <v>367</v>
      </c>
    </row>
    <row r="296" spans="7:7" hidden="1" x14ac:dyDescent="0.35">
      <c r="G296" s="244" t="s">
        <v>1076</v>
      </c>
    </row>
    <row r="297" spans="7:7" hidden="1" x14ac:dyDescent="0.35">
      <c r="G297" s="244" t="s">
        <v>81</v>
      </c>
    </row>
    <row r="298" spans="7:7" hidden="1" x14ac:dyDescent="0.35">
      <c r="G298" s="244" t="s">
        <v>1561</v>
      </c>
    </row>
    <row r="299" spans="7:7" hidden="1" x14ac:dyDescent="0.35">
      <c r="G299" s="244" t="s">
        <v>1562</v>
      </c>
    </row>
    <row r="300" spans="7:7" hidden="1" x14ac:dyDescent="0.35">
      <c r="G300" s="244" t="s">
        <v>1078</v>
      </c>
    </row>
    <row r="301" spans="7:7" hidden="1" x14ac:dyDescent="0.35">
      <c r="G301" s="244" t="s">
        <v>1079</v>
      </c>
    </row>
    <row r="302" spans="7:7" hidden="1" x14ac:dyDescent="0.35">
      <c r="G302" s="244" t="s">
        <v>1563</v>
      </c>
    </row>
    <row r="303" spans="7:7" hidden="1" x14ac:dyDescent="0.35">
      <c r="G303" s="244" t="s">
        <v>1082</v>
      </c>
    </row>
    <row r="304" spans="7:7" hidden="1" x14ac:dyDescent="0.35">
      <c r="G304" s="244" t="s">
        <v>1083</v>
      </c>
    </row>
    <row r="305" spans="7:7" hidden="1" x14ac:dyDescent="0.35">
      <c r="G305" s="244" t="s">
        <v>1085</v>
      </c>
    </row>
    <row r="306" spans="7:7" hidden="1" x14ac:dyDescent="0.35">
      <c r="G306" s="244" t="s">
        <v>1086</v>
      </c>
    </row>
    <row r="307" spans="7:7" hidden="1" x14ac:dyDescent="0.35">
      <c r="G307" s="244" t="s">
        <v>1084</v>
      </c>
    </row>
    <row r="308" spans="7:7" hidden="1" x14ac:dyDescent="0.35">
      <c r="G308" s="244" t="s">
        <v>1087</v>
      </c>
    </row>
    <row r="309" spans="7:7" hidden="1" x14ac:dyDescent="0.35">
      <c r="G309" s="244" t="s">
        <v>1564</v>
      </c>
    </row>
    <row r="310" spans="7:7" hidden="1" x14ac:dyDescent="0.35">
      <c r="G310" s="244" t="s">
        <v>82</v>
      </c>
    </row>
    <row r="311" spans="7:7" hidden="1" x14ac:dyDescent="0.35">
      <c r="G311" s="244" t="s">
        <v>1565</v>
      </c>
    </row>
    <row r="312" spans="7:7" hidden="1" x14ac:dyDescent="0.35">
      <c r="G312" s="244" t="s">
        <v>1566</v>
      </c>
    </row>
    <row r="313" spans="7:7" hidden="1" x14ac:dyDescent="0.35">
      <c r="G313" s="244" t="s">
        <v>1091</v>
      </c>
    </row>
    <row r="314" spans="7:7" hidden="1" x14ac:dyDescent="0.35">
      <c r="G314" s="244" t="s">
        <v>1092</v>
      </c>
    </row>
    <row r="315" spans="7:7" hidden="1" x14ac:dyDescent="0.35">
      <c r="G315" s="244" t="s">
        <v>1093</v>
      </c>
    </row>
    <row r="316" spans="7:7" hidden="1" x14ac:dyDescent="0.35">
      <c r="G316" s="244" t="s">
        <v>1094</v>
      </c>
    </row>
    <row r="317" spans="7:7" hidden="1" x14ac:dyDescent="0.35">
      <c r="G317" s="244" t="s">
        <v>1095</v>
      </c>
    </row>
    <row r="318" spans="7:7" hidden="1" x14ac:dyDescent="0.35">
      <c r="G318" s="244" t="s">
        <v>83</v>
      </c>
    </row>
    <row r="319" spans="7:7" hidden="1" x14ac:dyDescent="0.35">
      <c r="G319" s="244" t="s">
        <v>1096</v>
      </c>
    </row>
    <row r="320" spans="7:7" hidden="1" x14ac:dyDescent="0.35">
      <c r="G320" s="244" t="s">
        <v>1095</v>
      </c>
    </row>
    <row r="321" spans="7:7" hidden="1" x14ac:dyDescent="0.35">
      <c r="G321" s="244" t="s">
        <v>83</v>
      </c>
    </row>
    <row r="322" spans="7:7" hidden="1" x14ac:dyDescent="0.35">
      <c r="G322" s="244" t="s">
        <v>1096</v>
      </c>
    </row>
  </sheetData>
  <sheetProtection algorithmName="SHA-512" hashValue="kATeahODJl92j0dW8jHuqTO0g0//MRaOKXxGi90ixGvf2fVjVjtUaSqK/Gvu/Ys0dTVJjA4R50zmNY4aTnBu4A==" saltValue="0UGGnEXMO4maG2fYW58HiA==" spinCount="100000" sheet="1" formatCells="0" formatColumns="0" formatRows="0" sort="0" autoFilter="0" pivotTables="0"/>
  <autoFilter ref="A5:W5"/>
  <mergeCells count="12">
    <mergeCell ref="I3:S3"/>
    <mergeCell ref="U3:V3"/>
    <mergeCell ref="A3:A4"/>
    <mergeCell ref="W3:W4"/>
    <mergeCell ref="T3:T4"/>
    <mergeCell ref="B3:B4"/>
    <mergeCell ref="C3:C4"/>
    <mergeCell ref="D3:D4"/>
    <mergeCell ref="E3:E4"/>
    <mergeCell ref="F3:F4"/>
    <mergeCell ref="G3:G4"/>
    <mergeCell ref="H3:H4"/>
  </mergeCells>
  <dataValidations count="4">
    <dataValidation type="list" allowBlank="1" showInputMessage="1" showErrorMessage="1" sqref="G6:G55 J6:J55">
      <formula1>$G$65:$G$322</formula1>
    </dataValidation>
    <dataValidation type="list" allowBlank="1" showInputMessage="1" showErrorMessage="1" sqref="M6:M55">
      <formula1>$M$64:$M$69</formula1>
    </dataValidation>
    <dataValidation type="list" allowBlank="1" showInputMessage="1" showErrorMessage="1" sqref="O6:O55">
      <formula1>$O$64:$O$78</formula1>
    </dataValidation>
    <dataValidation type="list" allowBlank="1" showInputMessage="1" showErrorMessage="1" sqref="U6:U55">
      <formula1>$U$64:$U$113</formula1>
    </dataValidation>
  </dataValidations>
  <pageMargins left="0.39370078740157483" right="0.39370078740157483" top="1.1811023622047245" bottom="0.47244094488188981" header="0.31496062992125984" footer="0.27559055118110237"/>
  <pageSetup paperSize="9" orientation="landscape" r:id="rId1"/>
  <headerFooter>
    <oddFooter>&amp;C(Таблиця 11) Сторінка &amp;P із &amp;N</oddFooter>
  </headerFooter>
  <colBreaks count="3" manualBreakCount="3">
    <brk id="8" max="9" man="1"/>
    <brk id="14" max="9" man="1"/>
    <brk id="20" max="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10"/>
  <dimension ref="A1:DM18"/>
  <sheetViews>
    <sheetView showGridLines="0" zoomScale="85" zoomScaleNormal="85" zoomScaleSheetLayoutView="85" workbookViewId="0">
      <pane xSplit="2" ySplit="5" topLeftCell="C6" activePane="bottomRight" state="frozenSplit"/>
      <selection pane="topRight"/>
      <selection pane="bottomLeft"/>
      <selection pane="bottomRight" activeCell="C6" sqref="C6"/>
    </sheetView>
  </sheetViews>
  <sheetFormatPr defaultColWidth="0" defaultRowHeight="14.5" zeroHeight="1" x14ac:dyDescent="0.35"/>
  <cols>
    <col min="1" max="1" width="4.81640625" customWidth="1"/>
    <col min="2" max="2" width="97.81640625" customWidth="1"/>
    <col min="3" max="3" width="10.1796875" customWidth="1"/>
    <col min="4" max="4" width="126.1796875" customWidth="1"/>
    <col min="5" max="5" width="10" hidden="1" customWidth="1"/>
    <col min="6" max="117" width="8.54296875" hidden="1" customWidth="1"/>
    <col min="118" max="16384" width="9.1796875" hidden="1"/>
  </cols>
  <sheetData>
    <row r="1" spans="1:31" x14ac:dyDescent="0.35">
      <c r="A1" s="18"/>
      <c r="B1" s="39"/>
      <c r="C1" s="18"/>
      <c r="D1" s="18"/>
      <c r="AB1" s="243" t="str">
        <f ca="1">IF(ISBLANK(INDIRECT("B1"))," ",(INDIRECT("B1")))</f>
        <v xml:space="preserve"> </v>
      </c>
      <c r="AC1" s="157" t="str">
        <f ca="1">IF(ISBLANK(INDIRECT("C1"))," ",(INDIRECT("C1")))</f>
        <v xml:space="preserve"> </v>
      </c>
      <c r="AD1" s="157" t="str">
        <f ca="1">IF(ISBLANK(INDIRECT("D1"))," ",(INDIRECT("D1")))</f>
        <v xml:space="preserve"> </v>
      </c>
    </row>
    <row r="2" spans="1:31" ht="34.5" customHeight="1" x14ac:dyDescent="0.35">
      <c r="A2" s="139"/>
      <c r="B2" s="376" t="str">
        <f>'Анкета (зміст)'!A33</f>
        <v>Таблиця 12. Інформація щодо наявності/відсутності у керівника, головного ризик-менеджера, головного комплаєнс-менеджера, керівника підрозділу внутрішнього аудиту банку конфліктів інтересів</v>
      </c>
      <c r="C2" s="138"/>
      <c r="D2" s="138"/>
      <c r="AB2" s="243" t="str">
        <f ca="1">IF(ISBLANK(INDIRECT("B2"))," ",(INDIRECT("B2")))</f>
        <v>Таблиця 12. Інформація щодо наявності/відсутності у керівника, головного ризик-менеджера, головного комплаєнс-менеджера, керівника підрозділу внутрішнього аудиту банку конфліктів інтересів</v>
      </c>
      <c r="AC2" s="157" t="str">
        <f ca="1">IF(ISBLANK(INDIRECT("C2"))," ",(INDIRECT("C2")))</f>
        <v xml:space="preserve"> </v>
      </c>
      <c r="AD2" s="157" t="str">
        <f ca="1">IF(ISBLANK(INDIRECT("D2"))," ",(INDIRECT("D2")))</f>
        <v xml:space="preserve"> </v>
      </c>
    </row>
    <row r="3" spans="1:31" ht="6" customHeight="1" x14ac:dyDescent="0.35">
      <c r="A3" s="74"/>
      <c r="B3" s="74"/>
      <c r="C3" s="154"/>
      <c r="D3" s="154"/>
      <c r="AB3" s="243" t="str">
        <f ca="1">IF(ISBLANK(INDIRECT("B3"))," ",(INDIRECT("B3")))</f>
        <v xml:space="preserve"> </v>
      </c>
      <c r="AC3" s="157" t="str">
        <f ca="1">IF(ISBLANK(INDIRECT("C3"))," ",(INDIRECT("C3")))</f>
        <v xml:space="preserve"> </v>
      </c>
      <c r="AD3" s="157" t="str">
        <f ca="1">IF(ISBLANK(INDIRECT("D3"))," ",(INDIRECT("D3")))</f>
        <v xml:space="preserve"> </v>
      </c>
    </row>
    <row r="4" spans="1:31" ht="31.5" customHeight="1" x14ac:dyDescent="0.35">
      <c r="A4" s="205" t="s">
        <v>128</v>
      </c>
      <c r="B4" s="132" t="s">
        <v>228</v>
      </c>
      <c r="C4" s="132" t="s">
        <v>234</v>
      </c>
      <c r="D4" s="132" t="s">
        <v>822</v>
      </c>
      <c r="AB4" s="243" t="str">
        <f ca="1">IF(ISBLANK(INDIRECT("B4"))," ",(INDIRECT("B4")))</f>
        <v>Питання</v>
      </c>
      <c r="AC4" s="243" t="str">
        <f ca="1">IF(ISBLANK(INDIRECT("C4"))," ",(INDIRECT("C4")))</f>
        <v>Відповідь (так/ні)</v>
      </c>
      <c r="AD4" s="243" t="str">
        <f ca="1">IF(ISBLANK(INDIRECT("D4"))," ",(INDIRECT("D4")))</f>
        <v>Опис (зазначається у випадку відповіді "так")</v>
      </c>
      <c r="AE4" s="244"/>
    </row>
    <row r="5" spans="1:31" x14ac:dyDescent="0.35">
      <c r="A5" s="132">
        <v>1</v>
      </c>
      <c r="B5" s="169">
        <v>2</v>
      </c>
      <c r="C5" s="132">
        <v>3</v>
      </c>
      <c r="D5" s="132">
        <v>4</v>
      </c>
      <c r="AB5" s="243">
        <f ca="1">IF(ISBLANK(INDIRECT("B5"))," ",(INDIRECT("B5")))</f>
        <v>2</v>
      </c>
      <c r="AC5" s="243">
        <f ca="1">IF(ISBLANK(INDIRECT("C5"))," ",(INDIRECT("C5")))</f>
        <v>3</v>
      </c>
      <c r="AD5" s="243">
        <f ca="1">IF(ISBLANK(INDIRECT("D5"))," ",(INDIRECT("D5")))</f>
        <v>4</v>
      </c>
      <c r="AE5" s="244"/>
    </row>
    <row r="6" spans="1:31" ht="88.25" customHeight="1" x14ac:dyDescent="0.35">
      <c r="A6" s="274">
        <v>1</v>
      </c>
      <c r="B6" s="275" t="s">
        <v>1395</v>
      </c>
      <c r="C6" s="9"/>
      <c r="D6" s="196"/>
      <c r="AB6" s="243" t="str">
        <f ca="1">IF(ISBLANK(INDIRECT("B6"))," ",(INDIRECT("B6")))</f>
        <v>Чи маєте Ви (Ваші асоційовані/близькі особи) або юридичні особи, з якими Ви (Ваші асоційовані/близькі особи) перебуваєте в трудових відносинах, або в яких Ви (Ваші асоційовані/близькі особи) є керівником, головним ризик-менеджером, головним комплаєнс-менеджером, керівником підрозділу внутрішнього аудиту або власником істотної участі/контролером, зобов’язання майнового характеру перед банком, до якого Вас обрано керівником, головним ризик-менеджером, головним комплаєнс-менеджером, керівником підрозділу внутрішнього аудиту, його материнською та/або дочірніми компаніями?
Якщо так, то надайте пояснення</v>
      </c>
      <c r="AC6" s="157" t="str">
        <f ca="1">IF(ISBLANK(INDIRECT("C6"))," ",(INDIRECT("C6")))</f>
        <v xml:space="preserve"> </v>
      </c>
      <c r="AD6" s="157" t="str">
        <f ca="1">IF(ISBLANK(INDIRECT("D6"))," ",(INDIRECT("D6")))</f>
        <v xml:space="preserve"> </v>
      </c>
    </row>
    <row r="7" spans="1:31" ht="58.25" customHeight="1" x14ac:dyDescent="0.35">
      <c r="A7" s="265">
        <v>2</v>
      </c>
      <c r="B7" s="275" t="s">
        <v>1396</v>
      </c>
      <c r="C7" s="9"/>
      <c r="D7" s="196"/>
      <c r="AB7" s="243" t="str">
        <f ca="1">IF(ISBLANK(INDIRECT("B7"))," ",(INDIRECT("B7")))</f>
        <v>Чи володієте Ви (Ваші асоційовані/близькі особи) прямо або опосередковано акціями банку, до якого Вас обрано керівником, головним ризик-менеджером, головним комплаєнс-менеджером, керівником підрозділу внутрішнього аудиту, його материнської та/або дочірніх компаній?
Якщо так, то надайте пояснення</v>
      </c>
      <c r="AC7" s="157" t="str">
        <f ca="1">IF(ISBLANK(INDIRECT("C7"))," ",(INDIRECT("C7")))</f>
        <v xml:space="preserve"> </v>
      </c>
      <c r="AD7" s="157" t="str">
        <f ca="1">IF(ISBLANK(INDIRECT("D7"))," ",(INDIRECT("D7")))</f>
        <v xml:space="preserve"> </v>
      </c>
    </row>
    <row r="8" spans="1:31" ht="47.5" customHeight="1" x14ac:dyDescent="0.35">
      <c r="A8" s="274">
        <v>3</v>
      </c>
      <c r="B8" s="275" t="s">
        <v>636</v>
      </c>
      <c r="C8" s="9"/>
      <c r="D8" s="196"/>
      <c r="AB8" s="243" t="str">
        <f ca="1">IF(ISBLANK(INDIRECT("B8"))," ",(INDIRECT("B8")))</f>
        <v>Чи є Ви (Ваші асоційовані/близькі особи) учасниками, працівниками, консультантами тощо юридичної особи, яка перебуває в ділових відносинах із банком?
Якщо так, то надайте пояснення</v>
      </c>
      <c r="AC8" s="157" t="str">
        <f ca="1">IF(ISBLANK(INDIRECT("C8"))," ",(INDIRECT("C8")))</f>
        <v xml:space="preserve"> </v>
      </c>
      <c r="AD8" s="157" t="str">
        <f ca="1">IF(ISBLANK(INDIRECT("D8"))," ",(INDIRECT("D8")))</f>
        <v xml:space="preserve"> </v>
      </c>
    </row>
    <row r="9" spans="1:31" ht="55.25" customHeight="1" x14ac:dyDescent="0.35">
      <c r="A9" s="274">
        <v>4</v>
      </c>
      <c r="B9" s="275" t="s">
        <v>1397</v>
      </c>
      <c r="C9" s="9"/>
      <c r="D9" s="196"/>
      <c r="AB9" s="243" t="str">
        <f ca="1">IF(ISBLANK(INDIRECT("B9"))," ",(INDIRECT("B9")))</f>
        <v>Чи берете Ви (Ваші асоційовані/близькі особи) участь у будь-якій іншій діяльності, що конкурує в будь-якій формі з інтересами банку, до якого Вас обрано керівником, головним ризик-менеджером, головним комплаєнс-менеджером, керівником підрозділу внутрішнього аудиту?
Якщо так, то надайте пояснення</v>
      </c>
      <c r="AC9" s="157" t="str">
        <f ca="1">IF(ISBLANK(INDIRECT("C9"))," ",(INDIRECT("C9")))</f>
        <v xml:space="preserve"> </v>
      </c>
      <c r="AD9" s="157" t="str">
        <f ca="1">IF(ISBLANK(INDIRECT("D9"))," ",(INDIRECT("D9")))</f>
        <v xml:space="preserve"> </v>
      </c>
    </row>
    <row r="10" spans="1:31" ht="57" customHeight="1" x14ac:dyDescent="0.35">
      <c r="A10" s="274">
        <v>5</v>
      </c>
      <c r="B10" s="275" t="s">
        <v>1398</v>
      </c>
      <c r="C10" s="9"/>
      <c r="D10" s="196"/>
      <c r="AB10" s="243" t="str">
        <f ca="1">IF(ISBLANK(INDIRECT("B10"))," ",(INDIRECT("B10")))</f>
        <v>Чи маєте Ви (Ваші асоційовані/близькі особи) інші майнові або немайнові інтереси, які можуть призвести до конфлікту інтересів під час обіймання Вами посади керівника, головного ризик-менеджера, головного комплаєнс-менеджера, керівника підрозділу внутрішнього аудиту банку, на яку Вас було обрано (призначено)?
Якщо так, то надайте пояснення</v>
      </c>
      <c r="AC10" s="157" t="str">
        <f ca="1">IF(ISBLANK(INDIRECT("C10"))," ",(INDIRECT("C10")))</f>
        <v xml:space="preserve"> </v>
      </c>
      <c r="AD10" s="157" t="str">
        <f ca="1">IF(ISBLANK(INDIRECT("D10"))," ",(INDIRECT("D10")))</f>
        <v xml:space="preserve"> </v>
      </c>
    </row>
    <row r="11" spans="1:31" ht="33" customHeight="1" x14ac:dyDescent="0.35">
      <c r="A11" s="274">
        <v>6</v>
      </c>
      <c r="B11" s="275" t="s">
        <v>637</v>
      </c>
      <c r="C11" s="9"/>
      <c r="D11" s="196"/>
      <c r="AB11" s="243" t="str">
        <f ca="1">IF(ISBLANK(INDIRECT("B11"))," ",(INDIRECT("B11")))</f>
        <v>Чи порушуються Вами вимоги статті 26 Закону України “Про запобігання корупції”?
Якщо так, то надайте пояснення</v>
      </c>
      <c r="AC11" s="157" t="str">
        <f ca="1">IF(ISBLANK(INDIRECT("C11"))," ",(INDIRECT("C11")))</f>
        <v xml:space="preserve"> </v>
      </c>
      <c r="AD11" s="157" t="str">
        <f ca="1">IF(ISBLANK(INDIRECT("D11"))," ",(INDIRECT("D11")))</f>
        <v xml:space="preserve"> </v>
      </c>
    </row>
    <row r="12" spans="1:31" ht="48" customHeight="1" x14ac:dyDescent="0.35">
      <c r="A12" s="274">
        <v>7</v>
      </c>
      <c r="B12" s="275" t="s">
        <v>638</v>
      </c>
      <c r="C12" s="9"/>
      <c r="D12" s="196"/>
      <c r="AB12" s="243" t="str">
        <f ca="1">IF(ISBLANK(INDIRECT("B12"))," ",(INDIRECT("B12")))</f>
        <v>Чи порушуються Вами (Вашими родичами першого ступеня споріднення) вимоги статті 65 Закону України “Про Національний банк України”?
Якщо так, то надайте пояснення</v>
      </c>
      <c r="AC12" s="157" t="str">
        <f ca="1">IF(ISBLANK(INDIRECT("C12"))," ",(INDIRECT("C12")))</f>
        <v xml:space="preserve"> </v>
      </c>
      <c r="AD12" s="157" t="str">
        <f ca="1">IF(ISBLANK(INDIRECT("D12"))," ",(INDIRECT("D12")))</f>
        <v xml:space="preserve"> </v>
      </c>
    </row>
    <row r="13" spans="1:31" ht="33" hidden="1" customHeight="1" x14ac:dyDescent="0.35"/>
    <row r="14" spans="1:31" ht="33" hidden="1" customHeight="1" x14ac:dyDescent="0.35"/>
    <row r="15" spans="1:31" hidden="1" x14ac:dyDescent="0.35"/>
    <row r="16" spans="1:31" hidden="1" x14ac:dyDescent="0.35"/>
    <row r="17" hidden="1" x14ac:dyDescent="0.35"/>
    <row r="18" ht="15.75" hidden="1" customHeight="1" x14ac:dyDescent="0.35"/>
  </sheetData>
  <sheetProtection algorithmName="SHA-512" hashValue="MtvAqWfa4HCu3berJV0hz4O4qWvPrCWeYF0g/USCZ9Ej3VGgQvPAOwykXcbrpbSaDbr93/V8T8/jVonCoYsWkA==" saltValue="hybQr2FkKZbIbdKZp6iTfQ==" spinCount="100000" sheet="1" formatCells="0" formatColumns="0" formatRows="0" sort="0" autoFilter="0" pivotTables="0"/>
  <dataValidations count="1">
    <dataValidation type="list" allowBlank="1" showInputMessage="1" showErrorMessage="1" sqref="C6:C12">
      <formula1>"Так,Ні"</formula1>
    </dataValidation>
  </dataValidations>
  <pageMargins left="0.39370078740157483" right="0.39370078740157483" top="1.1811023622047243" bottom="0.47244094488188976" header="0.31496062992125984" footer="0.27559055118110237"/>
  <pageSetup paperSize="9" scale="91" orientation="landscape" r:id="rId1"/>
  <headerFooter>
    <oddFooter>&amp;C(Таблиця 12) Сторінка &amp;P із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11"/>
  <dimension ref="A1:BI65"/>
  <sheetViews>
    <sheetView showGridLines="0" zoomScale="85" zoomScaleNormal="85" zoomScaleSheetLayoutView="85" workbookViewId="0"/>
  </sheetViews>
  <sheetFormatPr defaultColWidth="0" defaultRowHeight="14.5" zeroHeight="1" x14ac:dyDescent="0.35"/>
  <cols>
    <col min="1" max="1" width="4.453125" style="10" customWidth="1"/>
    <col min="2" max="2" width="73.81640625" style="10" customWidth="1"/>
    <col min="3" max="3" width="145.1796875" style="10" customWidth="1"/>
    <col min="4" max="4" width="7.1796875" style="80" hidden="1" customWidth="1"/>
    <col min="5" max="14" width="7.1796875" style="57" hidden="1" customWidth="1"/>
    <col min="15" max="27" width="7.1796875" style="80" hidden="1" customWidth="1"/>
    <col min="28" max="28" width="11.81640625" style="80" hidden="1" customWidth="1"/>
    <col min="29" max="16384" width="7.1796875" style="80" hidden="1"/>
  </cols>
  <sheetData>
    <row r="1" spans="1:61" s="101" customFormat="1" x14ac:dyDescent="0.35">
      <c r="A1" s="15"/>
      <c r="B1" s="556"/>
      <c r="C1" s="556"/>
      <c r="D1" s="104"/>
      <c r="E1" s="57"/>
      <c r="F1" s="57"/>
      <c r="G1" s="57"/>
      <c r="H1" s="57"/>
      <c r="I1" s="57"/>
      <c r="J1" s="57"/>
      <c r="K1" s="57"/>
      <c r="L1" s="57"/>
      <c r="M1" s="57"/>
      <c r="N1" s="57"/>
      <c r="O1" s="104"/>
      <c r="P1" s="104"/>
      <c r="Q1" s="104"/>
      <c r="R1" s="104"/>
      <c r="S1" s="104"/>
      <c r="T1" s="104"/>
      <c r="U1" s="104"/>
      <c r="V1" s="104"/>
      <c r="W1" s="104"/>
      <c r="X1" s="104"/>
      <c r="Y1" s="104"/>
      <c r="Z1" s="104"/>
      <c r="AB1" s="58" t="str">
        <f ca="1">IF(ISBLANK(INDIRECT("B1"))," ",(INDIRECT("B1")))</f>
        <v xml:space="preserve"> </v>
      </c>
      <c r="AC1" s="58" t="str">
        <f ca="1">IF(ISBLANK(INDIRECT("C1"))," ",(INDIRECT("C1")))</f>
        <v xml:space="preserve"> </v>
      </c>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row>
    <row r="2" spans="1:61" s="105" customFormat="1" x14ac:dyDescent="0.35">
      <c r="A2" s="26"/>
      <c r="B2" s="541" t="str">
        <f>'Анкета (зміст)'!A35</f>
        <v>Таблиця 13.Інформація щодо наявності/відсутності достатнього часу для виконання керівником, головним ризик-менеджером, головним комплаєнс-менеджером, керівником підрозділу внутрішнього аудиту банку своїх обов’язків</v>
      </c>
      <c r="C2" s="542"/>
      <c r="D2" s="106"/>
      <c r="E2" s="57"/>
      <c r="F2" s="57"/>
      <c r="G2" s="57"/>
      <c r="H2" s="57"/>
      <c r="I2" s="57"/>
      <c r="J2" s="57"/>
      <c r="K2" s="57"/>
      <c r="L2" s="57"/>
      <c r="M2" s="57"/>
      <c r="N2" s="57"/>
      <c r="O2" s="106"/>
      <c r="P2" s="106"/>
      <c r="Q2" s="106"/>
      <c r="R2" s="106"/>
      <c r="S2" s="106"/>
      <c r="T2" s="106"/>
      <c r="U2" s="106"/>
      <c r="V2" s="107"/>
      <c r="W2" s="107"/>
      <c r="X2" s="107"/>
      <c r="Y2" s="107"/>
      <c r="Z2" s="107"/>
      <c r="AB2" s="58" t="str">
        <f ca="1">IF(ISBLANK(INDIRECT("B2"))," ",(INDIRECT("B2")))</f>
        <v>Таблиця 13.Інформація щодо наявності/відсутності достатнього часу для виконання керівником, головним ризик-менеджером, головним комплаєнс-менеджером, керівником підрозділу внутрішнього аудиту банку своїх обов’язків</v>
      </c>
      <c r="AC2" s="58" t="str">
        <f ca="1">IF(ISBLANK(INDIRECT("C2"))," ",(INDIRECT("C2")))</f>
        <v xml:space="preserve"> </v>
      </c>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row>
    <row r="3" spans="1:61" s="101" customFormat="1" ht="26.25" customHeight="1" x14ac:dyDescent="0.35">
      <c r="A3" s="14" t="s">
        <v>128</v>
      </c>
      <c r="B3" s="28" t="s">
        <v>228</v>
      </c>
      <c r="C3" s="14" t="s">
        <v>299</v>
      </c>
      <c r="E3" s="57"/>
      <c r="F3" s="57"/>
      <c r="G3" s="57"/>
      <c r="H3" s="57"/>
      <c r="I3" s="57"/>
      <c r="J3" s="57"/>
      <c r="K3" s="57"/>
      <c r="L3" s="57"/>
      <c r="M3" s="57"/>
      <c r="N3" s="57"/>
      <c r="AB3" s="58" t="str">
        <f ca="1">IF(ISBLANK(INDIRECT("B3"))," ",(INDIRECT("B3")))</f>
        <v>Питання</v>
      </c>
      <c r="AC3" s="58" t="str">
        <f ca="1">IF(ISBLANK(INDIRECT("C3"))," ",(INDIRECT("C3")))</f>
        <v xml:space="preserve">Відповідь </v>
      </c>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row>
    <row r="4" spans="1:61" s="101" customFormat="1" x14ac:dyDescent="0.35">
      <c r="A4" s="14">
        <v>1</v>
      </c>
      <c r="B4" s="28">
        <v>2</v>
      </c>
      <c r="C4" s="28">
        <v>3</v>
      </c>
      <c r="E4" s="57"/>
      <c r="F4" s="57"/>
      <c r="G4" s="57"/>
      <c r="H4" s="57"/>
      <c r="I4" s="57"/>
      <c r="J4" s="57"/>
      <c r="K4" s="57"/>
      <c r="L4" s="57"/>
      <c r="M4" s="57"/>
      <c r="N4" s="57"/>
      <c r="AB4" s="58">
        <f ca="1">IF(ISBLANK(INDIRECT("B4"))," ",(INDIRECT("B4")))</f>
        <v>2</v>
      </c>
      <c r="AC4" s="58">
        <f ca="1">IF(ISBLANK(INDIRECT("C4"))," ",(INDIRECT("C4")))</f>
        <v>3</v>
      </c>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row>
    <row r="5" spans="1:61" ht="74.25" customHeight="1" x14ac:dyDescent="0.35">
      <c r="A5" s="272" t="s">
        <v>225</v>
      </c>
      <c r="B5" s="385" t="s">
        <v>1401</v>
      </c>
      <c r="C5" s="34"/>
      <c r="AB5" s="157" t="str">
        <f ca="1">IF(ISBLANK(INDIRECT("B5"))," ",(INDIRECT("B5")))</f>
        <v>Чи буде посада керівника, головного ризик-менеджера, головного комплаєнс-менеджера, керівника підрозділу внутрішнього аудиту суміщена з іншими посадами в інших юридичних особах? 
Якщо так, то яку кількість годин щотижнево Ви будете витрачати на виконання обов’язків на посадах у таких юридичних особах?</v>
      </c>
      <c r="AC5" s="157" t="str">
        <f ca="1">IF(ISBLANK(INDIRECT("C5"))," ",(INDIRECT("C5")))</f>
        <v xml:space="preserve"> </v>
      </c>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row>
    <row r="6" spans="1:61" ht="52.5" customHeight="1" x14ac:dyDescent="0.35">
      <c r="A6" s="272" t="s">
        <v>459</v>
      </c>
      <c r="B6" s="268" t="s">
        <v>457</v>
      </c>
      <c r="C6" s="34"/>
      <c r="AB6" s="157" t="str">
        <f ca="1">IF(ISBLANK(INDIRECT("B6"))," ",(INDIRECT("B6")))</f>
        <v>Якщо так, то яку кількість годин щотижнево Ви будете витрачати на виконання обов’язків на посадах у таких юридичних особах?</v>
      </c>
      <c r="AC6" s="157" t="str">
        <f ca="1">IF(ISBLANK(INDIRECT("C6"))," ",(INDIRECT("C6")))</f>
        <v xml:space="preserve"> </v>
      </c>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row>
    <row r="7" spans="1:61" ht="52.5" customHeight="1" x14ac:dyDescent="0.35">
      <c r="A7" s="272">
        <v>2</v>
      </c>
      <c r="B7" s="268" t="s">
        <v>1403</v>
      </c>
      <c r="C7" s="34"/>
      <c r="AB7" s="157" t="str">
        <f ca="1">IF(ISBLANK(INDIRECT("B7"))," ",(INDIRECT("B7")))</f>
        <v>Яку кількість годин щотижнево Ви готові присвячувати виконанню обов’язків керівника, головного ризик-менеджера, головного комплаєнс-менеджера, керівника підрозділу внутрішнього аудиту банку?</v>
      </c>
      <c r="AC7" s="157" t="str">
        <f ca="1">IF(ISBLANK(INDIRECT("C7"))," ",(INDIRECT("C7")))</f>
        <v xml:space="preserve"> </v>
      </c>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61" ht="72" customHeight="1" x14ac:dyDescent="0.35">
      <c r="A8" s="272" t="s">
        <v>238</v>
      </c>
      <c r="B8" s="268" t="s">
        <v>1402</v>
      </c>
      <c r="C8" s="34"/>
      <c r="AB8" s="157" t="str">
        <f ca="1">IF(ISBLANK(INDIRECT("B8"))," ",(INDIRECT("B8")))</f>
        <v>Чи буде посада керівника, головного ризик-менеджера, головного комплаєнс-менеджера, керівника підрозділу внутрішнього аудиту суміщена з іншими посадами в банку? 
Якщо так, то зазначте ці посади та надайте опис функціональних обов’язків, що будуть виконуватися Вами на таких посадах.</v>
      </c>
      <c r="AC8" s="157" t="str">
        <f ca="1">IF(ISBLANK(INDIRECT("C8"))," ",(INDIRECT("C8")))</f>
        <v xml:space="preserve"> </v>
      </c>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row>
    <row r="9" spans="1:61" ht="35.25" customHeight="1" x14ac:dyDescent="0.35">
      <c r="A9" s="272" t="s">
        <v>239</v>
      </c>
      <c r="B9" s="268" t="s">
        <v>458</v>
      </c>
      <c r="C9" s="34"/>
      <c r="AB9" s="157" t="str">
        <f ca="1">IF(ISBLANK(INDIRECT("B9")), ,(INDIRECT("B9")))</f>
        <v>Якщо так, то зазначте ці посади та надайте опис функціональних обов’язків, що будуть виконуватися Вами на таких посадах.</v>
      </c>
      <c r="AC9" s="157">
        <f ca="1">IF(ISBLANK(INDIRECT("C9")), ,(INDIRECT("C9")))</f>
        <v>0</v>
      </c>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row>
    <row r="10" spans="1:61" s="105" customFormat="1" ht="33" customHeight="1" x14ac:dyDescent="0.35">
      <c r="A10" s="291"/>
      <c r="B10" s="557" t="str">
        <f>'Анкета (зміст)'!A36</f>
        <v>Таблиця 13.1. Інформація щодо відповідності особи вимогам щодо професійної придатності</v>
      </c>
      <c r="C10" s="558"/>
      <c r="D10" s="106"/>
      <c r="E10" s="57"/>
      <c r="F10" s="57"/>
      <c r="G10" s="57"/>
      <c r="H10" s="57"/>
      <c r="I10" s="57"/>
      <c r="J10" s="57"/>
      <c r="K10" s="57"/>
      <c r="L10" s="57"/>
      <c r="M10" s="57"/>
      <c r="N10" s="57"/>
      <c r="O10" s="106"/>
      <c r="P10" s="106"/>
      <c r="Q10" s="106"/>
      <c r="R10" s="106"/>
      <c r="S10" s="106"/>
      <c r="T10" s="106"/>
      <c r="U10" s="106"/>
      <c r="V10" s="107"/>
      <c r="W10" s="107"/>
      <c r="X10" s="107"/>
      <c r="Y10" s="107"/>
      <c r="Z10" s="107"/>
      <c r="AB10" s="157" t="str">
        <f ca="1">IF(ISBLANK(INDIRECT("B10")), ,(INDIRECT("B10")))</f>
        <v>Таблиця 13.1. Інформація щодо відповідності особи вимогам щодо професійної придатності</v>
      </c>
      <c r="AC10" s="157">
        <f ca="1">IF(ISBLANK(INDIRECT("C10")), ,(INDIRECT("C10")))</f>
        <v>0</v>
      </c>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row>
    <row r="11" spans="1:61" s="101" customFormat="1" x14ac:dyDescent="0.35">
      <c r="A11" s="246">
        <v>1</v>
      </c>
      <c r="B11" s="28">
        <v>2</v>
      </c>
      <c r="C11" s="28">
        <v>3</v>
      </c>
      <c r="E11" s="57"/>
      <c r="F11" s="57"/>
      <c r="G11" s="57"/>
      <c r="H11" s="57"/>
      <c r="I11" s="57"/>
      <c r="J11" s="57"/>
      <c r="K11" s="57"/>
      <c r="L11" s="57"/>
      <c r="M11" s="57"/>
      <c r="N11" s="57"/>
      <c r="AB11" s="157"/>
      <c r="AC11" s="157"/>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row>
    <row r="12" spans="1:61" ht="339" customHeight="1" x14ac:dyDescent="0.35">
      <c r="A12" s="272">
        <v>1</v>
      </c>
      <c r="B12" s="268" t="s">
        <v>1249</v>
      </c>
      <c r="C12" s="340"/>
      <c r="AB12" s="157" t="str">
        <f ca="1">IF(ISBLANK(INDIRECT("B12")), ,(INDIRECT("B12")))</f>
        <v>Просимо навести обґрунтування щодо Вашої відповідності вимогам з професійної придатності з урахуванням основних напрямів діяльності, стратегії та бізнес-плану банку, а також функціонального навантаження та сфери відповідальності [має містити детальне обґрунтування Вашої відповідності таким вимогам, з урахуванням особливостей діяльності банку та Вашого попереднього професійного досвіду]</v>
      </c>
      <c r="AC12" s="157">
        <f ca="1">IF(ISBLANK(INDIRECT("C12")), ,(INDIRECT("C12")))</f>
        <v>0</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row>
    <row r="13" spans="1:61" hidden="1" x14ac:dyDescent="0.35">
      <c r="A13"/>
      <c r="B13"/>
      <c r="C13"/>
      <c r="AB13" s="58" t="str">
        <f ca="1">IF(ISBLANK(INDIRECT("B6"))," ",(INDIRECT("B6")))</f>
        <v>Якщо так, то яку кількість годин щотижнево Ви будете витрачати на виконання обов’язків на посадах у таких юридичних особах?</v>
      </c>
      <c r="AC13" s="58" t="str">
        <f ca="1">IF(ISBLANK(INDIRECT("C6"))," ",(INDIRECT("C6")))</f>
        <v xml:space="preserve"> </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row>
    <row r="14" spans="1:61" hidden="1" x14ac:dyDescent="0.35">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row>
    <row r="15" spans="1:61" hidden="1" x14ac:dyDescent="0.35">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row>
    <row r="16" spans="1:61" hidden="1" x14ac:dyDescent="0.35">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28:61" hidden="1" x14ac:dyDescent="0.35">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row>
    <row r="18" spans="28:61" hidden="1" x14ac:dyDescent="0.35">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row>
    <row r="19" spans="28:61" hidden="1" x14ac:dyDescent="0.35">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row>
    <row r="20" spans="28:61" hidden="1" x14ac:dyDescent="0.35">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row>
    <row r="21" spans="28:61" hidden="1" x14ac:dyDescent="0.35">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row>
    <row r="22" spans="28:61" hidden="1" x14ac:dyDescent="0.35">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row>
    <row r="23" spans="28:61" hidden="1" x14ac:dyDescent="0.35">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row>
    <row r="24" spans="28:61" hidden="1" x14ac:dyDescent="0.35">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row>
    <row r="25" spans="28:61" hidden="1" x14ac:dyDescent="0.35">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row>
    <row r="26" spans="28:61" hidden="1" x14ac:dyDescent="0.35">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row>
    <row r="27" spans="28:61" hidden="1" x14ac:dyDescent="0.35">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row>
    <row r="28" spans="28:61" hidden="1" x14ac:dyDescent="0.35">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row>
    <row r="29" spans="28:61" hidden="1" x14ac:dyDescent="0.35">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row>
    <row r="30" spans="28:61" hidden="1" x14ac:dyDescent="0.35">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row>
    <row r="31" spans="28:61" hidden="1" x14ac:dyDescent="0.35">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row>
    <row r="32" spans="28:61" hidden="1" x14ac:dyDescent="0.35">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row>
    <row r="33" spans="28:61" hidden="1" x14ac:dyDescent="0.35">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row>
    <row r="34" spans="28:61" hidden="1" x14ac:dyDescent="0.35">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row>
    <row r="35" spans="28:61" hidden="1" x14ac:dyDescent="0.35">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row>
    <row r="36" spans="28:61" hidden="1" x14ac:dyDescent="0.35">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row>
    <row r="37" spans="28:61" hidden="1" x14ac:dyDescent="0.35">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row>
    <row r="38" spans="28:61" hidden="1" x14ac:dyDescent="0.35">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row>
    <row r="39" spans="28:61" hidden="1" x14ac:dyDescent="0.35">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row>
    <row r="40" spans="28:61" hidden="1" x14ac:dyDescent="0.35">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row>
    <row r="41" spans="28:61" hidden="1" x14ac:dyDescent="0.35">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row>
    <row r="42" spans="28:61" hidden="1" x14ac:dyDescent="0.35">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row>
    <row r="43" spans="28:61" hidden="1" x14ac:dyDescent="0.35">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row>
    <row r="44" spans="28:61" hidden="1" x14ac:dyDescent="0.35">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row>
    <row r="45" spans="28:61" hidden="1" x14ac:dyDescent="0.35">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row>
    <row r="46" spans="28:61" hidden="1" x14ac:dyDescent="0.35">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row>
    <row r="47" spans="28:61" hidden="1" x14ac:dyDescent="0.35">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row>
    <row r="48" spans="28:61" hidden="1" x14ac:dyDescent="0.35">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row>
    <row r="49" spans="28:61" hidden="1" x14ac:dyDescent="0.35">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row>
    <row r="50" spans="28:61" hidden="1" x14ac:dyDescent="0.35">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row>
    <row r="51" spans="28:61" hidden="1" x14ac:dyDescent="0.35">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row>
    <row r="52" spans="28:61" hidden="1" x14ac:dyDescent="0.35">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row>
    <row r="53" spans="28:61" hidden="1" x14ac:dyDescent="0.35">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row>
    <row r="54" spans="28:61" hidden="1" x14ac:dyDescent="0.35">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row>
    <row r="55" spans="28:61" hidden="1" x14ac:dyDescent="0.35">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row>
    <row r="56" spans="28:61" hidden="1" x14ac:dyDescent="0.35">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row>
    <row r="57" spans="28:61" hidden="1" x14ac:dyDescent="0.35">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row>
    <row r="58" spans="28:61" hidden="1" x14ac:dyDescent="0.35">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row>
    <row r="59" spans="28:61" hidden="1" x14ac:dyDescent="0.35">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row>
    <row r="60" spans="28:61" hidden="1" x14ac:dyDescent="0.35">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row>
    <row r="61" spans="28:61" hidden="1" x14ac:dyDescent="0.35">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row>
    <row r="62" spans="28:61" hidden="1" x14ac:dyDescent="0.35">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28:61" hidden="1" x14ac:dyDescent="0.35">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row>
    <row r="64" spans="28:61" hidden="1" x14ac:dyDescent="0.35">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row>
    <row r="65" hidden="1" x14ac:dyDescent="0.35"/>
  </sheetData>
  <sheetProtection algorithmName="SHA-512" hashValue="izcWkg+T86IOl4i7hIPpwQzv2YtJtk39WCzu7xcOAP6UgLld6E0caxf6XqSefsTR+wHEPgTo4RpWCbn7qfB0qg==" saltValue="Kj8L9zmacP2SuIowPpULzA==" spinCount="100000" sheet="1" formatCells="0" formatColumns="0" formatRows="0" sort="0" autoFilter="0" pivotTables="0"/>
  <mergeCells count="3">
    <mergeCell ref="B2:C2"/>
    <mergeCell ref="B1:C1"/>
    <mergeCell ref="B10:C10"/>
  </mergeCells>
  <dataValidations count="1">
    <dataValidation type="list" allowBlank="1" showInputMessage="1" showErrorMessage="1" sqref="C8 C5">
      <formula1>"Так,Ні"</formula1>
    </dataValidation>
  </dataValidations>
  <pageMargins left="0.39370078740157483" right="0.39370078740157483" top="1.1811023622047243" bottom="0.47244094488188976" header="0.31496062992125984" footer="0.27559055118110237"/>
  <pageSetup paperSize="9" orientation="landscape" r:id="rId1"/>
  <headerFooter>
    <oddFooter>&amp;C(Таблиця 13) Сторінка &amp;P із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12"/>
  <dimension ref="A1:AD138"/>
  <sheetViews>
    <sheetView showGridLines="0" zoomScale="85" zoomScaleNormal="85" zoomScaleSheetLayoutView="85" workbookViewId="0">
      <pane xSplit="1" ySplit="4" topLeftCell="B5" activePane="bottomRight" state="frozenSplit"/>
      <selection pane="topRight"/>
      <selection pane="bottomLeft"/>
      <selection pane="bottomRight" activeCell="B5" sqref="B5"/>
    </sheetView>
  </sheetViews>
  <sheetFormatPr defaultColWidth="0" defaultRowHeight="14.5" zeroHeight="1" x14ac:dyDescent="0.35"/>
  <cols>
    <col min="1" max="1" width="7" style="10" customWidth="1"/>
    <col min="2" max="2" width="74.81640625" style="10" customWidth="1"/>
    <col min="3" max="3" width="12.1796875" style="10" customWidth="1"/>
    <col min="4" max="4" width="113.81640625" style="32" customWidth="1"/>
    <col min="5" max="27" width="7.81640625" hidden="1" customWidth="1"/>
    <col min="28" max="28" width="22.1796875" hidden="1" customWidth="1"/>
    <col min="29" max="29" width="22.1796875" style="378" hidden="1" customWidth="1"/>
    <col min="30" max="30" width="22.1796875" hidden="1" customWidth="1"/>
    <col min="31" max="16384" width="7.81640625" hidden="1"/>
  </cols>
  <sheetData>
    <row r="1" spans="1:30" x14ac:dyDescent="0.35">
      <c r="A1" s="38"/>
      <c r="B1" s="559"/>
      <c r="C1" s="559"/>
      <c r="D1" s="559"/>
    </row>
    <row r="2" spans="1:30" x14ac:dyDescent="0.35">
      <c r="A2" s="38"/>
      <c r="B2" s="560" t="str">
        <f>'Анкета (зміст)'!A38</f>
        <v>Таблиця 14. Інформація щодо відповідності керівника, головного ризик-менеджера, головного комплаєнс-менеджера, керівника підрозділу внутрішнього аудиту банку вимогам щодо наявності бездоганної ділової репутації</v>
      </c>
      <c r="C2" s="561"/>
      <c r="D2" s="561"/>
    </row>
    <row r="3" spans="1:30" ht="37.5" customHeight="1" x14ac:dyDescent="0.35">
      <c r="A3" s="14" t="s">
        <v>128</v>
      </c>
      <c r="B3" s="28" t="s">
        <v>228</v>
      </c>
      <c r="C3" s="14" t="s">
        <v>802</v>
      </c>
      <c r="D3" s="388" t="s">
        <v>823</v>
      </c>
    </row>
    <row r="4" spans="1:30" ht="11.25" customHeight="1" x14ac:dyDescent="0.35">
      <c r="A4" s="14">
        <v>1</v>
      </c>
      <c r="B4" s="28">
        <v>2</v>
      </c>
      <c r="C4" s="28">
        <v>3</v>
      </c>
      <c r="D4" s="14">
        <v>4</v>
      </c>
    </row>
    <row r="5" spans="1:30" ht="19.5" customHeight="1" x14ac:dyDescent="0.35">
      <c r="A5" s="60" t="s">
        <v>275</v>
      </c>
      <c r="B5" s="61"/>
      <c r="C5" s="61"/>
      <c r="D5" s="61"/>
    </row>
    <row r="6" spans="1:30" ht="86" customHeight="1" x14ac:dyDescent="0.35">
      <c r="A6" s="269" t="s">
        <v>225</v>
      </c>
      <c r="B6" s="268" t="s">
        <v>462</v>
      </c>
      <c r="C6" s="16"/>
      <c r="D6" s="379" t="s">
        <v>84</v>
      </c>
      <c r="AB6" t="str">
        <f ca="1">IF(ISBLANK(INDIRECT("B6"))," ",(INDIRECT("B6")))</f>
        <v xml:space="preserve">Чи маєте Ви судимість, яка не погашена або не знята в установленому законом порядку, за вчинення злочинів проти власності, злочинів у сфері господарської діяльності, злочинів у сфері службової діяльності та професійної діяльності, пов’язаної з наданням публічних послуг, незалежно від ступеня їх тяжкості, а також за вчинення інших умисних злочинів, якщо такі злочини законодавством країни, у якій здійснено засудження за вчинення відповідного злочину, віднесено до злочинів середньої тяжкості, тяжких або особливо тяжких злочинів? </v>
      </c>
      <c r="AC6" s="378" t="str">
        <f ca="1">IF(ISBLANK(INDIRECT("C6"))," ",(INDIRECT("C6")))</f>
        <v xml:space="preserve"> </v>
      </c>
      <c r="AD6" t="str">
        <f ca="1">IF(ISBLANK(INDIRECT("D6"))," ",(INDIRECT("D6")))</f>
        <v>-</v>
      </c>
    </row>
    <row r="7" spans="1:30" ht="42" customHeight="1" x14ac:dyDescent="0.35">
      <c r="A7" s="270" t="s">
        <v>374</v>
      </c>
      <c r="B7" s="268" t="s">
        <v>463</v>
      </c>
      <c r="C7" s="16"/>
      <c r="D7" s="379" t="s">
        <v>84</v>
      </c>
      <c r="AB7" t="str">
        <f ca="1">IF(ISBLANK(INDIRECT("B7"))," ",(INDIRECT("B7")))</f>
        <v>Чи діяли щодо Вас протягом останніх трьох років санкції, застосовані Україною, іноземними державами (крім держав, які здійснюють збройну агресію проти України), міждержавними об’єднаннями або міжнародними організаціями?</v>
      </c>
      <c r="AC7" s="378" t="str">
        <f ca="1">IF(ISBLANK(INDIRECT("C7"))," ",(INDIRECT("C7")))</f>
        <v xml:space="preserve"> </v>
      </c>
      <c r="AD7" t="str">
        <f ca="1">IF(ISBLANK(INDIRECT("D7"))," ",(INDIRECT("D7")))</f>
        <v>-</v>
      </c>
    </row>
    <row r="8" spans="1:30" ht="21.65" customHeight="1" x14ac:dyDescent="0.35">
      <c r="A8" s="270" t="s">
        <v>376</v>
      </c>
      <c r="B8" s="268" t="s">
        <v>375</v>
      </c>
      <c r="C8" s="16"/>
      <c r="D8" s="379" t="s">
        <v>84</v>
      </c>
      <c r="AB8" t="str">
        <f ca="1">IF(ISBLANK(INDIRECT("B8"))," ",(INDIRECT("B8")))</f>
        <v>Чи застосовані такі санкції станом на дату підписання цієї анкети?</v>
      </c>
      <c r="AC8" s="378" t="str">
        <f ca="1">IF(ISBLANK(INDIRECT("C8"))," ",(INDIRECT("C8")))</f>
        <v xml:space="preserve"> </v>
      </c>
      <c r="AD8" t="str">
        <f ca="1">IF(ISBLANK(INDIRECT("D8"))," ",(INDIRECT("D8")))</f>
        <v>-</v>
      </c>
    </row>
    <row r="9" spans="1:30" ht="36" customHeight="1" x14ac:dyDescent="0.35">
      <c r="A9" s="269" t="s">
        <v>1224</v>
      </c>
      <c r="B9" s="268" t="s">
        <v>502</v>
      </c>
      <c r="C9" s="16"/>
      <c r="D9" s="379" t="s">
        <v>84</v>
      </c>
      <c r="AB9" t="str">
        <f ca="1">IF(ISBLANK(INDIRECT("B9"))," ",(INDIRECT("B9")))</f>
        <v>Чи перебували Ви протягом останніх десяти років у переліку осіб, пов’язаних із здійсненням терористичної діяльності або щодо яких застосовано міжнародні санкції?</v>
      </c>
      <c r="AC9" s="378" t="str">
        <f ca="1">IF(ISBLANK(INDIRECT("C9"))," ",(INDIRECT("C9")))</f>
        <v xml:space="preserve"> </v>
      </c>
      <c r="AD9" t="str">
        <f ca="1">IF(ISBLANK(INDIRECT("D9"))," ",(INDIRECT("D9")))</f>
        <v>-</v>
      </c>
    </row>
    <row r="10" spans="1:30" ht="26.25" customHeight="1" x14ac:dyDescent="0.35">
      <c r="A10" s="269" t="s">
        <v>1225</v>
      </c>
      <c r="B10" s="268" t="s">
        <v>377</v>
      </c>
      <c r="C10" s="16"/>
      <c r="D10" s="379" t="s">
        <v>84</v>
      </c>
      <c r="AB10" t="str">
        <f ca="1">IF(ISBLANK(INDIRECT("B10"))," ",(INDIRECT("B10")))</f>
        <v>Чи перебуваєте Ви в такому переліку станом на дату підписання цієї анкети?</v>
      </c>
      <c r="AC10" s="378" t="str">
        <f ca="1">IF(ISBLANK(INDIRECT("C10"))," ",(INDIRECT("C10")))</f>
        <v xml:space="preserve"> </v>
      </c>
      <c r="AD10" t="str">
        <f ca="1">IF(ISBLANK(INDIRECT("D10"))," ",(INDIRECT("D10")))</f>
        <v>-</v>
      </c>
    </row>
    <row r="11" spans="1:30" ht="32.25" customHeight="1" x14ac:dyDescent="0.35">
      <c r="A11" s="269" t="s">
        <v>302</v>
      </c>
      <c r="B11" s="268" t="s">
        <v>276</v>
      </c>
      <c r="C11" s="16"/>
      <c r="D11" s="379" t="s">
        <v>84</v>
      </c>
      <c r="AB11" t="str">
        <f ca="1">IF(ISBLANK(INDIRECT("B11"))," ",(INDIRECT("B11")))</f>
        <v>Чи позбавлено Вас права обіймати певні посади або займатися певною діяльністю згідно з вироком або іншим рішенням суду?</v>
      </c>
      <c r="AC11" s="378" t="str">
        <f ca="1">IF(ISBLANK(INDIRECT("C11"))," ",(INDIRECT("C11")))</f>
        <v xml:space="preserve"> </v>
      </c>
      <c r="AD11" t="str">
        <f ca="1">IF(ISBLANK(INDIRECT("D11"))," ",(INDIRECT("D11")))</f>
        <v>-</v>
      </c>
    </row>
    <row r="12" spans="1:30" ht="38.25" customHeight="1" x14ac:dyDescent="0.35">
      <c r="A12" s="269" t="s">
        <v>1197</v>
      </c>
      <c r="B12" s="268" t="s">
        <v>300</v>
      </c>
      <c r="C12" s="16"/>
      <c r="D12" s="379" t="s">
        <v>84</v>
      </c>
      <c r="AB12" t="str">
        <f ca="1">IF(ISBLANK(INDIRECT("B12"))," ",(INDIRECT("B12")))</f>
        <v>Чи виникало або існувало протягом останніх трьох років суттєве порушення податкових зобов’язань, вчинене Вами?</v>
      </c>
      <c r="AC12" s="378" t="str">
        <f ca="1">IF(ISBLANK(INDIRECT("C12"))," ",(INDIRECT("C12")))</f>
        <v xml:space="preserve"> </v>
      </c>
      <c r="AD12" t="str">
        <f ca="1">IF(ISBLANK(INDIRECT("D12"))," ",(INDIRECT("D12")))</f>
        <v>-</v>
      </c>
    </row>
    <row r="13" spans="1:30" ht="40.5" customHeight="1" x14ac:dyDescent="0.35">
      <c r="A13" s="269" t="s">
        <v>1198</v>
      </c>
      <c r="B13" s="268" t="s">
        <v>378</v>
      </c>
      <c r="C13" s="16"/>
      <c r="D13" s="379" t="s">
        <v>84</v>
      </c>
      <c r="AB13" t="str">
        <f ca="1">IF(ISBLANK(INDIRECT("B13"))," ",(INDIRECT("B13")))</f>
        <v>Чи існує таке суттєве порушення податкових зобов’язань станом на дату підписання цієї анкети?</v>
      </c>
      <c r="AC13" s="378" t="str">
        <f ca="1">IF(ISBLANK(INDIRECT("C13"))," ",(INDIRECT("C13")))</f>
        <v xml:space="preserve"> </v>
      </c>
      <c r="AD13" t="str">
        <f ca="1">IF(ISBLANK(INDIRECT("D13"))," ",(INDIRECT("D13")))</f>
        <v>-</v>
      </c>
    </row>
    <row r="14" spans="1:30" ht="48" customHeight="1" x14ac:dyDescent="0.35">
      <c r="A14" s="269" t="s">
        <v>1199</v>
      </c>
      <c r="B14" s="389" t="s">
        <v>1434</v>
      </c>
      <c r="C14" s="16"/>
      <c r="D14" s="340"/>
      <c r="AB14" t="str">
        <f ca="1">IF(ISBLANK(INDIRECT("B14"))," ",(INDIRECT("B14")))</f>
        <v>Чи були Ви притягнуті до кримінальної відповідальності? 
Якщо так, то вкажіть злочин, за який Вас було притягнуто до відповідальності, дату прийняття рішення та застосовані санкції</v>
      </c>
      <c r="AC14" s="378" t="str">
        <f ca="1">IF(ISBLANK(INDIRECT("C14"))," ",(INDIRECT("C14")))</f>
        <v xml:space="preserve"> </v>
      </c>
      <c r="AD14" t="str">
        <f ca="1">IF(ISBLANK(INDIRECT("D14"))," ",(INDIRECT("D14")))</f>
        <v xml:space="preserve"> </v>
      </c>
    </row>
    <row r="15" spans="1:30" ht="49.5" customHeight="1" x14ac:dyDescent="0.35">
      <c r="A15" s="269" t="s">
        <v>1200</v>
      </c>
      <c r="B15" s="389" t="s">
        <v>1201</v>
      </c>
      <c r="C15" s="16"/>
      <c r="D15" s="340"/>
      <c r="AB15" t="str">
        <f ca="1">IF(ISBLANK(INDIRECT("B15")),"",(INDIRECT("B15")))</f>
        <v>Чи існують досудові розслідування/тривають судові провадження, де ви виступаєте підозрюваним/обвинуваченим у вчинені злочину?
Якщо так, то вкажіть злочин у вчиненні якого Ви підозрюєтесь/обвинувачуєтесь</v>
      </c>
      <c r="AC15" s="378" t="str">
        <f ca="1">IF(ISBLANK(INDIRECT("C15")),"",(INDIRECT("C15")))</f>
        <v/>
      </c>
      <c r="AD15" t="str">
        <f ca="1">IF(ISBLANK(INDIRECT("D15")),"",(INDIRECT("D15")))</f>
        <v/>
      </c>
    </row>
    <row r="16" spans="1:30" ht="103.5" customHeight="1" x14ac:dyDescent="0.35">
      <c r="A16" s="269" t="s">
        <v>1202</v>
      </c>
      <c r="B16" s="389" t="s">
        <v>1203</v>
      </c>
      <c r="C16" s="16"/>
      <c r="D16" s="340"/>
      <c r="AB16" t="str">
        <f ca="1">IF(ISBLANK(INDIRECT("B16")),"",(INDIRECT("B16")))</f>
        <v xml:space="preserve">Чи притягувались Ви до відповідальності або чи застосовувались до Вас заходи впливу за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Якщо так, то вкажіть порушення законодавства, за яке Вас було притягнуто до відповідальності/були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
</v>
      </c>
      <c r="AC16" s="378" t="str">
        <f ca="1">IF(ISBLANK(INDIRECT("C16")),"",(INDIRECT("C16")))</f>
        <v/>
      </c>
      <c r="AD16" t="str">
        <f ca="1">IF(ISBLANK(INDIRECT("D16")),"",(INDIRECT("D16")))</f>
        <v/>
      </c>
    </row>
    <row r="17" spans="1:30" ht="93.75" customHeight="1" x14ac:dyDescent="0.35">
      <c r="A17" s="269" t="s">
        <v>1204</v>
      </c>
      <c r="B17" s="389" t="s">
        <v>1205</v>
      </c>
      <c r="C17" s="16"/>
      <c r="D17" s="340"/>
      <c r="AB17" t="str">
        <f ca="1">IF(ISBLANK(INDIRECT("B17")),"",(INDIRECT("B17")))</f>
        <v xml:space="preserve">Чи триває розгляд справи про притягнення Вас до відповідальності/застосування заходів впливу за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Якщо так, то вкажіть порушення законодавства, щодо якого триває розгляд справи про притягнення Вас до відповідальності/застосування заходів впливу та стадію розгляду справи
</v>
      </c>
      <c r="AC17" s="378" t="str">
        <f ca="1">IF(ISBLANK(INDIRECT("C17")),"",(INDIRECT("C17")))</f>
        <v/>
      </c>
      <c r="AD17" t="str">
        <f ca="1">IF(ISBLANK(INDIRECT("D17")),"",(INDIRECT("D17")))</f>
        <v/>
      </c>
    </row>
    <row r="18" spans="1:30" ht="56.25" customHeight="1" x14ac:dyDescent="0.35">
      <c r="A18" s="377" t="s">
        <v>1414</v>
      </c>
      <c r="B18" s="389" t="s">
        <v>1418</v>
      </c>
      <c r="C18" s="16"/>
      <c r="D18" s="380"/>
      <c r="AB18" t="str">
        <f ca="1">IF(ISBLANK(INDIRECT("B18")),"",(INDIRECT("B18")))</f>
        <v>Чи траплялися протягом останніх трьох років (у тому числі на дату підписання цієї анкети) випадки подання Вами недостовірної інформації Національному банку України? 
Якщо так, то зазначте, яка саме недостовірна інформація подавалася Національному банку України, дату її подання та надайте пояснення:</v>
      </c>
      <c r="AC18" s="378" t="str">
        <f ca="1">IF(ISBLANK(INDIRECT("C18")),"",(INDIRECT("C18")))</f>
        <v/>
      </c>
      <c r="AD18" t="str">
        <f ca="1">IF(ISBLANK(INDIRECT("D18")),"",(INDIRECT("D18")))</f>
        <v/>
      </c>
    </row>
    <row r="19" spans="1:30" ht="42" customHeight="1" x14ac:dyDescent="0.35">
      <c r="A19" s="377" t="s">
        <v>1415</v>
      </c>
      <c r="B19" s="268" t="s">
        <v>1419</v>
      </c>
      <c r="C19" s="16"/>
      <c r="D19" s="379" t="s">
        <v>84</v>
      </c>
      <c r="AB19" t="str">
        <f ca="1">IF(ISBLANK(INDIRECT("B19")),"",(INDIRECT("B19")))</f>
        <v>Чи мали місце протягом останніх трьох років (у тому числі на дату підписання цієї анкети) випадки невиконання Вами узятих на себе особистих зобов’язань і/або гарантійних листів, наданих Національному банку України?</v>
      </c>
      <c r="AC19" s="378" t="str">
        <f ca="1">IF(ISBLANK(INDIRECT("C19")),"",(INDIRECT("C19")))</f>
        <v/>
      </c>
      <c r="AD19" t="str">
        <f ca="1">IF(ISBLANK(INDIRECT("D19")),"",(INDIRECT("D19")))</f>
        <v>-</v>
      </c>
    </row>
    <row r="20" spans="1:30" ht="60.65" customHeight="1" x14ac:dyDescent="0.35">
      <c r="A20" s="377" t="s">
        <v>1416</v>
      </c>
      <c r="B20" s="389" t="s">
        <v>1420</v>
      </c>
      <c r="C20" s="16"/>
      <c r="D20" s="380"/>
      <c r="AB20" t="str">
        <f ca="1">IF(ISBLANK(INDIRECT("B20")),"",(INDIRECT("B20")))</f>
        <v xml:space="preserve">Чи є Ви громадянином чи податковим резидентом або чи є місцем Вашого постійного проживання держава, що здійснює/здійснювала збройну агресію проти України у значенні, наведеному в статті 1 Закону України “Про оборону України”?
Якщо так, то надайте опис:
</v>
      </c>
      <c r="AC20" s="378" t="str">
        <f ca="1">IF(ISBLANK(INDIRECT("C20")),"",(INDIRECT("C20")))</f>
        <v/>
      </c>
      <c r="AD20" t="str">
        <f ca="1">IF(ISBLANK(INDIRECT("D20")),"",(INDIRECT("D20")))</f>
        <v/>
      </c>
    </row>
    <row r="21" spans="1:30" ht="55.5" customHeight="1" x14ac:dyDescent="0.35">
      <c r="A21" s="562" t="s">
        <v>1417</v>
      </c>
      <c r="B21" s="389" t="s">
        <v>1421</v>
      </c>
      <c r="C21" s="16"/>
      <c r="D21" s="380"/>
      <c r="AB21" t="str">
        <f ca="1">IF(ISBLANK(INDIRECT("B21")),"",(INDIRECT("B21")))</f>
        <v>Чи мало місце протягом останніх трьох років набрання законної сили рішенням суду щодо Вас про притягнення до відповідальності за порушення вимог антикорупційного законодавства, законодавства з питань фінансового моніторингу, законодавства про фінансові послуги?</v>
      </c>
      <c r="AC21" s="378" t="str">
        <f ca="1">IF(ISBLANK(INDIRECT("C21")),"",(INDIRECT("C21")))</f>
        <v/>
      </c>
      <c r="AD21" t="str">
        <f ca="1">IF(ISBLANK(INDIRECT("D21")),"",(INDIRECT("D21")))</f>
        <v/>
      </c>
    </row>
    <row r="22" spans="1:30" ht="69" customHeight="1" x14ac:dyDescent="0.35">
      <c r="A22" s="563"/>
      <c r="B22" s="389" t="s">
        <v>1422</v>
      </c>
      <c r="C22" s="16"/>
      <c r="D22" s="380"/>
      <c r="AB22" t="str">
        <f ca="1">IF(ISBLANK(INDIRECT("B22")),"",(INDIRECT("B22")))</f>
        <v>Чи існує на дату підписання цієї анкети щодо Вас рішення суду про притягнення до відповідальності, яке набрало законної сили, за порушення вимог антикорупційного законодавства, законодавства з питань фінансового моніторингу, законодавства про фінансові послуги?
Якщо так, то надайте пояснення:</v>
      </c>
      <c r="AC22" s="378" t="str">
        <f ca="1">IF(ISBLANK(INDIRECT("C22")),"",(INDIRECT("C22")))</f>
        <v/>
      </c>
      <c r="AD22" t="str">
        <f ca="1">IF(ISBLANK(INDIRECT("D22")),"",(INDIRECT("D22")))</f>
        <v/>
      </c>
    </row>
    <row r="23" spans="1:30" x14ac:dyDescent="0.35">
      <c r="A23" s="60" t="s">
        <v>277</v>
      </c>
      <c r="B23" s="60"/>
      <c r="C23" s="61"/>
      <c r="D23" s="62"/>
      <c r="AB23" t="str">
        <f ca="1">IF(ISBLANK(INDIRECT("B23")),"",(INDIRECT("B23")))</f>
        <v/>
      </c>
      <c r="AC23" s="378" t="str">
        <f ca="1">IF(ISBLANK(INDIRECT("C23")),"",(INDIRECT("C23")))</f>
        <v/>
      </c>
      <c r="AD23" t="str">
        <f ca="1">IF(ISBLANK(INDIRECT("D23")),"",(INDIRECT("D23")))</f>
        <v/>
      </c>
    </row>
    <row r="24" spans="1:30" ht="50.25" customHeight="1" x14ac:dyDescent="0.35">
      <c r="A24" s="269" t="s">
        <v>214</v>
      </c>
      <c r="B24" s="389" t="s">
        <v>1438</v>
      </c>
      <c r="C24" s="16"/>
      <c r="D24" s="340"/>
      <c r="AB24" t="str">
        <f ca="1">IF(ISBLANK(INDIRECT("B24")),"",(INDIRECT("B24")))</f>
        <v xml:space="preserve">Чи маєте Ви заборгованість зі сплати податків, зборів або інших обов’язкових платежів, крім тих, що передбачені в пункті 1.5 цієї анкети, станом на дату підписання цієї анкети? 
Якщо так, то надайте пояснення: </v>
      </c>
      <c r="AC24" s="378" t="str">
        <f ca="1">IF(ISBLANK(INDIRECT("C24")),"",(INDIRECT("C24")))</f>
        <v/>
      </c>
      <c r="AD24" t="str">
        <f ca="1">IF(ISBLANK(INDIRECT("D24")),"",(INDIRECT("D24")))</f>
        <v/>
      </c>
    </row>
    <row r="25" spans="1:30" ht="52.5" customHeight="1" x14ac:dyDescent="0.35">
      <c r="A25" s="269" t="s">
        <v>1206</v>
      </c>
      <c r="B25" s="389" t="s">
        <v>1207</v>
      </c>
      <c r="C25" s="16"/>
      <c r="D25" s="340"/>
      <c r="AB25" t="str">
        <f ca="1">IF(ISBLANK(INDIRECT("B25")),"",(INDIRECT("B25")))</f>
        <v>Чи є Ви платником податку на нерухоме майно/земельного податку/транспортного податку? 
Якщо так, то зазначте інформацію про стан сплати Вами податкових зобов'язань</v>
      </c>
      <c r="AC25" s="378" t="str">
        <f ca="1">IF(ISBLANK(INDIRECT("C25")),"",(INDIRECT("C25")))</f>
        <v/>
      </c>
      <c r="AD25" t="str">
        <f ca="1">IF(ISBLANK(INDIRECT("D25")),"",(INDIRECT("D25")))</f>
        <v/>
      </c>
    </row>
    <row r="26" spans="1:30" ht="123.75" customHeight="1" x14ac:dyDescent="0.35">
      <c r="A26" s="269" t="s">
        <v>1208</v>
      </c>
      <c r="B26" s="389" t="s">
        <v>503</v>
      </c>
      <c r="C26" s="16"/>
      <c r="D26" s="340"/>
      <c r="AB26" t="str">
        <f ca="1">IF(ISBLANK(INDIRECT("B26")),"",(INDIRECT("B26")))</f>
        <v>Чи допускали Ви порушення (невиконання або неналежне виконання) зобов’язання фінансового характеру, сума якого перевищувала 300 000 гривень (або еквівалент цієї суми в іноземній валюті), а строк порушення перевищував 30 днів поспіль, перед будь-яким банком або іншою юридичною чи фізичною особою протягом останніх трьох років?
(Якщо так, то надайте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AC26" s="378" t="str">
        <f ca="1">IF(ISBLANK(INDIRECT("C26")),"",(INDIRECT("C26")))</f>
        <v/>
      </c>
      <c r="AD26" t="str">
        <f ca="1">IF(ISBLANK(INDIRECT("D26")),"",(INDIRECT("D26")))</f>
        <v/>
      </c>
    </row>
    <row r="27" spans="1:30" ht="84.75" customHeight="1" x14ac:dyDescent="0.35">
      <c r="A27" s="269" t="s">
        <v>1209</v>
      </c>
      <c r="B27" s="389" t="s">
        <v>504</v>
      </c>
      <c r="C27" s="16"/>
      <c r="D27" s="340"/>
      <c r="AB27" t="str">
        <f ca="1">IF(ISBLANK(INDIRECT("B27")),"",(INDIRECT("B27")))</f>
        <v>Чи існує таке порушення станом на дату підписання цієї анкети?
(Якщо так, то надайте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AC27" s="378" t="str">
        <f ca="1">IF(ISBLANK(INDIRECT("C27")),"",(INDIRECT("C27")))</f>
        <v/>
      </c>
      <c r="AD27" t="str">
        <f ca="1">IF(ISBLANK(INDIRECT("D27")),"",(INDIRECT("D27")))</f>
        <v/>
      </c>
    </row>
    <row r="28" spans="1:30" ht="91" x14ac:dyDescent="0.35">
      <c r="A28" s="269" t="s">
        <v>1212</v>
      </c>
      <c r="B28" s="389" t="s">
        <v>1213</v>
      </c>
      <c r="C28" s="16"/>
      <c r="D28" s="340"/>
      <c r="AB28" t="str">
        <f ca="1">IF(ISBLANK(INDIRECT("B28")),"",(INDIRECT("B28")))</f>
        <v xml:space="preserve">Чи є у Вас зобов'язання фінансового характеру перед будь-яким банком або іншою юридичною чи фізичною особою, сума яких перевищує 300 000 гривень станом на дату підписання цієї анкети?
Якщо так, то надайте опис [обов’язково вкажіть повне найменування або прізвище, ім’я та по батькові контрагента, вид правочину, на підставі якого таке зобов’язання виникло, його реквізити, суму та валюту, строк виконання]
</v>
      </c>
      <c r="AC28" s="378" t="str">
        <f ca="1">IF(ISBLANK(INDIRECT("C28")),"",(INDIRECT("C28")))</f>
        <v/>
      </c>
      <c r="AD28" t="str">
        <f ca="1">IF(ISBLANK(INDIRECT("D28")),"",(INDIRECT("D28")))</f>
        <v/>
      </c>
    </row>
    <row r="29" spans="1:30" ht="65" x14ac:dyDescent="0.35">
      <c r="A29" s="269" t="s">
        <v>1214</v>
      </c>
      <c r="B29" s="389" t="s">
        <v>1215</v>
      </c>
      <c r="C29" s="16"/>
      <c r="D29" s="340"/>
      <c r="AB29" t="str">
        <f ca="1">IF(ISBLANK(INDIRECT("B29")),"",(INDIRECT("B29")))</f>
        <v xml:space="preserve">Чи Ви були протягом останніх трьох років/є відповідачем у судовому провадженні, у зв'язку з яким до Вас виникли/можуть виникнути майнові вимоги?
Якщо так, то зазначте суму та валюту майнових вимог, інформацію про прийняте рішення, хід його виконання (за наявності) та надайте пояснення
</v>
      </c>
      <c r="AC29" s="378" t="str">
        <f ca="1">IF(ISBLANK(INDIRECT("C29")),"",(INDIRECT("C29")))</f>
        <v/>
      </c>
      <c r="AD29" t="str">
        <f ca="1">IF(ISBLANK(INDIRECT("D29")),"",(INDIRECT("D29")))</f>
        <v/>
      </c>
    </row>
    <row r="30" spans="1:30" ht="65" x14ac:dyDescent="0.35">
      <c r="A30" s="269" t="s">
        <v>1216</v>
      </c>
      <c r="B30" s="389" t="s">
        <v>1217</v>
      </c>
      <c r="C30" s="16"/>
      <c r="D30" s="340"/>
      <c r="AB30" t="str">
        <f ca="1">IF(ISBLANK(INDIRECT("B30")),"",(INDIRECT("B30")))</f>
        <v xml:space="preserve">Чи відкривалась щодо Вас протягом останніх трьох років справа про неплатоспроможність фізичної особи?
Якщо так, то зазначте підстави відкриття провадження, застосовані процедури та надайте пояснення
</v>
      </c>
      <c r="AC30" s="378" t="str">
        <f ca="1">IF(ISBLANK(INDIRECT("C30")),"",(INDIRECT("C30")))</f>
        <v/>
      </c>
      <c r="AD30" t="str">
        <f ca="1">IF(ISBLANK(INDIRECT("D30")),"",(INDIRECT("D30")))</f>
        <v/>
      </c>
    </row>
    <row r="31" spans="1:30" x14ac:dyDescent="0.35">
      <c r="A31" s="60" t="s">
        <v>301</v>
      </c>
      <c r="B31" s="63"/>
      <c r="C31" s="64"/>
      <c r="D31" s="65"/>
      <c r="AB31" t="str">
        <f ca="1">IF(ISBLANK(INDIRECT("B31")),"",(INDIRECT("B31")))</f>
        <v/>
      </c>
      <c r="AC31" s="378" t="str">
        <f ca="1">IF(ISBLANK(INDIRECT("C31")),"",(INDIRECT("C31")))</f>
        <v/>
      </c>
      <c r="AD31" t="str">
        <f ca="1">IF(ISBLANK(INDIRECT("D31")),"",(INDIRECT("D31")))</f>
        <v/>
      </c>
    </row>
    <row r="32" spans="1:30" ht="102" customHeight="1" x14ac:dyDescent="0.35">
      <c r="A32" s="269" t="s">
        <v>238</v>
      </c>
      <c r="B32" s="389" t="s">
        <v>1423</v>
      </c>
      <c r="C32" s="16"/>
      <c r="D32" s="354"/>
      <c r="AB32" t="str">
        <f ca="1">IF(ISBLANK(INDIRECT("B32")),"",(INDIRECT("B32")))</f>
        <v>Чи траплялися протягом останніх трьох років випадки припинення Ваших повноважень (Вашого звільнення) на вимогу державного органу [крім припинення повноважень/звільнення/не вступу на посаду у зв'язку з прийняттям Національним банком України рішення про відмову в погодженні Вас на посаду керівника, головного бухгалтера, керівника підрозділу внутрішнього аудиту, головного ризик-менеджера, головного комплаєнс-менеджера фінансової установи]?
Якщо так, то зазначте дату, причину припинення повноважень/звільнення та надайте пояснення:</v>
      </c>
      <c r="AC32" s="378" t="str">
        <f ca="1">IF(ISBLANK(INDIRECT("C32")),"",(INDIRECT("C32")))</f>
        <v/>
      </c>
      <c r="AD32" t="str">
        <f ca="1">IF(ISBLANK(INDIRECT("D32")),"",(INDIRECT("D32")))</f>
        <v/>
      </c>
    </row>
    <row r="33" spans="1:30" ht="81.75" customHeight="1" x14ac:dyDescent="0.35">
      <c r="A33" s="269" t="s">
        <v>239</v>
      </c>
      <c r="B33" s="389" t="s">
        <v>1439</v>
      </c>
      <c r="C33" s="16"/>
      <c r="D33" s="354"/>
      <c r="AB33" t="str">
        <f ca="1">IF(ISBLANK(INDIRECT("B33")),"",(INDIRECT("B33")))</f>
        <v>Чи звільняли Вас протягом останніх п’яти років з огляду на систематичне або одноразове грубе порушення посадових обов’язків та/або правил трудового розпорядку, порушення обмежень, установлених антикорупційним законодавством, вчинення за місцем роботи розкрадання, зловживання владою/службовим становищем або іншого правопорушення?
Якщо так, то зазначте дату, причину звільнення та надайте пояснення</v>
      </c>
      <c r="AC33" s="378" t="str">
        <f ca="1">IF(ISBLANK(INDIRECT("C33")),"",(INDIRECT("C33")))</f>
        <v/>
      </c>
      <c r="AD33" t="str">
        <f ca="1">IF(ISBLANK(INDIRECT("D33")),"",(INDIRECT("D33")))</f>
        <v/>
      </c>
    </row>
    <row r="34" spans="1:30" ht="39" x14ac:dyDescent="0.35">
      <c r="A34" s="269" t="s">
        <v>1218</v>
      </c>
      <c r="B34" s="389" t="s">
        <v>1219</v>
      </c>
      <c r="C34" s="16"/>
      <c r="D34" s="354"/>
      <c r="AB34" t="str">
        <f ca="1">IF(ISBLANK(INDIRECT("B34")),"",(INDIRECT("B34")))</f>
        <v>Чи були Ви протягом останніх п’яти років звільнені не за власним бажанням?
Якщо так, то зазначте дату та підстави звільнення (для громадян України зазначте підставу відповідно до Кодексу законів про працю України)</v>
      </c>
      <c r="AC34" s="378" t="str">
        <f ca="1">IF(ISBLANK(INDIRECT("C34")),"",(INDIRECT("C34")))</f>
        <v/>
      </c>
      <c r="AD34" t="str">
        <f ca="1">IF(ISBLANK(INDIRECT("D34")),"",(INDIRECT("D34")))</f>
        <v/>
      </c>
    </row>
    <row r="35" spans="1:30" ht="80.25" customHeight="1" x14ac:dyDescent="0.35">
      <c r="A35" s="269" t="s">
        <v>272</v>
      </c>
      <c r="B35" s="389" t="s">
        <v>1424</v>
      </c>
      <c r="C35" s="16"/>
      <c r="D35" s="354"/>
      <c r="AB35" t="str">
        <f ca="1">IF(ISBLANK(INDIRECT("B35")),"",(INDIRECT("B35")))</f>
        <v>Чи перебували Ви на посаді керівника, головного бухгалтера, керівника підрозділу внутрішнього аудиту, головного ризик-менеджера, головного комплаєнс-менеджера фінансової установи (або виконували обов’язки за посадою) сукупно протягом більше шести місяців без погодження Національним банком України на цю посаду Вас, якщо таке погодження було обов’язковим відповідно до законодавства?
Якщо так, то надайте пояснення</v>
      </c>
      <c r="AC35" s="378" t="str">
        <f ca="1">IF(ISBLANK(INDIRECT("C35")),"",(INDIRECT("C35")))</f>
        <v/>
      </c>
      <c r="AD35" t="str">
        <f ca="1">IF(ISBLANK(INDIRECT("D35")),"",(INDIRECT("D35")))</f>
        <v/>
      </c>
    </row>
    <row r="36" spans="1:30" ht="95.25" customHeight="1" x14ac:dyDescent="0.35">
      <c r="A36" s="269" t="s">
        <v>273</v>
      </c>
      <c r="B36" s="389" t="s">
        <v>1425</v>
      </c>
      <c r="C36" s="16"/>
      <c r="D36" s="354"/>
      <c r="AB36" t="str">
        <f ca="1">IF(ISBLANK(INDIRECT("B36")),"",(INDIRECT("B36")))</f>
        <v>Чи застосовувалось до Вас протягом останніх трьох років дисциплінарне стягнення у вигляді позбавлення права на зайняття адвокатською діяльністю, анулювання виданого Вам свідоцтва про право на зайняття нотаріальною діяльністю чи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зазначте опис (яке саме дисциплінарне стягнення застосовувалось, дата його застосування) та надайте пояснення:</v>
      </c>
      <c r="AC36" s="378" t="str">
        <f ca="1">IF(ISBLANK(INDIRECT("C36")),"",(INDIRECT("C36")))</f>
        <v/>
      </c>
      <c r="AD36" t="str">
        <f ca="1">IF(ISBLANK(INDIRECT("D36")),"",(INDIRECT("D36")))</f>
        <v/>
      </c>
    </row>
    <row r="37" spans="1:30" ht="62.25" customHeight="1" x14ac:dyDescent="0.35">
      <c r="A37" s="269" t="s">
        <v>1220</v>
      </c>
      <c r="B37" s="389" t="s">
        <v>1221</v>
      </c>
      <c r="C37" s="16"/>
      <c r="D37" s="354"/>
      <c r="AB37" t="str">
        <f ca="1">IF(ISBLANK(INDIRECT("B37")),"",(INDIRECT("B37")))</f>
        <v xml:space="preserve">Чи розглядалося раніше питання щодо невідповідності Вашої діяльності стандартам ділової практики та/або професійної етики?
Якщо так, то зазначте ким розглядалося таке питання, дату та причину розгляду, прийняте рішення та надайте пояснення:  
</v>
      </c>
      <c r="AC37" s="378" t="str">
        <f ca="1">IF(ISBLANK(INDIRECT("C37")),"",(INDIRECT("C37")))</f>
        <v/>
      </c>
      <c r="AD37" t="str">
        <f ca="1">IF(ISBLANK(INDIRECT("D37")),"",(INDIRECT("D37")))</f>
        <v/>
      </c>
    </row>
    <row r="38" spans="1:30" ht="72.75" customHeight="1" x14ac:dyDescent="0.35">
      <c r="A38" s="269" t="s">
        <v>1222</v>
      </c>
      <c r="B38" s="389" t="s">
        <v>1223</v>
      </c>
      <c r="C38" s="16"/>
      <c r="D38" s="354"/>
      <c r="AB38" t="str">
        <f ca="1">IF(ISBLANK(INDIRECT("B38")),"",(INDIRECT("B38")))</f>
        <v xml:space="preserve">Чи отримували Ви протягом останніх трьох років відмову в отриманні/наданні будь-яких дозволів/ліцензій/погоджень від регуляторних органів?
Якщо так, то зазначте в отриманні/наданні якого дозволу/ліцензії/погодження Вам було відмовлено, яким органом було прийнято рішення про відмову, дату такого рішення, причини/підстави відмови та надайте пояснення:  
</v>
      </c>
      <c r="AC38" s="378" t="str">
        <f ca="1">IF(ISBLANK(INDIRECT("C38")),"",(INDIRECT("C38")))</f>
        <v/>
      </c>
      <c r="AD38" t="str">
        <f ca="1">IF(ISBLANK(INDIRECT("D38")),"",(INDIRECT("D38")))</f>
        <v/>
      </c>
    </row>
    <row r="39" spans="1:30" ht="72.75" customHeight="1" x14ac:dyDescent="0.35">
      <c r="A39" s="377" t="s">
        <v>1426</v>
      </c>
      <c r="B39" s="389" t="s">
        <v>1427</v>
      </c>
      <c r="C39" s="16"/>
      <c r="D39" s="354"/>
      <c r="AB39" t="str">
        <f ca="1">IF(ISBLANK(INDIRECT("B39")),"",(INDIRECT("B39")))</f>
        <v>Чи були випадки протягом останніх трьох років звільнення Вас із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пояснення:</v>
      </c>
      <c r="AC39" s="378" t="str">
        <f ca="1">IF(ISBLANK(INDIRECT("C39")),"",(INDIRECT("C39")))</f>
        <v/>
      </c>
      <c r="AD39" t="str">
        <f ca="1">IF(ISBLANK(INDIRECT("D39")),"",(INDIRECT("D39")))</f>
        <v/>
      </c>
    </row>
    <row r="40" spans="1:30" x14ac:dyDescent="0.35">
      <c r="A40" s="60" t="s">
        <v>1428</v>
      </c>
      <c r="B40" s="60"/>
      <c r="C40" s="64"/>
      <c r="D40" s="355"/>
      <c r="AB40" t="str">
        <f ca="1">IF(ISBLANK(INDIRECT("B40")),"",(INDIRECT("B40")))</f>
        <v/>
      </c>
      <c r="AC40" s="378" t="str">
        <f ca="1">IF(ISBLANK(INDIRECT("C40")),"",(INDIRECT("C40")))</f>
        <v/>
      </c>
      <c r="AD40" t="str">
        <f ca="1">IF(ISBLANK(INDIRECT("D40")),"",(INDIRECT("D40")))</f>
        <v/>
      </c>
    </row>
    <row r="41" spans="1:30" ht="285.75" customHeight="1" x14ac:dyDescent="0.35">
      <c r="A41" s="271" t="s">
        <v>229</v>
      </c>
      <c r="B41" s="40" t="s">
        <v>1429</v>
      </c>
      <c r="C41" s="16"/>
      <c r="D41" s="354"/>
      <c r="AB41" t="str">
        <f ca="1">IF(ISBLANK(INDIRECT("B41")),"",(INDIRECT("B41")))</f>
        <v>Чи володіли Ви істотною участю у фінансовій установі, іноземній фінансовій установі станом на будь-яку дату протягом року, що передує даті рішення органу ліцензування та нагляду, суду або іншого уповноваженого органу щодо такої установи про:
- призначення тимчасової адміністрації, та/або
- віднесення до категорії неплатоспроможних, або
- визнання банкрутом, та/або
- відкликання/анулювання банківської ліцензії/усіх ліцензій на провадження діяльності з надання фінансових послуг/усіх ліцензій на окремі види професійної діяльності на ринках капіталу та організованих товарних ринках за ініціативою органу ліцензування та нагляду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і/або не надавав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професійної діяльності на ринках капіталу та організованих товарних ринках, та/або не надавав додаткових послуг, передбачених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 та/або
-  виключення з Державного реєстру фінансових установ і/або реєстру фінансових установ іншого органу ліцензування та нагляду, уповноваженого органу іноземної країни?</v>
      </c>
      <c r="AC41" s="378" t="str">
        <f ca="1">IF(ISBLANK(INDIRECT("C41")),"",(INDIRECT("C41")))</f>
        <v/>
      </c>
      <c r="AD41" t="str">
        <f ca="1">IF(ISBLANK(INDIRECT("D41")),"",(INDIRECT("D41")))</f>
        <v/>
      </c>
    </row>
    <row r="42" spans="1:30" ht="87" customHeight="1" x14ac:dyDescent="0.35">
      <c r="A42" s="271" t="s">
        <v>230</v>
      </c>
      <c r="B42" s="40" t="s">
        <v>1430</v>
      </c>
      <c r="C42" s="16"/>
      <c r="D42" s="354"/>
      <c r="AB42" t="str">
        <f ca="1">IF(ISBLANK(INDIRECT("B42")),"",(INDIRECT("B42")))</f>
        <v>Чи перебували Ви сукупно протягом більше шести місяців у складі органу управління та/або контролю чи на посаді керівника, головного бухгалтера, головного ризик-менеджера, головного комплаєнс-менеджера, керівника підрозділу внутрішнього аудиту фінансової установи, іноземної фінансової установи (чи виконували обов’язки за посадою) протягом року, що передує даті рішення органу ліцензування та нагляду, суду або іншого уповноваженого органу, визначеного в рядку 4.1 цієї таблиці?</v>
      </c>
      <c r="AC42" s="378" t="str">
        <f ca="1">IF(ISBLANK(INDIRECT("C42")),"",(INDIRECT("C42")))</f>
        <v/>
      </c>
      <c r="AD42" t="str">
        <f ca="1">IF(ISBLANK(INDIRECT("D42")),"",(INDIRECT("D42")))</f>
        <v/>
      </c>
    </row>
    <row r="43" spans="1:30" ht="96.75" customHeight="1" x14ac:dyDescent="0.35">
      <c r="A43" s="271" t="s">
        <v>292</v>
      </c>
      <c r="B43" s="390" t="s">
        <v>1431</v>
      </c>
      <c r="C43" s="16"/>
      <c r="D43" s="354"/>
      <c r="AB43" t="str">
        <f ca="1">IF(ISBLANK(INDIRECT("B43"))," ",(INDIRECT("B43")))</f>
        <v>Чи мали Ви можливість незалежно від обіймання посад і володіння участю у фінансовій установі, іноземній фінансовій установі надавати обов’язкові вказівки або іншим чином визначати чи істотно впливати на дії фінансової установи, іноземної фінансової установи станом на будь-яку дату протягом року, що передує даті рішення органу ліцензування та нагляду, суду або іншого уповноваженого органу, визначеного в рядку 4.1 цієї таблиці?
Якщо так, то надайте пояснення</v>
      </c>
      <c r="AC43" s="378" t="str">
        <f ca="1">IF(ISBLANK(INDIRECT("C43"))," ",(INDIRECT("C43")))</f>
        <v xml:space="preserve"> </v>
      </c>
      <c r="AD43" t="str">
        <f ca="1">IF(ISBLANK(INDIRECT("D43"))," ",(INDIRECT("D43")))</f>
        <v xml:space="preserve"> </v>
      </c>
    </row>
    <row r="44" spans="1:30" ht="139.5" customHeight="1" x14ac:dyDescent="0.35">
      <c r="A44" s="271" t="s">
        <v>293</v>
      </c>
      <c r="B44" s="390" t="s">
        <v>1432</v>
      </c>
      <c r="C44" s="391"/>
      <c r="D44" s="392"/>
      <c r="AB44" t="str">
        <f ca="1">IF(ISBLANK(INDIRECT("B44"))," ",(INDIRECT("B44")))</f>
        <v xml:space="preserve">Чи траплялися протягом останніх трьох років випадки припинення Ваших повноважень (Вашого звільнення) або переведення Вас на іншу посаду, якому передувала вимога органу ліцензування та нагляду щодо Вашої заміни на посаді у зв’язку з тим, що Ви не забезпечили належного виконання своїх посадових обов’язків, що призвело до порушення фінансовою установою вимог законодавства України, чи прийняття Національним банком України рішення про застосування заходу впливу у вигляді відсторонення посадової особи фінансової установи від посади?
Якщо так, то зазначте дату та підстави висунення Національним банком України відповідної вимоги/прийняття відповідного рішення, дату припинення повноважень (звільнення) або переведення на іншу посаду та надайте пояснення:
</v>
      </c>
      <c r="AC44" s="378" t="str">
        <f ca="1">IF(ISBLANK(INDIRECT("C44"))," ",(INDIRECT("C44")))</f>
        <v xml:space="preserve"> </v>
      </c>
      <c r="AD44" t="str">
        <f ca="1">IF(ISBLANK(INDIRECT("D44"))," ",(INDIRECT("D44")))</f>
        <v xml:space="preserve"> </v>
      </c>
    </row>
    <row r="45" spans="1:30" hidden="1" x14ac:dyDescent="0.35"/>
    <row r="46" spans="1:30" ht="72.75" hidden="1" customHeight="1" x14ac:dyDescent="0.35">
      <c r="D46" s="10"/>
    </row>
    <row r="47" spans="1:30" hidden="1" x14ac:dyDescent="0.35">
      <c r="D47" s="10"/>
    </row>
    <row r="48" spans="1:30" hidden="1" x14ac:dyDescent="0.35">
      <c r="D48" s="10"/>
    </row>
    <row r="49" spans="4:4" hidden="1" x14ac:dyDescent="0.35">
      <c r="D49" s="10"/>
    </row>
    <row r="50" spans="4:4" hidden="1" x14ac:dyDescent="0.35">
      <c r="D50" s="10"/>
    </row>
    <row r="51" spans="4:4" ht="18.75" hidden="1" customHeight="1" x14ac:dyDescent="0.35">
      <c r="D51" s="10"/>
    </row>
    <row r="52" spans="4:4" hidden="1" x14ac:dyDescent="0.35">
      <c r="D52" s="10"/>
    </row>
    <row r="53" spans="4:4" hidden="1" x14ac:dyDescent="0.35">
      <c r="D53" s="10"/>
    </row>
    <row r="54" spans="4:4" hidden="1" x14ac:dyDescent="0.35"/>
    <row r="55" spans="4:4" hidden="1" x14ac:dyDescent="0.35"/>
    <row r="56" spans="4:4" hidden="1" x14ac:dyDescent="0.35"/>
    <row r="57" spans="4:4" hidden="1" x14ac:dyDescent="0.35"/>
    <row r="58" spans="4:4" hidden="1" x14ac:dyDescent="0.35"/>
    <row r="59" spans="4:4" hidden="1" x14ac:dyDescent="0.35"/>
    <row r="60" spans="4:4" hidden="1" x14ac:dyDescent="0.35"/>
    <row r="61" spans="4:4" hidden="1" x14ac:dyDescent="0.35"/>
    <row r="62" spans="4:4" hidden="1" x14ac:dyDescent="0.35"/>
    <row r="63" spans="4:4" hidden="1" x14ac:dyDescent="0.35"/>
    <row r="64" spans="4: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sheetData>
  <sheetProtection algorithmName="SHA-512" hashValue="23Q53ZPWjK0q9/HNfhADECL5W0nSBemkmxzFwY6xml9uZs1D8Rs18AGcEOkvNWe/bqKRgYDHEa0IWtgDuIxYZQ==" saltValue="tZsyTbrLsDXcbOPDF1DBpg==" spinCount="100000" sheet="1" formatCells="0" formatColumns="0" formatRows="0" sort="0" autoFilter="0" pivotTables="0"/>
  <mergeCells count="3">
    <mergeCell ref="B1:D1"/>
    <mergeCell ref="B2:D2"/>
    <mergeCell ref="A21:A22"/>
  </mergeCells>
  <dataValidations count="1">
    <dataValidation type="list" allowBlank="1" showInputMessage="1" showErrorMessage="1" sqref="C24:C30 C6:C22 C32:C39 C41:C44">
      <formula1>"Так,Ні"</formula1>
    </dataValidation>
  </dataValidations>
  <pageMargins left="0.39370078740157483" right="0.39370078740157483" top="1.1811023622047243" bottom="0.47244094488188976" header="0.31496062992125984" footer="0.27559055118110237"/>
  <pageSetup paperSize="9" orientation="landscape" r:id="rId1"/>
  <headerFooter>
    <oddFooter>&amp;C(Таблиця 14) Сторінка &amp;P із &amp;N</oddFooter>
  </headerFooter>
  <rowBreaks count="1" manualBreakCount="1">
    <brk id="39"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13"/>
  <dimension ref="A1:BO65"/>
  <sheetViews>
    <sheetView showGridLines="0" zoomScale="85" zoomScaleNormal="85" zoomScaleSheetLayoutView="85" workbookViewId="0">
      <pane xSplit="1" ySplit="4" topLeftCell="B5" activePane="bottomRight" state="frozenSplit"/>
      <selection pane="topRight"/>
      <selection pane="bottomLeft"/>
      <selection pane="bottomRight" activeCell="B5" sqref="B5"/>
    </sheetView>
  </sheetViews>
  <sheetFormatPr defaultColWidth="0" defaultRowHeight="13" zeroHeight="1" x14ac:dyDescent="0.3"/>
  <cols>
    <col min="1" max="1" width="7" style="2" customWidth="1"/>
    <col min="2" max="2" width="82.1796875" style="10" customWidth="1"/>
    <col min="3" max="3" width="9.1796875" style="10" customWidth="1"/>
    <col min="4" max="4" width="103.81640625" style="10" customWidth="1"/>
    <col min="5" max="5" width="9.1796875" style="116" hidden="1" customWidth="1"/>
    <col min="6" max="16" width="9.1796875" style="109" hidden="1" customWidth="1"/>
    <col min="17" max="67" width="9.1796875" style="116" hidden="1" customWidth="1"/>
    <col min="68" max="16384" width="9.1796875" style="103" hidden="1"/>
  </cols>
  <sheetData>
    <row r="1" spans="1:67" s="113" customFormat="1" x14ac:dyDescent="0.3">
      <c r="A1" s="19"/>
      <c r="B1" s="564"/>
      <c r="C1" s="564"/>
      <c r="D1" s="564"/>
      <c r="E1" s="108"/>
      <c r="F1" s="109"/>
      <c r="G1" s="109"/>
      <c r="H1" s="109"/>
      <c r="I1" s="109"/>
      <c r="J1" s="109"/>
      <c r="K1" s="109"/>
      <c r="L1" s="109"/>
      <c r="M1" s="109"/>
      <c r="N1" s="109"/>
      <c r="O1" s="109"/>
      <c r="P1" s="109"/>
      <c r="Q1" s="108"/>
      <c r="R1" s="108"/>
      <c r="S1" s="108"/>
      <c r="T1" s="108"/>
      <c r="U1" s="108"/>
      <c r="V1" s="110"/>
      <c r="W1" s="110"/>
      <c r="X1" s="110"/>
      <c r="Y1" s="110"/>
      <c r="Z1" s="110"/>
      <c r="AA1" s="111"/>
      <c r="AB1" s="112" t="str">
        <f ca="1">IF(ISBLANK(INDIRECT("B1"))," ",(INDIRECT("B1")))</f>
        <v xml:space="preserve"> </v>
      </c>
      <c r="AC1" s="112" t="str">
        <f ca="1">IF(ISBLANK(INDIRECT("C1"))," ",(INDIRECT("C1")))</f>
        <v xml:space="preserve"> </v>
      </c>
      <c r="AD1" s="112" t="str">
        <f ca="1">IF(ISBLANK(INDIRECT("D1"))," ",(INDIRECT("D1")))</f>
        <v xml:space="preserve"> </v>
      </c>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1"/>
      <c r="BK1" s="111"/>
      <c r="BL1" s="111"/>
      <c r="BM1" s="111"/>
      <c r="BN1" s="111"/>
      <c r="BO1" s="111"/>
    </row>
    <row r="2" spans="1:67" s="113" customFormat="1" ht="24" customHeight="1" x14ac:dyDescent="0.3">
      <c r="A2" s="19"/>
      <c r="B2" s="372" t="str">
        <f>'Анкета (зміст)'!A40</f>
        <v>Таблиця 15. Інформація щодо відповідності керівника банку вимогам до незалежних директорів</v>
      </c>
      <c r="C2" s="5"/>
      <c r="D2" s="22"/>
      <c r="E2" s="114"/>
      <c r="F2" s="109"/>
      <c r="G2" s="109"/>
      <c r="H2" s="109"/>
      <c r="I2" s="109"/>
      <c r="J2" s="109"/>
      <c r="K2" s="109"/>
      <c r="L2" s="109"/>
      <c r="M2" s="109"/>
      <c r="N2" s="109"/>
      <c r="O2" s="109"/>
      <c r="P2" s="109"/>
      <c r="Q2" s="114"/>
      <c r="R2" s="114"/>
      <c r="S2" s="114"/>
      <c r="T2" s="114"/>
      <c r="U2" s="114"/>
      <c r="V2" s="111"/>
      <c r="W2" s="111"/>
      <c r="X2" s="111"/>
      <c r="Y2" s="111"/>
      <c r="Z2" s="111"/>
      <c r="AA2" s="111"/>
      <c r="AB2" s="112" t="str">
        <f ca="1">IF(ISBLANK(INDIRECT("B2"))," ",(INDIRECT("B2")))</f>
        <v>Таблиця 15. Інформація щодо відповідності керівника банку вимогам до незалежних директорів</v>
      </c>
      <c r="AC2" s="112" t="str">
        <f ca="1">IF(ISBLANK(INDIRECT("C2"))," ",(INDIRECT("C2")))</f>
        <v xml:space="preserve"> </v>
      </c>
      <c r="AD2" s="112" t="str">
        <f ca="1">IF(ISBLANK(INDIRECT("D2"))," ",(INDIRECT("D2")))</f>
        <v xml:space="preserve"> </v>
      </c>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1"/>
      <c r="BK2" s="111"/>
      <c r="BL2" s="111"/>
      <c r="BM2" s="111"/>
      <c r="BN2" s="111"/>
      <c r="BO2" s="111"/>
    </row>
    <row r="3" spans="1:67" s="102" customFormat="1" ht="26" x14ac:dyDescent="0.15">
      <c r="A3" s="14" t="s">
        <v>128</v>
      </c>
      <c r="B3" s="28" t="s">
        <v>228</v>
      </c>
      <c r="C3" s="14" t="s">
        <v>234</v>
      </c>
      <c r="D3" s="76" t="s">
        <v>823</v>
      </c>
      <c r="E3" s="115"/>
      <c r="F3" s="109"/>
      <c r="G3" s="109"/>
      <c r="H3" s="109"/>
      <c r="I3" s="109"/>
      <c r="J3" s="109"/>
      <c r="K3" s="109"/>
      <c r="L3" s="109"/>
      <c r="M3" s="109"/>
      <c r="N3" s="109"/>
      <c r="O3" s="109"/>
      <c r="P3" s="109"/>
      <c r="Q3" s="115"/>
      <c r="R3" s="115"/>
      <c r="S3" s="115"/>
      <c r="T3" s="115"/>
      <c r="U3" s="115"/>
      <c r="V3" s="115"/>
      <c r="W3" s="115"/>
      <c r="X3" s="115"/>
      <c r="Y3" s="115"/>
      <c r="Z3" s="115"/>
      <c r="AA3" s="115"/>
      <c r="AB3" s="112" t="str">
        <f ca="1">IF(ISBLANK(INDIRECT("B3"))," ",(INDIRECT("B3")))</f>
        <v>Питання</v>
      </c>
      <c r="AC3" s="112" t="str">
        <f ca="1">IF(ISBLANK(INDIRECT("C3"))," ",(INDIRECT("C3")))</f>
        <v>Відповідь (так/ні)</v>
      </c>
      <c r="AD3" s="112" t="str">
        <f ca="1">IF(ISBLANK(INDIRECT("D3"))," ",(INDIRECT("D3")))</f>
        <v>Пояснення (зазначається у випадку відповіді "так")</v>
      </c>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5"/>
      <c r="BK3" s="115"/>
      <c r="BL3" s="115"/>
      <c r="BM3" s="115"/>
      <c r="BN3" s="115"/>
      <c r="BO3" s="115"/>
    </row>
    <row r="4" spans="1:67" s="102" customFormat="1" x14ac:dyDescent="0.15">
      <c r="A4" s="14">
        <v>1</v>
      </c>
      <c r="B4" s="28">
        <v>2</v>
      </c>
      <c r="C4" s="28">
        <v>3</v>
      </c>
      <c r="D4" s="76">
        <v>4</v>
      </c>
      <c r="E4" s="115"/>
      <c r="F4" s="109"/>
      <c r="G4" s="109"/>
      <c r="H4" s="109"/>
      <c r="I4" s="109"/>
      <c r="J4" s="109"/>
      <c r="K4" s="109"/>
      <c r="L4" s="109"/>
      <c r="M4" s="109"/>
      <c r="N4" s="109"/>
      <c r="O4" s="109"/>
      <c r="P4" s="109"/>
      <c r="Q4" s="115"/>
      <c r="R4" s="115"/>
      <c r="S4" s="115"/>
      <c r="T4" s="115"/>
      <c r="U4" s="115"/>
      <c r="V4" s="115"/>
      <c r="W4" s="115"/>
      <c r="X4" s="115"/>
      <c r="Y4" s="115"/>
      <c r="Z4" s="115"/>
      <c r="AA4" s="115"/>
      <c r="AB4" s="112">
        <f ca="1">IF(ISBLANK(INDIRECT("B4"))," ",(INDIRECT("B4")))</f>
        <v>2</v>
      </c>
      <c r="AC4" s="112">
        <f ca="1">IF(ISBLANK(INDIRECT("C4"))," ",(INDIRECT("C4")))</f>
        <v>3</v>
      </c>
      <c r="AD4" s="112">
        <f ca="1">IF(ISBLANK(INDIRECT("D4"))," ",(INDIRECT("D4")))</f>
        <v>4</v>
      </c>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5"/>
      <c r="BK4" s="115"/>
      <c r="BL4" s="115"/>
      <c r="BM4" s="115"/>
      <c r="BN4" s="115"/>
      <c r="BO4" s="115"/>
    </row>
    <row r="5" spans="1:67" ht="31.5" customHeight="1" x14ac:dyDescent="0.3">
      <c r="A5" s="272">
        <v>1</v>
      </c>
      <c r="B5" s="272" t="s">
        <v>464</v>
      </c>
      <c r="C5" s="16"/>
      <c r="D5" s="337" t="s">
        <v>84</v>
      </c>
      <c r="AB5" s="393" t="str">
        <f ca="1">IF(ISBLANK(INDIRECT("B5"))," ",(INDIRECT("B5")))</f>
        <v>Чи мають інші особи можливість здійснювати на Вас вплив у разі прийняття Вами рішень під час виконання обов’язків незалежного директора?</v>
      </c>
      <c r="AC5" s="393" t="str">
        <f ca="1">IF(ISBLANK(INDIRECT("C5"))," ",(INDIRECT("C5")))</f>
        <v xml:space="preserve"> </v>
      </c>
      <c r="AD5" s="393" t="str">
        <f ca="1">IF(ISBLANK(INDIRECT("D5"))," ",(INDIRECT("D5")))</f>
        <v>-</v>
      </c>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row>
    <row r="6" spans="1:67" ht="44.25" customHeight="1" x14ac:dyDescent="0.3">
      <c r="A6" s="272">
        <v>2</v>
      </c>
      <c r="B6" s="272" t="s">
        <v>505</v>
      </c>
      <c r="C6" s="16"/>
      <c r="D6" s="359"/>
      <c r="AB6" s="393" t="str">
        <f ca="1">IF(ISBLANK(INDIRECT("B6"))," ",(INDIRECT("B6")))</f>
        <v>Чи входили Ви протягом попередніх п’яти років до складу органів управління банку та/або афілійованих із ним юридичних осіб?
Якщо так, то надайте пояснення</v>
      </c>
      <c r="AC6" s="393" t="str">
        <f ca="1">IF(ISBLANK(INDIRECT("C6"))," ",(INDIRECT("C6")))</f>
        <v xml:space="preserve"> </v>
      </c>
      <c r="AD6" s="393" t="str">
        <f ca="1">IF(ISBLANK(INDIRECT("D6"))," ",(INDIRECT("D6")))</f>
        <v xml:space="preserve"> </v>
      </c>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row>
    <row r="7" spans="1:67" ht="57.75" customHeight="1" x14ac:dyDescent="0.3">
      <c r="A7" s="272">
        <v>3</v>
      </c>
      <c r="B7" s="272" t="s">
        <v>506</v>
      </c>
      <c r="C7" s="16"/>
      <c r="D7" s="359"/>
      <c r="AB7" s="393" t="str">
        <f ca="1">IF(ISBLANK(INDIRECT("B7"))," ",(INDIRECT("B7")))</f>
        <v>Чи одержуєте Ви зараз та чи одержували протягом попередніх трьох років від банку та/або афілійованих із ним юридичних осіб додаткову винагороду в розмірі, що перевищує п’ять відсотків Вашого сукупного річного доходу за кожний із таких років?
Якщо так, то надайте пояснення</v>
      </c>
      <c r="AC7" s="393" t="str">
        <f ca="1">IF(ISBLANK(INDIRECT("C7"))," ",(INDIRECT("C7")))</f>
        <v xml:space="preserve"> </v>
      </c>
      <c r="AD7" s="393" t="str">
        <f ca="1">IF(ISBLANK(INDIRECT("D7"))," ",(INDIRECT("D7")))</f>
        <v xml:space="preserve"> </v>
      </c>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row>
    <row r="8" spans="1:67" ht="57" customHeight="1" x14ac:dyDescent="0.3">
      <c r="A8" s="272">
        <v>4</v>
      </c>
      <c r="B8" s="272" t="s">
        <v>507</v>
      </c>
      <c r="C8" s="16"/>
      <c r="D8" s="337" t="s">
        <v>84</v>
      </c>
      <c r="AB8" s="393" t="str">
        <f ca="1">IF(ISBLANK(INDIRECT("B8"))," ",(INDIRECT("B8")))</f>
        <v>Чи володієте Ви (прямо або опосередковано) п’ятьма і більше відсотками статутного капіталу юридичної особи, чи Ви є посадовою особою або особою, яка здійснює управлінські функції, в юридичній особі, або чи Ви є фізичною особою-підприємцем, яка протягом минулого року мала істотні ділові відносини з банком та/або афілійованими з ним юридичними особами?</v>
      </c>
      <c r="AC8" s="393" t="str">
        <f ca="1">IF(ISBLANK(INDIRECT("C8"))," ",(INDIRECT("C8")))</f>
        <v xml:space="preserve"> </v>
      </c>
      <c r="AD8" s="393" t="str">
        <f ca="1">IF(ISBLANK(INDIRECT("D8"))," ",(INDIRECT("D8")))</f>
        <v>-</v>
      </c>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row>
    <row r="9" spans="1:67" ht="30" customHeight="1" x14ac:dyDescent="0.3">
      <c r="A9" s="272">
        <v>5</v>
      </c>
      <c r="B9" s="272" t="s">
        <v>279</v>
      </c>
      <c r="C9" s="16"/>
      <c r="D9" s="337" t="s">
        <v>84</v>
      </c>
      <c r="AB9" s="393" t="str">
        <f ca="1">IF(ISBLANK(INDIRECT("B9"))," ",(INDIRECT("B9")))</f>
        <v>Чи є Ви зараз та чи були протягом попередніх трьох років незалежним аудитором банку та/або афілійованих із ним юридичних осіб?</v>
      </c>
      <c r="AC9" s="393" t="str">
        <f ca="1">IF(ISBLANK(INDIRECT("C9"))," ",(INDIRECT("C9")))</f>
        <v xml:space="preserve"> </v>
      </c>
      <c r="AD9" s="393" t="str">
        <f ca="1">IF(ISBLANK(INDIRECT("D9"))," ",(INDIRECT("D9")))</f>
        <v>-</v>
      </c>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row>
    <row r="10" spans="1:67" ht="44.25" customHeight="1" x14ac:dyDescent="0.3">
      <c r="A10" s="272">
        <v>6</v>
      </c>
      <c r="B10" s="272" t="s">
        <v>280</v>
      </c>
      <c r="C10" s="16"/>
      <c r="D10" s="337" t="s">
        <v>84</v>
      </c>
      <c r="AB10" s="393" t="str">
        <f ca="1">IF(ISBLANK(INDIRECT("B10"))," ",(INDIRECT("B10")))</f>
        <v>Чи є Ви зараз та чи були протягом попередніх трьох років працівником аудиторської фірми, яка протягом попередніх трьох років надавала аудиторські послуги банку та/або афілійованим із ним юридичним особам?</v>
      </c>
      <c r="AC10" s="393" t="str">
        <f ca="1">IF(ISBLANK(INDIRECT("C10"))," ",(INDIRECT("C10")))</f>
        <v xml:space="preserve"> </v>
      </c>
      <c r="AD10" s="393" t="str">
        <f ca="1">IF(ISBLANK(INDIRECT("D10"))," ",(INDIRECT("D10")))</f>
        <v>-</v>
      </c>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row>
    <row r="11" spans="1:67" ht="42" customHeight="1" x14ac:dyDescent="0.3">
      <c r="A11" s="272">
        <v>7</v>
      </c>
      <c r="B11" s="272" t="s">
        <v>508</v>
      </c>
      <c r="C11" s="16"/>
      <c r="D11" s="359"/>
      <c r="AB11" s="393" t="str">
        <f ca="1">IF(ISBLANK(INDIRECT("B11"))," ",(INDIRECT("B11")))</f>
        <v>Чи є Ви зараз та чи були Ви протягом попередніх трьох років працівником банку та/або афілійованих із ним юридичних осіб?
Якщо так, то надайте пояснення</v>
      </c>
      <c r="AC11" s="393" t="str">
        <f ca="1">IF(ISBLANK(INDIRECT("C11"))," ",(INDIRECT("C11")))</f>
        <v xml:space="preserve"> </v>
      </c>
      <c r="AD11" s="393" t="str">
        <f ca="1">IF(ISBLANK(INDIRECT("D11"))," ",(INDIRECT("D11")))</f>
        <v xml:space="preserve"> </v>
      </c>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row>
    <row r="12" spans="1:67" ht="32.25" customHeight="1" x14ac:dyDescent="0.3">
      <c r="A12" s="272">
        <v>8</v>
      </c>
      <c r="B12" s="272" t="s">
        <v>379</v>
      </c>
      <c r="C12" s="16"/>
      <c r="D12" s="337" t="s">
        <v>84</v>
      </c>
      <c r="AB12" s="393" t="str">
        <f ca="1">IF(ISBLANK(INDIRECT("B12"))," ",(INDIRECT("B12")))</f>
        <v>Чи є Ви акціонером банку та/або представником акціонера – власника контрольного пакета акцій банку в будь-яких цивільних відносинах?</v>
      </c>
      <c r="AC12" s="393" t="str">
        <f ca="1">IF(ISBLANK(INDIRECT("C12"))," ",(INDIRECT("C12")))</f>
        <v xml:space="preserve"> </v>
      </c>
      <c r="AD12" s="393" t="str">
        <f ca="1">IF(ISBLANK(INDIRECT("D12"))," ",(INDIRECT("D12")))</f>
        <v>-</v>
      </c>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row>
    <row r="13" spans="1:67" ht="21.75" customHeight="1" x14ac:dyDescent="0.3">
      <c r="A13" s="272">
        <v>9</v>
      </c>
      <c r="B13" s="272" t="s">
        <v>281</v>
      </c>
      <c r="C13" s="16"/>
      <c r="D13" s="337" t="s">
        <v>84</v>
      </c>
      <c r="AB13" s="393" t="str">
        <f ca="1">IF(ISBLANK(INDIRECT("B13"))," ",(INDIRECT("B13")))</f>
        <v>Чи були Ви сукупно більш як 12 років членом наглядової ради банку?</v>
      </c>
      <c r="AC13" s="393" t="str">
        <f ca="1">IF(ISBLANK(INDIRECT("C13"))," ",(INDIRECT("C13")))</f>
        <v xml:space="preserve"> </v>
      </c>
      <c r="AD13" s="393" t="str">
        <f ca="1">IF(ISBLANK(INDIRECT("D13"))," ",(INDIRECT("D13")))</f>
        <v>-</v>
      </c>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row>
    <row r="14" spans="1:67" ht="22.5" customHeight="1" x14ac:dyDescent="0.3">
      <c r="A14" s="272">
        <v>10</v>
      </c>
      <c r="B14" s="272" t="s">
        <v>380</v>
      </c>
      <c r="C14" s="16"/>
      <c r="D14" s="337" t="s">
        <v>84</v>
      </c>
      <c r="AB14" s="393" t="str">
        <f ca="1">IF(ISBLANK(INDIRECT("B14"))," ",(INDIRECT("B14")))</f>
        <v>Чи є ви близькою особою осіб, зазначених у запитаннях 2 – 9 цього розділу?</v>
      </c>
      <c r="AC14" s="393" t="str">
        <f ca="1">IF(ISBLANK(INDIRECT("C14"))," ",(INDIRECT("C14")))</f>
        <v xml:space="preserve"> </v>
      </c>
      <c r="AD14" s="393" t="str">
        <f ca="1">IF(ISBLANK(INDIRECT("D14"))," ",(INDIRECT("D14")))</f>
        <v>-</v>
      </c>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row>
    <row r="15" spans="1:67" ht="82.5" customHeight="1" x14ac:dyDescent="0.3">
      <c r="A15" s="272">
        <v>11</v>
      </c>
      <c r="B15" s="272" t="s">
        <v>509</v>
      </c>
      <c r="C15" s="16"/>
      <c r="D15" s="359"/>
      <c r="AB15" s="393" t="str">
        <f ca="1">IF(ISBLANK(INDIRECT("B15"))," ",(INDIRECT("B15")))</f>
        <v>Чи мали місце випадки здійснення Вами повноважень незалежного директора юридичної особи, керуючись інтересами інших, ніж така юридична особа, осіб, та/або за вказівкою органів управління, власників істотної участі такої юридичної особи (окрім вказівок, наданих в рішеннях загальних зборів акціонерів (єдиного акціонера) такої юридичної особи, прийнятих в порядку, визначеному законом)?
Якщо так, то надайте пояснення</v>
      </c>
      <c r="AC15" s="393" t="str">
        <f ca="1">IF(ISBLANK(INDIRECT("C15"))," ",(INDIRECT("C15")))</f>
        <v xml:space="preserve"> </v>
      </c>
      <c r="AD15" s="393" t="str">
        <f ca="1">IF(ISBLANK(INDIRECT("D15"))," ",(INDIRECT("D15")))</f>
        <v xml:space="preserve"> </v>
      </c>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row>
    <row r="16" spans="1:67" ht="46.5" customHeight="1" x14ac:dyDescent="0.3">
      <c r="A16" s="272">
        <v>12</v>
      </c>
      <c r="B16" s="272" t="s">
        <v>510</v>
      </c>
      <c r="C16" s="16"/>
      <c r="D16" s="359"/>
      <c r="AB16" s="393" t="str">
        <f ca="1">IF(ISBLANK(INDIRECT("B16"))," ",(INDIRECT("B16")))</f>
        <v>Чи є Ви та чи були Ви протягом попередніх трьох років власником істотної участі в банку та/або представником власника істотної участі в банку в будь-яких цивільних відносинах?
Якщо так, то надайте пояснення</v>
      </c>
      <c r="AC16" s="393" t="str">
        <f ca="1">IF(ISBLANK(INDIRECT("C16"))," ",(INDIRECT("C16")))</f>
        <v xml:space="preserve"> </v>
      </c>
      <c r="AD16" s="393" t="str">
        <f ca="1">IF(ISBLANK(INDIRECT("D16"))," ",(INDIRECT("D16")))</f>
        <v xml:space="preserve"> </v>
      </c>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row>
    <row r="17" spans="1:61" ht="69.75" customHeight="1" x14ac:dyDescent="0.3">
      <c r="A17" s="272">
        <v>13</v>
      </c>
      <c r="B17" s="272" t="s">
        <v>511</v>
      </c>
      <c r="C17" s="16"/>
      <c r="D17" s="359"/>
      <c r="AB17" s="393" t="str">
        <f ca="1">IF(ISBLANK(INDIRECT("B17"))," ",(INDIRECT("B17")))</f>
        <v>Чи є Ви одним із десяти найбільших остаточних ключових учасників у структурі власності банку та/або представником одного з десяти найбільших остаточних ключових учасників у структурі власності банку в будь-яких цивільних відносинах (якщо розмір сукупної участі особи в банку перевищує один відсоток)?
Якщо так, то надайте пояснення</v>
      </c>
      <c r="AC17" s="393" t="str">
        <f ca="1">IF(ISBLANK(INDIRECT("C17"))," ",(INDIRECT("C17")))</f>
        <v xml:space="preserve"> </v>
      </c>
      <c r="AD17" s="393" t="str">
        <f ca="1">IF(ISBLANK(INDIRECT("D17"))," ",(INDIRECT("D17")))</f>
        <v xml:space="preserve"> </v>
      </c>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row>
    <row r="18" spans="1:61" ht="46.5" customHeight="1" x14ac:dyDescent="0.3">
      <c r="A18" s="272">
        <v>14</v>
      </c>
      <c r="B18" s="272" t="s">
        <v>512</v>
      </c>
      <c r="C18" s="16"/>
      <c r="D18" s="359"/>
      <c r="AB18" s="393" t="str">
        <f ca="1">IF(ISBLANK(INDIRECT("B18"))," ",(INDIRECT("B18")))</f>
        <v>Чи встановлені додаткові критерії незалежності незалежного директора статутом або іншими внутрішніми документами банку?
Якщо так, опишіть такі додаткові критерії та зазначте, чи Ви їм відповідаєте</v>
      </c>
      <c r="AC18" s="393" t="str">
        <f ca="1">IF(ISBLANK(INDIRECT("C18"))," ",(INDIRECT("C18")))</f>
        <v xml:space="preserve"> </v>
      </c>
      <c r="AD18" s="393" t="str">
        <f ca="1">IF(ISBLANK(INDIRECT("D18"))," ",(INDIRECT("D18")))</f>
        <v xml:space="preserve"> </v>
      </c>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row>
    <row r="19" spans="1:61" ht="36.75" customHeight="1" x14ac:dyDescent="0.3">
      <c r="A19" s="272">
        <v>15</v>
      </c>
      <c r="B19" s="272" t="s">
        <v>381</v>
      </c>
      <c r="C19" s="16"/>
      <c r="D19" s="337" t="s">
        <v>84</v>
      </c>
      <c r="AB19" s="393" t="str">
        <f ca="1">IF(ISBLANK(INDIRECT("B19"))," ",(INDIRECT("B19")))</f>
        <v>Чи володієте Ви знаннями у сферах корпоративного управління та банківської діяльності в обсязі, необхідному для ефективного виконання обов’язків у наглядовій раді банку?</v>
      </c>
      <c r="AC19" s="393" t="str">
        <f ca="1">IF(ISBLANK(INDIRECT("C19"))," ",(INDIRECT("C19")))</f>
        <v xml:space="preserve"> </v>
      </c>
      <c r="AD19" s="393" t="str">
        <f ca="1">IF(ISBLANK(INDIRECT("D19"))," ",(INDIRECT("D19")))</f>
        <v>-</v>
      </c>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row>
    <row r="20" spans="1:61" hidden="1" x14ac:dyDescent="0.3">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row>
    <row r="21" spans="1:61" hidden="1" x14ac:dyDescent="0.3">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row>
    <row r="22" spans="1:61" hidden="1" x14ac:dyDescent="0.3">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row>
    <row r="23" spans="1:61" hidden="1" x14ac:dyDescent="0.3">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row>
    <row r="24" spans="1:61" hidden="1" x14ac:dyDescent="0.3">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row>
    <row r="25" spans="1:61" hidden="1" x14ac:dyDescent="0.3">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row>
    <row r="26" spans="1:61" hidden="1" x14ac:dyDescent="0.3">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row>
    <row r="27" spans="1:61" hidden="1" x14ac:dyDescent="0.3">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row>
    <row r="28" spans="1:61" hidden="1" x14ac:dyDescent="0.3">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row>
    <row r="29" spans="1:61" hidden="1" x14ac:dyDescent="0.3">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row>
    <row r="30" spans="1:61" hidden="1" x14ac:dyDescent="0.3">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row>
    <row r="31" spans="1:61" hidden="1" x14ac:dyDescent="0.3">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row>
    <row r="32" spans="1:61" hidden="1" x14ac:dyDescent="0.3">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row>
    <row r="33" spans="28:61" hidden="1" x14ac:dyDescent="0.3">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row>
    <row r="34" spans="28:61" hidden="1" x14ac:dyDescent="0.3">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row>
    <row r="35" spans="28:61" hidden="1" x14ac:dyDescent="0.3">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row>
    <row r="36" spans="28:61" hidden="1" x14ac:dyDescent="0.3">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row>
    <row r="37" spans="28:61" hidden="1" x14ac:dyDescent="0.3">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row>
    <row r="38" spans="28:61" hidden="1" x14ac:dyDescent="0.3">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row>
    <row r="39" spans="28:61" hidden="1" x14ac:dyDescent="0.3">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row>
    <row r="40" spans="28:61" hidden="1" x14ac:dyDescent="0.3">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row>
    <row r="41" spans="28:61" hidden="1" x14ac:dyDescent="0.3">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row>
    <row r="42" spans="28:61" hidden="1" x14ac:dyDescent="0.3">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row>
    <row r="43" spans="28:61" hidden="1" x14ac:dyDescent="0.3">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row>
    <row r="44" spans="28:61" hidden="1" x14ac:dyDescent="0.3">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row>
    <row r="45" spans="28:61" hidden="1" x14ac:dyDescent="0.3">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row>
    <row r="46" spans="28:61" hidden="1" x14ac:dyDescent="0.3">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row>
    <row r="47" spans="28:61" hidden="1" x14ac:dyDescent="0.3">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row>
    <row r="48" spans="28:61" hidden="1" x14ac:dyDescent="0.3">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row>
    <row r="49" spans="28:61" hidden="1" x14ac:dyDescent="0.3">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row>
    <row r="50" spans="28:61" hidden="1" x14ac:dyDescent="0.3">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row>
    <row r="51" spans="28:61" hidden="1" x14ac:dyDescent="0.3">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row>
    <row r="52" spans="28:61" hidden="1" x14ac:dyDescent="0.3">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row>
    <row r="53" spans="28:61" hidden="1" x14ac:dyDescent="0.3">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row>
    <row r="54" spans="28:61" hidden="1" x14ac:dyDescent="0.3">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row>
    <row r="55" spans="28:61" hidden="1" x14ac:dyDescent="0.3">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row>
    <row r="56" spans="28:61" hidden="1" x14ac:dyDescent="0.3">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row>
    <row r="57" spans="28:61" hidden="1" x14ac:dyDescent="0.3">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row>
    <row r="58" spans="28:61" hidden="1" x14ac:dyDescent="0.3">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row>
    <row r="59" spans="28:61" hidden="1" x14ac:dyDescent="0.3">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row>
    <row r="60" spans="28:61" hidden="1" x14ac:dyDescent="0.3">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row>
    <row r="61" spans="28:61" hidden="1" x14ac:dyDescent="0.3">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row>
    <row r="62" spans="28:61" hidden="1" x14ac:dyDescent="0.3">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row>
    <row r="63" spans="28:61" hidden="1" x14ac:dyDescent="0.3">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row>
    <row r="64" spans="28:61" hidden="1" x14ac:dyDescent="0.3">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row>
    <row r="65" spans="28:61" hidden="1" x14ac:dyDescent="0.3">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row>
  </sheetData>
  <sheetProtection algorithmName="SHA-512" hashValue="zbpPXdxRJaPoYSltIQrZHIvFCUszGFdrRvFW4xB53VZhxpeS04QxxBKIWFez9JD8vaAXUn2JQHhkkzB0wp1lBg==" saltValue="3qOuc4aZvTdGpn1Pl4IpoQ==" spinCount="100000" sheet="1" formatCells="0" formatColumns="0" formatRows="0" sort="0" autoFilter="0" pivotTables="0"/>
  <mergeCells count="1">
    <mergeCell ref="B1:D1"/>
  </mergeCells>
  <dataValidations count="1">
    <dataValidation type="list" allowBlank="1" showInputMessage="1" showErrorMessage="1" sqref="C5:C1048576">
      <formula1>"-,Так,Ні"</formula1>
    </dataValidation>
  </dataValidations>
  <pageMargins left="0.39370078740157483" right="0.39370078740157483" top="1.1811023622047245" bottom="0.47244094488188981" header="0.31496062992125984" footer="0.27559055118110237"/>
  <pageSetup paperSize="9" orientation="landscape" r:id="rId1"/>
  <headerFooter>
    <oddFooter>&amp;C(Таблиця 15) Сторінка &amp;P із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tabColor theme="9" tint="0.39997558519241921"/>
    <outlinePr summaryBelow="0" summaryRight="0"/>
  </sheetPr>
  <dimension ref="A1:AK856"/>
  <sheetViews>
    <sheetView showGridLines="0" zoomScale="85" zoomScaleNormal="85" zoomScaleSheetLayoutView="85" workbookViewId="0"/>
  </sheetViews>
  <sheetFormatPr defaultColWidth="0" defaultRowHeight="14.5" zeroHeight="1" x14ac:dyDescent="0.35"/>
  <cols>
    <col min="1" max="1" width="4" style="247" customWidth="1"/>
    <col min="2" max="2" width="6.453125" style="247" customWidth="1"/>
    <col min="3" max="12" width="6.54296875" style="247" customWidth="1"/>
    <col min="13" max="13" width="6.453125" style="247" customWidth="1"/>
    <col min="14" max="14" width="9.1796875" style="247" customWidth="1"/>
    <col min="15" max="20" width="6.54296875" style="247" customWidth="1"/>
    <col min="21" max="21" width="8" style="247" customWidth="1"/>
    <col min="22" max="26" width="10.453125" style="247" customWidth="1"/>
    <col min="27" max="27" width="10.453125" customWidth="1"/>
    <col min="28" max="35" width="10.453125" hidden="1" customWidth="1"/>
    <col min="36" max="37" width="11" hidden="1" customWidth="1"/>
    <col min="38" max="16384" width="10.1796875" hidden="1"/>
  </cols>
  <sheetData>
    <row r="1" spans="1:37" s="336" customFormat="1" ht="41.25" customHeight="1" x14ac:dyDescent="0.35">
      <c r="A1" s="59"/>
      <c r="B1" s="620" t="s">
        <v>465</v>
      </c>
      <c r="C1" s="621"/>
      <c r="D1" s="622"/>
      <c r="E1" s="7"/>
      <c r="F1" s="7"/>
      <c r="G1" s="307"/>
      <c r="H1" s="307"/>
      <c r="I1" s="673" t="s">
        <v>1433</v>
      </c>
      <c r="J1" s="673"/>
      <c r="K1" s="673"/>
      <c r="L1" s="673"/>
      <c r="M1" s="673"/>
      <c r="N1" s="673"/>
      <c r="O1" s="673"/>
      <c r="P1" s="673"/>
      <c r="Q1" s="673"/>
      <c r="R1" s="673"/>
      <c r="S1" s="673"/>
      <c r="T1" s="673"/>
      <c r="U1" s="673"/>
      <c r="V1" s="247"/>
      <c r="W1" s="247"/>
      <c r="X1" s="247"/>
      <c r="Y1" s="247"/>
      <c r="Z1" s="247"/>
      <c r="AA1" s="247"/>
      <c r="AB1"/>
      <c r="AC1"/>
      <c r="AD1"/>
      <c r="AE1"/>
      <c r="AF1"/>
      <c r="AG1"/>
      <c r="AH1"/>
      <c r="AI1"/>
      <c r="AJ1"/>
      <c r="AK1"/>
    </row>
    <row r="2" spans="1:37" s="336" customFormat="1" ht="0.75" customHeight="1" x14ac:dyDescent="0.35">
      <c r="A2" s="59"/>
      <c r="B2" s="623"/>
      <c r="C2" s="624"/>
      <c r="D2" s="625"/>
      <c r="E2" s="7"/>
      <c r="F2" s="7"/>
      <c r="G2" s="674"/>
      <c r="H2" s="674"/>
      <c r="I2" s="674"/>
      <c r="J2" s="674"/>
      <c r="K2" s="674"/>
      <c r="L2" s="674"/>
      <c r="M2" s="674"/>
      <c r="N2" s="674"/>
      <c r="O2" s="674"/>
      <c r="P2" s="674"/>
      <c r="Q2" s="674"/>
      <c r="R2" s="674"/>
      <c r="S2" s="674"/>
      <c r="T2" s="674"/>
      <c r="U2" s="674"/>
      <c r="V2" s="247"/>
      <c r="W2" s="247"/>
      <c r="X2" s="247"/>
      <c r="Y2" s="247"/>
      <c r="Z2" s="247"/>
      <c r="AA2" s="247"/>
      <c r="AB2"/>
      <c r="AC2"/>
      <c r="AD2"/>
      <c r="AE2"/>
      <c r="AF2"/>
      <c r="AG2"/>
      <c r="AH2"/>
      <c r="AI2"/>
      <c r="AJ2"/>
      <c r="AK2"/>
    </row>
    <row r="3" spans="1:37" s="336" customFormat="1" ht="43.5" customHeight="1" x14ac:dyDescent="0.35">
      <c r="A3" s="59"/>
      <c r="B3" s="623"/>
      <c r="C3" s="624"/>
      <c r="D3" s="625"/>
      <c r="E3" s="675" t="str">
        <f>IF('Анкета (зміст)'!$A$1=1,'Анкета (зміст)'!$A$4,'Анкета (зміст)'!$A$5)</f>
        <v>Анкета керівника, головного ризик-менеджера, 
головного комплаєнс-менеджера, керівника підрозділу внутрішнього аудиту</v>
      </c>
      <c r="F3" s="675"/>
      <c r="G3" s="675"/>
      <c r="H3" s="675"/>
      <c r="I3" s="675"/>
      <c r="J3" s="675"/>
      <c r="K3" s="675"/>
      <c r="L3" s="675"/>
      <c r="M3" s="675"/>
      <c r="N3" s="675"/>
      <c r="O3" s="675"/>
      <c r="P3" s="675"/>
      <c r="Q3" s="675"/>
      <c r="R3" s="675"/>
      <c r="S3" s="675"/>
      <c r="T3" s="675"/>
      <c r="U3" s="675"/>
      <c r="V3" s="247"/>
      <c r="W3" s="247"/>
      <c r="X3" s="247"/>
      <c r="Y3" s="247"/>
      <c r="Z3" s="247"/>
      <c r="AA3" s="247"/>
      <c r="AB3"/>
      <c r="AC3"/>
      <c r="AD3"/>
      <c r="AE3"/>
      <c r="AF3"/>
      <c r="AG3"/>
      <c r="AH3"/>
      <c r="AI3"/>
      <c r="AJ3"/>
      <c r="AK3"/>
    </row>
    <row r="4" spans="1:37" s="336" customFormat="1" ht="3.75" hidden="1" customHeight="1" x14ac:dyDescent="0.35">
      <c r="A4" s="59"/>
      <c r="B4" s="623"/>
      <c r="C4" s="624"/>
      <c r="D4" s="625"/>
      <c r="E4" s="145"/>
      <c r="F4" s="145"/>
      <c r="G4" s="145"/>
      <c r="H4" s="145"/>
      <c r="I4" s="145"/>
      <c r="J4" s="145"/>
      <c r="K4" s="145"/>
      <c r="L4" s="145"/>
      <c r="M4" s="145"/>
      <c r="N4" s="145"/>
      <c r="O4" s="145"/>
      <c r="P4" s="145"/>
      <c r="Q4" s="145"/>
      <c r="R4" s="145"/>
      <c r="S4" s="145"/>
      <c r="T4" s="145"/>
      <c r="U4" s="145"/>
      <c r="V4" s="247"/>
      <c r="W4" s="247"/>
      <c r="X4" s="247"/>
      <c r="Y4" s="247"/>
      <c r="Z4" s="247"/>
      <c r="AA4" s="247"/>
      <c r="AB4"/>
      <c r="AC4"/>
      <c r="AD4"/>
      <c r="AE4"/>
      <c r="AF4"/>
      <c r="AG4"/>
      <c r="AH4"/>
      <c r="AI4"/>
      <c r="AJ4"/>
      <c r="AK4"/>
    </row>
    <row r="5" spans="1:37" s="336" customFormat="1" ht="30" customHeight="1" x14ac:dyDescent="0.35">
      <c r="A5" s="59"/>
      <c r="B5" s="623"/>
      <c r="C5" s="624"/>
      <c r="D5" s="625"/>
      <c r="E5" s="676" t="str">
        <f>IFERROR('Анкета (зміст)'!$A$6,"")</f>
        <v/>
      </c>
      <c r="F5" s="676"/>
      <c r="G5" s="676"/>
      <c r="H5" s="676"/>
      <c r="I5" s="676"/>
      <c r="J5" s="676"/>
      <c r="K5" s="676"/>
      <c r="L5" s="676"/>
      <c r="M5" s="676"/>
      <c r="N5" s="676"/>
      <c r="O5" s="676"/>
      <c r="P5" s="676"/>
      <c r="Q5" s="676"/>
      <c r="R5" s="676"/>
      <c r="S5" s="676"/>
      <c r="T5" s="676"/>
      <c r="U5" s="676"/>
      <c r="V5" s="247"/>
      <c r="W5" s="247"/>
      <c r="X5" s="247"/>
      <c r="Y5" s="247"/>
      <c r="Z5" s="247"/>
      <c r="AA5" s="247"/>
      <c r="AB5"/>
      <c r="AC5"/>
      <c r="AD5"/>
      <c r="AE5"/>
      <c r="AF5"/>
      <c r="AG5"/>
      <c r="AH5"/>
      <c r="AI5"/>
      <c r="AJ5"/>
      <c r="AK5"/>
    </row>
    <row r="6" spans="1:37" s="336" customFormat="1" x14ac:dyDescent="0.35">
      <c r="A6" s="59"/>
      <c r="B6" s="626"/>
      <c r="C6" s="627"/>
      <c r="D6" s="628"/>
      <c r="E6" s="677" t="s">
        <v>212</v>
      </c>
      <c r="F6" s="677"/>
      <c r="G6" s="677"/>
      <c r="H6" s="677"/>
      <c r="I6" s="677"/>
      <c r="J6" s="677"/>
      <c r="K6" s="677"/>
      <c r="L6" s="677"/>
      <c r="M6" s="677"/>
      <c r="N6" s="677"/>
      <c r="O6" s="677"/>
      <c r="P6" s="677"/>
      <c r="Q6" s="677"/>
      <c r="R6" s="677"/>
      <c r="S6" s="677"/>
      <c r="T6" s="677"/>
      <c r="U6" s="677"/>
      <c r="V6" s="247"/>
      <c r="W6" s="247"/>
      <c r="X6" s="247"/>
      <c r="Y6" s="247"/>
      <c r="Z6" s="247"/>
      <c r="AA6" s="247"/>
      <c r="AB6"/>
      <c r="AC6"/>
      <c r="AD6"/>
      <c r="AE6"/>
      <c r="AF6"/>
      <c r="AG6"/>
      <c r="AH6"/>
      <c r="AI6"/>
      <c r="AJ6"/>
      <c r="AK6"/>
    </row>
    <row r="7" spans="1:37" s="336" customFormat="1" ht="21" customHeight="1" x14ac:dyDescent="0.35">
      <c r="A7" s="308"/>
      <c r="B7" s="309"/>
      <c r="C7" s="310"/>
      <c r="D7" s="310"/>
      <c r="E7" s="616" t="str">
        <f>IF(IF(E3='Анкета (зміст)'!A5,"зміни внесено у Табиці №:",)=0,"",IF(E3='Анкета (зміст)'!A5,"зміни внесено у Табиці №:",))</f>
        <v/>
      </c>
      <c r="F7" s="616"/>
      <c r="G7" s="616"/>
      <c r="H7" s="616"/>
      <c r="I7" s="616"/>
      <c r="J7" s="617" t="str">
        <f>IF(E7="зміни внесено у Табиці №:","(зазначити номера таблиць, в яких актуалізовано дані)","")</f>
        <v/>
      </c>
      <c r="K7" s="617"/>
      <c r="L7" s="617"/>
      <c r="M7" s="617"/>
      <c r="N7" s="617"/>
      <c r="O7" s="617"/>
      <c r="P7" s="617"/>
      <c r="Q7" s="617"/>
      <c r="R7" s="617"/>
      <c r="S7" s="617"/>
      <c r="T7" s="617"/>
      <c r="U7" s="617"/>
      <c r="V7" s="247"/>
      <c r="W7" s="247"/>
      <c r="X7" s="247"/>
      <c r="Y7" s="247"/>
      <c r="Z7" s="247"/>
      <c r="AA7" s="247"/>
      <c r="AB7"/>
      <c r="AC7"/>
      <c r="AD7"/>
      <c r="AE7"/>
      <c r="AF7"/>
      <c r="AG7"/>
      <c r="AH7"/>
      <c r="AI7"/>
      <c r="AJ7"/>
      <c r="AK7"/>
    </row>
    <row r="8" spans="1:37" s="336" customFormat="1" x14ac:dyDescent="0.35">
      <c r="A8" s="635" t="str">
        <f>'Анкета (зміст)'!A18</f>
        <v xml:space="preserve"> І. Інформація про керівника, головного ризик-менеджера, головного комплаєнс-менеджера, керівника підрозділу внутрішнього аудиту</v>
      </c>
      <c r="B8" s="595"/>
      <c r="C8" s="595"/>
      <c r="D8" s="595"/>
      <c r="E8" s="595"/>
      <c r="F8" s="595"/>
      <c r="G8" s="595"/>
      <c r="H8" s="595"/>
      <c r="I8" s="595"/>
      <c r="J8" s="595"/>
      <c r="K8" s="595"/>
      <c r="L8" s="595"/>
      <c r="M8" s="595"/>
      <c r="N8" s="595"/>
      <c r="O8" s="595"/>
      <c r="P8" s="595"/>
      <c r="Q8" s="595"/>
      <c r="R8" s="595"/>
      <c r="S8" s="595"/>
      <c r="T8" s="595"/>
      <c r="U8" s="595"/>
      <c r="V8" s="247"/>
      <c r="W8" s="247"/>
      <c r="X8" s="247"/>
      <c r="Y8" s="247"/>
      <c r="Z8" s="247"/>
      <c r="AA8" s="247"/>
      <c r="AB8"/>
      <c r="AC8"/>
      <c r="AD8"/>
      <c r="AE8"/>
      <c r="AF8"/>
      <c r="AG8"/>
      <c r="AH8"/>
      <c r="AI8"/>
      <c r="AJ8"/>
      <c r="AK8"/>
    </row>
    <row r="9" spans="1:37" s="336" customFormat="1" ht="15" customHeight="1" x14ac:dyDescent="0.35">
      <c r="A9" s="308"/>
      <c r="B9" s="311"/>
      <c r="C9" s="311"/>
      <c r="D9" s="311"/>
      <c r="E9" s="311"/>
      <c r="F9" s="311"/>
      <c r="G9" s="311"/>
      <c r="H9" s="311"/>
      <c r="I9" s="311"/>
      <c r="J9" s="311"/>
      <c r="K9" s="311"/>
      <c r="L9" s="310"/>
      <c r="M9" s="312"/>
      <c r="N9" s="310"/>
      <c r="O9" s="310"/>
      <c r="P9" s="310"/>
      <c r="Q9" s="312"/>
      <c r="R9" s="310"/>
      <c r="S9" s="312"/>
      <c r="T9" s="312"/>
      <c r="U9" s="313" t="s">
        <v>562</v>
      </c>
      <c r="V9" s="247"/>
      <c r="W9" s="247"/>
      <c r="X9" s="247"/>
      <c r="Y9" s="247"/>
      <c r="Z9" s="247"/>
      <c r="AA9" s="247"/>
      <c r="AB9"/>
      <c r="AC9"/>
      <c r="AD9"/>
      <c r="AE9"/>
      <c r="AF9"/>
      <c r="AG9"/>
      <c r="AH9"/>
      <c r="AI9"/>
      <c r="AJ9"/>
      <c r="AK9"/>
    </row>
    <row r="10" spans="1:37" s="336" customFormat="1" ht="18.75" customHeight="1" x14ac:dyDescent="0.35">
      <c r="A10" s="595" t="s">
        <v>563</v>
      </c>
      <c r="B10" s="595"/>
      <c r="C10" s="595"/>
      <c r="D10" s="595"/>
      <c r="E10" s="595"/>
      <c r="F10" s="595"/>
      <c r="G10" s="595"/>
      <c r="H10" s="595"/>
      <c r="I10" s="595"/>
      <c r="J10" s="595"/>
      <c r="K10" s="595"/>
      <c r="L10" s="595"/>
      <c r="M10" s="595"/>
      <c r="N10" s="595"/>
      <c r="O10" s="595"/>
      <c r="P10" s="595"/>
      <c r="Q10" s="595"/>
      <c r="R10" s="595"/>
      <c r="S10" s="595"/>
      <c r="T10" s="595"/>
      <c r="U10" s="595"/>
      <c r="V10" s="247"/>
      <c r="W10" s="247"/>
      <c r="X10" s="247"/>
      <c r="Y10" s="247"/>
      <c r="Z10" s="247"/>
      <c r="AA10" s="247"/>
      <c r="AB10"/>
      <c r="AC10"/>
      <c r="AD10"/>
      <c r="AE10"/>
      <c r="AF10"/>
      <c r="AG10"/>
      <c r="AH10"/>
      <c r="AI10"/>
      <c r="AJ10"/>
      <c r="AK10"/>
    </row>
    <row r="11" spans="1:37" s="336" customFormat="1" ht="28.5" customHeight="1" x14ac:dyDescent="0.35">
      <c r="A11" s="400" t="s">
        <v>128</v>
      </c>
      <c r="B11" s="600" t="s">
        <v>241</v>
      </c>
      <c r="C11" s="600"/>
      <c r="D11" s="600"/>
      <c r="E11" s="600"/>
      <c r="F11" s="600" t="s">
        <v>242</v>
      </c>
      <c r="G11" s="600"/>
      <c r="H11" s="600"/>
      <c r="I11" s="600"/>
      <c r="J11" s="600"/>
      <c r="K11" s="600"/>
      <c r="L11" s="600"/>
      <c r="M11" s="600"/>
      <c r="N11" s="600"/>
      <c r="O11" s="600"/>
      <c r="P11" s="600"/>
      <c r="Q11" s="600"/>
      <c r="R11" s="600"/>
      <c r="S11" s="600"/>
      <c r="T11" s="600"/>
      <c r="U11" s="600"/>
      <c r="V11" s="247"/>
      <c r="W11" s="247"/>
      <c r="X11" s="247"/>
      <c r="Y11" s="247"/>
      <c r="Z11" s="247"/>
      <c r="AA11" s="247"/>
      <c r="AB11"/>
      <c r="AC11"/>
      <c r="AD11"/>
      <c r="AE11"/>
      <c r="AF11"/>
      <c r="AG11"/>
      <c r="AH11"/>
      <c r="AI11"/>
      <c r="AJ11"/>
      <c r="AK11"/>
    </row>
    <row r="12" spans="1:37" s="336" customFormat="1" ht="11.25" customHeight="1" x14ac:dyDescent="0.35">
      <c r="A12" s="400">
        <v>1</v>
      </c>
      <c r="B12" s="601">
        <v>2</v>
      </c>
      <c r="C12" s="601"/>
      <c r="D12" s="601"/>
      <c r="E12" s="601"/>
      <c r="F12" s="601">
        <v>3</v>
      </c>
      <c r="G12" s="601"/>
      <c r="H12" s="601"/>
      <c r="I12" s="601"/>
      <c r="J12" s="601"/>
      <c r="K12" s="601"/>
      <c r="L12" s="601"/>
      <c r="M12" s="601"/>
      <c r="N12" s="601"/>
      <c r="O12" s="601"/>
      <c r="P12" s="601"/>
      <c r="Q12" s="601"/>
      <c r="R12" s="601"/>
      <c r="S12" s="601"/>
      <c r="T12" s="601"/>
      <c r="U12" s="601"/>
      <c r="V12" s="276"/>
      <c r="W12" s="247"/>
      <c r="X12" s="247"/>
      <c r="Y12" s="247"/>
      <c r="Z12" s="247"/>
      <c r="AA12" s="247"/>
      <c r="AB12"/>
      <c r="AC12"/>
      <c r="AD12"/>
      <c r="AE12"/>
      <c r="AF12"/>
      <c r="AG12"/>
      <c r="AH12"/>
      <c r="AI12"/>
      <c r="AJ12"/>
      <c r="AK12"/>
    </row>
    <row r="13" spans="1:37" s="336" customFormat="1" x14ac:dyDescent="0.35">
      <c r="A13" s="402">
        <v>1</v>
      </c>
      <c r="B13" s="571" t="s">
        <v>3</v>
      </c>
      <c r="C13" s="571"/>
      <c r="D13" s="571"/>
      <c r="E13" s="571"/>
      <c r="F13" s="571" t="str">
        <f ca="1">'Т.1.'!DB6</f>
        <v xml:space="preserve"> </v>
      </c>
      <c r="G13" s="571"/>
      <c r="H13" s="571"/>
      <c r="I13" s="571"/>
      <c r="J13" s="571"/>
      <c r="K13" s="571"/>
      <c r="L13" s="571"/>
      <c r="M13" s="571"/>
      <c r="N13" s="571"/>
      <c r="O13" s="571"/>
      <c r="P13" s="571"/>
      <c r="Q13" s="571"/>
      <c r="R13" s="571"/>
      <c r="S13" s="571"/>
      <c r="T13" s="571"/>
      <c r="U13" s="571"/>
      <c r="V13" s="247"/>
      <c r="W13" s="247"/>
      <c r="X13" s="247"/>
      <c r="Y13" s="247"/>
      <c r="Z13" s="247"/>
      <c r="AA13" s="247"/>
      <c r="AB13"/>
      <c r="AC13"/>
      <c r="AD13"/>
      <c r="AE13"/>
      <c r="AF13"/>
      <c r="AG13"/>
      <c r="AH13"/>
      <c r="AI13"/>
      <c r="AJ13"/>
      <c r="AK13"/>
    </row>
    <row r="14" spans="1:37" s="336" customFormat="1" ht="26.25" customHeight="1" x14ac:dyDescent="0.35">
      <c r="A14" s="402">
        <v>2</v>
      </c>
      <c r="B14" s="571" t="s">
        <v>564</v>
      </c>
      <c r="C14" s="571"/>
      <c r="D14" s="571"/>
      <c r="E14" s="571"/>
      <c r="F14" s="571" t="str">
        <f ca="1">CONCATENATE('Т.1.'!DC6," ",'Т.1.'!DD6)</f>
        <v xml:space="preserve">   </v>
      </c>
      <c r="G14" s="571"/>
      <c r="H14" s="571"/>
      <c r="I14" s="571"/>
      <c r="J14" s="571"/>
      <c r="K14" s="571"/>
      <c r="L14" s="571"/>
      <c r="M14" s="571"/>
      <c r="N14" s="571"/>
      <c r="O14" s="571"/>
      <c r="P14" s="571"/>
      <c r="Q14" s="571"/>
      <c r="R14" s="571"/>
      <c r="S14" s="571"/>
      <c r="T14" s="571"/>
      <c r="U14" s="571"/>
      <c r="V14" s="247"/>
      <c r="W14" s="247"/>
      <c r="X14" s="247"/>
      <c r="Y14" s="247"/>
      <c r="Z14" s="247"/>
      <c r="AA14" s="247"/>
      <c r="AB14"/>
      <c r="AC14"/>
      <c r="AD14"/>
      <c r="AE14"/>
      <c r="AF14"/>
      <c r="AG14"/>
      <c r="AH14"/>
      <c r="AI14"/>
      <c r="AJ14"/>
      <c r="AK14"/>
    </row>
    <row r="15" spans="1:37" s="336" customFormat="1" ht="27" customHeight="1" x14ac:dyDescent="0.35">
      <c r="A15" s="402">
        <v>3</v>
      </c>
      <c r="B15" s="571" t="s">
        <v>283</v>
      </c>
      <c r="C15" s="571"/>
      <c r="D15" s="571"/>
      <c r="E15" s="571"/>
      <c r="F15" s="571" t="str">
        <f ca="1">IF(CONCATENATE('Т.1.'!DE6,"; ",'Т.1.'!DF6," - ",'Т.1.'!DG6)=AJ14,"-",IF(CONCATENATE('Т.1.'!DE6,"; ",'Т.1.'!DF6," - ",'Т.1.'!DG6)=AJ15,"-",CONCATENATE('Т.1.'!DE6,"; ",'Т.1.'!DF6," - ",'Т.1.'!DG6)))</f>
        <v xml:space="preserve"> ;   -  </v>
      </c>
      <c r="G15" s="571"/>
      <c r="H15" s="571"/>
      <c r="I15" s="571"/>
      <c r="J15" s="571"/>
      <c r="K15" s="571"/>
      <c r="L15" s="571"/>
      <c r="M15" s="571"/>
      <c r="N15" s="571"/>
      <c r="O15" s="571"/>
      <c r="P15" s="571"/>
      <c r="Q15" s="571"/>
      <c r="R15" s="571"/>
      <c r="S15" s="571"/>
      <c r="T15" s="571"/>
      <c r="U15" s="571"/>
      <c r="V15" s="247"/>
      <c r="W15" s="247"/>
      <c r="X15" s="247"/>
      <c r="Y15" s="247"/>
      <c r="Z15" s="247"/>
      <c r="AA15" s="247"/>
      <c r="AB15"/>
      <c r="AC15"/>
      <c r="AD15"/>
      <c r="AE15"/>
      <c r="AF15"/>
      <c r="AG15"/>
      <c r="AH15"/>
      <c r="AI15"/>
      <c r="AJ15"/>
      <c r="AK15"/>
    </row>
    <row r="16" spans="1:37" s="336" customFormat="1" ht="25.5" customHeight="1" x14ac:dyDescent="0.35">
      <c r="A16" s="402">
        <v>4</v>
      </c>
      <c r="B16" s="571" t="s">
        <v>565</v>
      </c>
      <c r="C16" s="571"/>
      <c r="D16" s="571"/>
      <c r="E16" s="571"/>
      <c r="F16" s="571" t="str">
        <f ca="1">IF(CONCATENATE('Т.1.'!$DH$6,", ",'Т.1.'!$DI$6,". ",'Т.1.'!$DJ$6,", ",'Т.1.'!$DK$6,".",'Т.1.'!$DL$6,", ",'Т.1.'!$DM$6)=AJ16,"",CONCATENATE('Т.1.'!$DH$6,", ",'Т.1.'!$DI$6,". ",'Т.1.'!$DJ$6,", ",'Т.1.'!$DK$6,".",'Т.1.'!$DL$6,", ",'Т.1.'!$DM$6))</f>
        <v xml:space="preserve"> ,  .  ,  . ,  </v>
      </c>
      <c r="G16" s="571"/>
      <c r="H16" s="571"/>
      <c r="I16" s="571"/>
      <c r="J16" s="571"/>
      <c r="K16" s="571"/>
      <c r="L16" s="571"/>
      <c r="M16" s="571"/>
      <c r="N16" s="571"/>
      <c r="O16" s="571"/>
      <c r="P16" s="571"/>
      <c r="Q16" s="571"/>
      <c r="R16" s="571"/>
      <c r="S16" s="571"/>
      <c r="T16" s="571"/>
      <c r="U16" s="571"/>
      <c r="V16" s="247"/>
      <c r="W16" s="247"/>
      <c r="X16" s="247"/>
      <c r="Y16" s="247"/>
      <c r="Z16" s="247"/>
      <c r="AA16" s="247"/>
      <c r="AB16"/>
      <c r="AC16"/>
      <c r="AD16"/>
      <c r="AE16"/>
      <c r="AF16"/>
      <c r="AG16"/>
      <c r="AH16"/>
      <c r="AI16"/>
      <c r="AJ16"/>
      <c r="AK16"/>
    </row>
    <row r="17" spans="1:36" s="336" customFormat="1" ht="13.5" customHeight="1" x14ac:dyDescent="0.35">
      <c r="A17" s="402">
        <v>5</v>
      </c>
      <c r="B17" s="571" t="s">
        <v>566</v>
      </c>
      <c r="C17" s="571"/>
      <c r="D17" s="571"/>
      <c r="E17" s="571"/>
      <c r="F17" s="654" t="str">
        <f ca="1">'Т.1.'!DN6</f>
        <v xml:space="preserve"> </v>
      </c>
      <c r="G17" s="654"/>
      <c r="H17" s="654"/>
      <c r="I17" s="654"/>
      <c r="J17" s="654"/>
      <c r="K17" s="654"/>
      <c r="L17" s="654"/>
      <c r="M17" s="654"/>
      <c r="N17" s="654"/>
      <c r="O17" s="654"/>
      <c r="P17" s="654"/>
      <c r="Q17" s="654"/>
      <c r="R17" s="654"/>
      <c r="S17" s="654"/>
      <c r="T17" s="654"/>
      <c r="U17" s="654"/>
      <c r="V17" s="247"/>
      <c r="W17" s="247"/>
      <c r="X17" s="247"/>
      <c r="Y17" s="247"/>
      <c r="Z17" s="247"/>
      <c r="AA17" s="247"/>
      <c r="AB17"/>
      <c r="AC17"/>
      <c r="AD17"/>
      <c r="AE17"/>
      <c r="AF17"/>
      <c r="AG17"/>
      <c r="AH17"/>
      <c r="AI17"/>
      <c r="AJ17"/>
    </row>
    <row r="18" spans="1:36" s="336" customFormat="1" ht="27" customHeight="1" x14ac:dyDescent="0.35">
      <c r="A18" s="646">
        <v>6</v>
      </c>
      <c r="B18" s="571" t="s">
        <v>243</v>
      </c>
      <c r="C18" s="571"/>
      <c r="D18" s="571"/>
      <c r="E18" s="577"/>
      <c r="F18" s="664" t="str">
        <f ca="1">IF(CONCATENATE('Т.1.'!$EO$6," ",'Т.1.'!$EP$6," (",'Т.1.'!$EQ$6," ",'Т.1.'!$ER$6,") , ",'Т.1.'!$ES$6," обл., ",'Т.1.'!$ET$6," р-н, ",'Т.1.'!$EU$6," ",'Т.1.'!$EV$6,", ",'Т.1.'!$EW$6," ",'Т.1.'!$EX$6,", буд.",'Т.1.'!$EY$6,", кв./оф.",'Т.1.'!$EZ$6)="    (   ) ,   обл.,   р-н,    ,    , буд. , кв./оф. ","",IF(CONCATENATE('Т.1.'!$EO$6," ",'Т.1.'!$EP$6," (",'Т.1.'!$EQ$6," ",'Т.1.'!$ER$6,") , ",'Т.1.'!$ES$6," обл., ",'Т.1.'!$ET$6," р-н, ",'Т.1.'!$EU$6," ",'Т.1.'!$EV$6,", ",'Т.1.'!$EW$6," ",'Т.1.'!$EX$6,", буд.",'Т.1.'!$EY$6,", кв./оф.",'Т.1.'!$EZ$6)="- - (- -) , - обл., - р-н, - -, - -, буд.-, кв./оф.-","",CONCATENATE('Т.1.'!$EO$6," ",'Т.1.'!$EP$6," (",'Т.1.'!$EQ$6," ",'Т.1.'!$ER$6,") , ",'Т.1.'!$ES$6," обл., ",'Т.1.'!$ET$6," р-н, ",'Т.1.'!$EU$6," ",'Т.1.'!$EV$6,", ",'Т.1.'!$EW$6," ",'Т.1.'!$EX$6,", буд.",'Т.1.'!$EY$6,", кв./оф.",'Т.1.'!$EZ$6)))</f>
        <v/>
      </c>
      <c r="G18" s="665"/>
      <c r="H18" s="665"/>
      <c r="I18" s="665"/>
      <c r="J18" s="665"/>
      <c r="K18" s="665"/>
      <c r="L18" s="665"/>
      <c r="M18" s="665"/>
      <c r="N18" s="665"/>
      <c r="O18" s="665"/>
      <c r="P18" s="665"/>
      <c r="Q18" s="665"/>
      <c r="R18" s="665"/>
      <c r="S18" s="665"/>
      <c r="T18" s="665"/>
      <c r="U18" s="666"/>
      <c r="V18" s="247"/>
      <c r="W18" s="247"/>
      <c r="X18" s="247"/>
      <c r="Y18" s="247"/>
      <c r="Z18" s="247"/>
      <c r="AA18" s="247"/>
      <c r="AB18"/>
      <c r="AC18"/>
      <c r="AD18"/>
      <c r="AE18"/>
      <c r="AF18"/>
      <c r="AG18"/>
      <c r="AH18"/>
      <c r="AI18"/>
      <c r="AJ18"/>
    </row>
    <row r="19" spans="1:36" s="336" customFormat="1" x14ac:dyDescent="0.35">
      <c r="A19" s="646"/>
      <c r="B19" s="571"/>
      <c r="C19" s="571"/>
      <c r="D19" s="571"/>
      <c r="E19" s="577"/>
      <c r="F19" s="664" t="str">
        <f ca="1">'Т.1.'!$FA$6</f>
        <v xml:space="preserve"> </v>
      </c>
      <c r="G19" s="665"/>
      <c r="H19" s="665"/>
      <c r="I19" s="665"/>
      <c r="J19" s="665"/>
      <c r="K19" s="665"/>
      <c r="L19" s="665"/>
      <c r="M19" s="665"/>
      <c r="N19" s="665"/>
      <c r="O19" s="665"/>
      <c r="P19" s="665"/>
      <c r="Q19" s="665"/>
      <c r="R19" s="665"/>
      <c r="S19" s="665"/>
      <c r="T19" s="665"/>
      <c r="U19" s="666"/>
      <c r="V19" s="247"/>
      <c r="W19" s="247"/>
      <c r="X19" s="247"/>
      <c r="Y19" s="247"/>
      <c r="Z19" s="247"/>
      <c r="AA19" s="247"/>
      <c r="AB19"/>
      <c r="AC19"/>
      <c r="AD19"/>
      <c r="AE19"/>
      <c r="AF19"/>
      <c r="AG19"/>
      <c r="AH19"/>
      <c r="AI19"/>
      <c r="AJ19"/>
    </row>
    <row r="20" spans="1:36" s="336" customFormat="1" ht="15" customHeight="1" x14ac:dyDescent="0.35">
      <c r="A20" s="646"/>
      <c r="B20" s="571"/>
      <c r="C20" s="571"/>
      <c r="D20" s="571"/>
      <c r="E20" s="577"/>
      <c r="F20" s="664" t="str">
        <f ca="1">IF(CONCATENATE('Т.1.'!$FB$6," ",'Т.1.'!$FC$6," (",'Т.1.'!$FD$6," ",'Т.1.'!$FE$6,") , ",'Т.1.'!$FF$6," обл., ",'Т.1.'!$FG$6," р-н, ",'Т.1.'!$FH$6," ",'Т.1.'!$FI$6,", ",'Т.1.'!$FJ$6," ",'Т.1.'!$FK$6,", буд.",'Т.1.'!$FL$6,", кв./оф.",'Т.1.'!$FM$6)="    (   ) ,   обл.,   р-н,    ,    , буд. , кв./оф. ","",IF(CONCATENATE('Т.1.'!$FB$6," ",'Т.1.'!$FC$6," (",'Т.1.'!$FD$6," ",'Т.1.'!$FE$6,") , ",'Т.1.'!$FF$6," обл., ",'Т.1.'!$FG$6," р-н, ",'Т.1.'!$FH$6," ",'Т.1.'!$FI$6,", ",'Т.1.'!$FJ$6," ",'Т.1.'!$FK$6,", буд.",'Т.1.'!$FL$6,", кв./оф.",'Т.1.'!$FM$6)="- - (- -) , - обл., - р-н, - -, - -, буд.-, кв./оф.-","-",CONCATENATE('Т.1.'!$FB$6," ",'Т.1.'!$FC$6," (",'Т.1.'!$FD$6," ",'Т.1.'!$FE$6,") , ",'Т.1.'!$FF$6," обл., ",'Т.1.'!$FG$6," р-н, ",'Т.1.'!$FH$6," ",'Т.1.'!$FI$6,", ",'Т.1.'!$FJ$6," ",'Т.1.'!$FK$6,", буд.",'Т.1.'!$FL$6,", кв./оф.",'Т.1.'!$FM$6)))</f>
        <v/>
      </c>
      <c r="G20" s="665"/>
      <c r="H20" s="665"/>
      <c r="I20" s="665"/>
      <c r="J20" s="665"/>
      <c r="K20" s="665"/>
      <c r="L20" s="665"/>
      <c r="M20" s="665"/>
      <c r="N20" s="665"/>
      <c r="O20" s="665"/>
      <c r="P20" s="665"/>
      <c r="Q20" s="665"/>
      <c r="R20" s="665"/>
      <c r="S20" s="665"/>
      <c r="T20" s="665"/>
      <c r="U20" s="666"/>
      <c r="V20" s="247"/>
      <c r="W20" s="247"/>
      <c r="X20" s="247"/>
      <c r="Y20" s="247"/>
      <c r="Z20" s="247"/>
      <c r="AA20" s="247"/>
      <c r="AB20"/>
      <c r="AC20"/>
      <c r="AD20"/>
      <c r="AE20"/>
      <c r="AF20"/>
      <c r="AG20"/>
      <c r="AH20"/>
      <c r="AI20"/>
      <c r="AJ20"/>
    </row>
    <row r="21" spans="1:36" s="336" customFormat="1" x14ac:dyDescent="0.35">
      <c r="A21" s="646"/>
      <c r="B21" s="571"/>
      <c r="C21" s="571"/>
      <c r="D21" s="571"/>
      <c r="E21" s="577"/>
      <c r="F21" s="667" t="str">
        <f ca="1">'Т.1.'!$FN$6</f>
        <v xml:space="preserve"> </v>
      </c>
      <c r="G21" s="668"/>
      <c r="H21" s="668"/>
      <c r="I21" s="668"/>
      <c r="J21" s="668"/>
      <c r="K21" s="668"/>
      <c r="L21" s="668"/>
      <c r="M21" s="668"/>
      <c r="N21" s="668"/>
      <c r="O21" s="668"/>
      <c r="P21" s="668"/>
      <c r="Q21" s="668"/>
      <c r="R21" s="668"/>
      <c r="S21" s="668"/>
      <c r="T21" s="668"/>
      <c r="U21" s="669"/>
      <c r="V21" s="247"/>
      <c r="W21" s="247"/>
      <c r="X21" s="247"/>
      <c r="Y21" s="247"/>
      <c r="Z21" s="247"/>
      <c r="AA21" s="247"/>
      <c r="AB21"/>
      <c r="AC21"/>
      <c r="AD21"/>
      <c r="AE21"/>
      <c r="AF21"/>
      <c r="AG21"/>
      <c r="AH21"/>
      <c r="AI21"/>
      <c r="AJ21"/>
    </row>
    <row r="22" spans="1:36" s="336" customFormat="1" ht="27" customHeight="1" x14ac:dyDescent="0.35">
      <c r="A22" s="646">
        <v>7</v>
      </c>
      <c r="B22" s="571" t="s">
        <v>244</v>
      </c>
      <c r="C22" s="571"/>
      <c r="D22" s="571"/>
      <c r="E22" s="577"/>
      <c r="F22" s="664" t="str">
        <f ca="1">IF(CONCATENATE('Т.1.'!$FO$6," ",'Т.1.'!$FP$6," (",'Т.1.'!$FQ$6," ",'Т.1.'!$FR$6,") , ",'Т.1.'!$FS$6," обл., ",'Т.1.'!$FT$6," р-н, ",'Т.1.'!$FU$6," ",'Т.1.'!$FV$6,", ",'Т.1.'!$FW$6," ",'Т.1.'!$FX$6,", буд.",'Т.1.'!$FY$6,", кв./оф.",'Т.1.'!$FZ$6)="    (   ) ,   обл.,   р-н,    ,    , буд. , кв./оф. ","",IF(CONCATENATE('Т.1.'!$FO$6," ",'Т.1.'!$FP$6," (",'Т.1.'!$FQ$6," ",'Т.1.'!$FR$6,") , ",'Т.1.'!$FS$6," обл., ",'Т.1.'!$FT$6," р-н, ",'Т.1.'!$FU$6," ",'Т.1.'!$FV$6,", ",'Т.1.'!$FW$6," ",'Т.1.'!$FX$6,", буд.",'Т.1.'!$FY$6,", кв./оф.",'Т.1.'!$FZ$6)="- - (- -) , - обл., - р-н, - -, - -, буд.-, кв./оф.-","-",CONCATENATE('Т.1.'!$FO$6," ",'Т.1.'!$FP$6," (",'Т.1.'!$FQ$6," ",'Т.1.'!$FR$6,") , ",'Т.1.'!$FS$6," обл., ",'Т.1.'!$FT$6," р-н, ",'Т.1.'!$FU$6," ",'Т.1.'!$FV$6,", ",'Т.1.'!$FW$6," ",'Т.1.'!$FX$6,", буд.",'Т.1.'!$FY$6,", кв./оф.",'Т.1.'!$FZ$6)))</f>
        <v/>
      </c>
      <c r="G22" s="665"/>
      <c r="H22" s="665"/>
      <c r="I22" s="665"/>
      <c r="J22" s="665"/>
      <c r="K22" s="665"/>
      <c r="L22" s="665"/>
      <c r="M22" s="665"/>
      <c r="N22" s="665"/>
      <c r="O22" s="665"/>
      <c r="P22" s="665"/>
      <c r="Q22" s="665"/>
      <c r="R22" s="665"/>
      <c r="S22" s="665"/>
      <c r="T22" s="665"/>
      <c r="U22" s="666"/>
      <c r="V22" s="247"/>
      <c r="W22" s="247"/>
      <c r="X22" s="247"/>
      <c r="Y22" s="247"/>
      <c r="Z22" s="247"/>
      <c r="AA22" s="247"/>
      <c r="AB22"/>
      <c r="AC22"/>
      <c r="AD22"/>
      <c r="AE22"/>
      <c r="AF22"/>
      <c r="AG22"/>
      <c r="AH22"/>
      <c r="AI22"/>
      <c r="AJ22"/>
    </row>
    <row r="23" spans="1:36" s="336" customFormat="1" ht="15.75" customHeight="1" x14ac:dyDescent="0.35">
      <c r="A23" s="646"/>
      <c r="B23" s="571"/>
      <c r="C23" s="571"/>
      <c r="D23" s="571"/>
      <c r="E23" s="577"/>
      <c r="F23" s="664" t="str">
        <f ca="1">'Т.1.'!$GA$6</f>
        <v xml:space="preserve"> </v>
      </c>
      <c r="G23" s="665"/>
      <c r="H23" s="665"/>
      <c r="I23" s="665"/>
      <c r="J23" s="665"/>
      <c r="K23" s="665"/>
      <c r="L23" s="665"/>
      <c r="M23" s="665"/>
      <c r="N23" s="665"/>
      <c r="O23" s="665"/>
      <c r="P23" s="665"/>
      <c r="Q23" s="665"/>
      <c r="R23" s="665"/>
      <c r="S23" s="665"/>
      <c r="T23" s="665"/>
      <c r="U23" s="666"/>
      <c r="V23" s="247"/>
      <c r="W23" s="247"/>
      <c r="X23" s="247"/>
      <c r="Y23" s="247"/>
      <c r="Z23" s="247"/>
      <c r="AA23" s="247"/>
      <c r="AB23"/>
      <c r="AC23"/>
      <c r="AD23"/>
      <c r="AE23"/>
      <c r="AF23"/>
      <c r="AG23"/>
      <c r="AH23"/>
      <c r="AI23"/>
      <c r="AJ23"/>
    </row>
    <row r="24" spans="1:36" s="336" customFormat="1" ht="14.25" customHeight="1" x14ac:dyDescent="0.35">
      <c r="A24" s="646"/>
      <c r="B24" s="571"/>
      <c r="C24" s="571"/>
      <c r="D24" s="571"/>
      <c r="E24" s="577"/>
      <c r="F24" s="664" t="str">
        <f ca="1">IF(CONCATENATE('Т.1.'!$GB$6," ",'Т.1.'!$GC$6," (",'Т.1.'!$GD$6," ",'Т.1.'!$GE$6,") , ",'Т.1.'!$GF$6," обл., ",'Т.1.'!$GG$6," р-н, ",'Т.1.'!$GH$6," ",'Т.1.'!$GI$6,", ",'Т.1.'!$GJ$6," ",'Т.1.'!$GK$6,", буд.",'Т.1.'!$GL$6,", кв./оф.",'Т.1.'!$GM$6)="    (   ) ,   обл.,   р-н,    ,    , буд. , кв./оф. ","",IF(CONCATENATE('Т.1.'!$GB$6," ",'Т.1.'!$GC$6," (",'Т.1.'!$GD$6," ",'Т.1.'!$GE$6,") , ",'Т.1.'!$GF$6," обл., ",'Т.1.'!$GG$6," р-н, ",'Т.1.'!$GH$6," ",'Т.1.'!$GI$6,", ",'Т.1.'!$GJ$6," ",'Т.1.'!$GK$6,", буд.",'Т.1.'!$GL$6,", кв./оф.",'Т.1.'!$GM$6)="- - (- -) , - обл., - р-н, - -, - -, буд.-, кв./оф.-","-",CONCATENATE('Т.1.'!$GB$6," ",'Т.1.'!$GC$6," (",'Т.1.'!$GD$6," ",'Т.1.'!$GE$6,") , ",'Т.1.'!$GF$6," обл., ",'Т.1.'!$GG$6," р-н, ",'Т.1.'!$GH$6," ",'Т.1.'!$GI$6,", ",'Т.1.'!$GJ$6," ",'Т.1.'!$GK$6,", буд.",'Т.1.'!$GL$6,", кв./оф.",'Т.1.'!$GM$6)))</f>
        <v/>
      </c>
      <c r="G24" s="665"/>
      <c r="H24" s="665"/>
      <c r="I24" s="665"/>
      <c r="J24" s="665"/>
      <c r="K24" s="665"/>
      <c r="L24" s="665"/>
      <c r="M24" s="665"/>
      <c r="N24" s="665"/>
      <c r="O24" s="665"/>
      <c r="P24" s="665"/>
      <c r="Q24" s="665"/>
      <c r="R24" s="665"/>
      <c r="S24" s="665"/>
      <c r="T24" s="665"/>
      <c r="U24" s="666"/>
      <c r="V24" s="247"/>
      <c r="W24" s="247"/>
      <c r="X24" s="247"/>
      <c r="Y24" s="247"/>
      <c r="Z24" s="247"/>
      <c r="AA24" s="247"/>
      <c r="AB24"/>
      <c r="AC24"/>
      <c r="AD24"/>
      <c r="AE24"/>
      <c r="AF24"/>
      <c r="AG24"/>
      <c r="AH24"/>
      <c r="AI24"/>
      <c r="AJ24"/>
    </row>
    <row r="25" spans="1:36" s="336" customFormat="1" ht="15.75" customHeight="1" x14ac:dyDescent="0.35">
      <c r="A25" s="646"/>
      <c r="B25" s="571"/>
      <c r="C25" s="571"/>
      <c r="D25" s="571"/>
      <c r="E25" s="577"/>
      <c r="F25" s="667" t="str">
        <f ca="1">'Т.1.'!$GN$6</f>
        <v xml:space="preserve"> </v>
      </c>
      <c r="G25" s="668"/>
      <c r="H25" s="668"/>
      <c r="I25" s="668"/>
      <c r="J25" s="668"/>
      <c r="K25" s="668"/>
      <c r="L25" s="668"/>
      <c r="M25" s="668"/>
      <c r="N25" s="668"/>
      <c r="O25" s="668"/>
      <c r="P25" s="668"/>
      <c r="Q25" s="668"/>
      <c r="R25" s="668"/>
      <c r="S25" s="668"/>
      <c r="T25" s="668"/>
      <c r="U25" s="669"/>
      <c r="V25" s="247"/>
      <c r="W25" s="247"/>
      <c r="X25" s="247"/>
      <c r="Y25" s="247"/>
      <c r="Z25" s="247"/>
      <c r="AA25" s="247"/>
      <c r="AB25"/>
      <c r="AC25"/>
      <c r="AD25"/>
      <c r="AE25"/>
      <c r="AF25"/>
      <c r="AG25"/>
      <c r="AH25"/>
      <c r="AI25"/>
      <c r="AJ25"/>
    </row>
    <row r="26" spans="1:36" s="336" customFormat="1" ht="27" customHeight="1" x14ac:dyDescent="0.35">
      <c r="A26" s="646">
        <v>8</v>
      </c>
      <c r="B26" s="571" t="s">
        <v>245</v>
      </c>
      <c r="C26" s="571"/>
      <c r="D26" s="571"/>
      <c r="E26" s="577"/>
      <c r="F26" s="664" t="str">
        <f ca="1">IF(CONCATENATE('Т.1.'!$DO$6," ",'Т.1.'!$DP$6," (",'Т.1.'!$DQ$6," ",'Т.1.'!$DR$6,") , ",'Т.1.'!$DS$6," обл., ",'Т.1.'!$DT$6," р-н, ",'Т.1.'!$DU$6," ",'Т.1.'!$DV$6,", ",'Т.1.'!$DW$6," ",'Т.1.'!$DX$6,", буд.",'Т.1.'!$DY$6,", кв./оф.",'Т.1.'!$DZ$6)="    (   ) ,   обл.,   р-н,    ,    , буд. , кв./оф. ","",IF(CONCATENATE('Т.1.'!$DO$6," ",'Т.1.'!$DP$6," (",'Т.1.'!$DQ$6," ",'Т.1.'!$DR$6,") , ",'Т.1.'!$DS$6," обл., ",'Т.1.'!$DT$6," р-н, ",'Т.1.'!$DU$6," ",'Т.1.'!$DV$6,", ",'Т.1.'!$DW$6," ",'Т.1.'!$DX$6,", буд.",'Т.1.'!$DY$6,", кв./оф.",'Т.1.'!$DZ$6)="- - (- -) , - обл., - р-н, - -, - -, буд.-, кв./оф.-","-",CONCATENATE('Т.1.'!$DO$6," ",'Т.1.'!$DP$6," (",'Т.1.'!$DQ$6," ",'Т.1.'!$DR$6,") , ",'Т.1.'!$DS$6," обл., ",'Т.1.'!$DT$6," р-н, ",'Т.1.'!$DU$6," ",'Т.1.'!$DV$6,", ",'Т.1.'!$DW$6," ",'Т.1.'!$DX$6,", буд.",'Т.1.'!$DY$6,", кв./оф.",'Т.1.'!$DZ$6)))</f>
        <v/>
      </c>
      <c r="G26" s="665"/>
      <c r="H26" s="665"/>
      <c r="I26" s="665"/>
      <c r="J26" s="665"/>
      <c r="K26" s="665"/>
      <c r="L26" s="665"/>
      <c r="M26" s="665"/>
      <c r="N26" s="665"/>
      <c r="O26" s="665"/>
      <c r="P26" s="665"/>
      <c r="Q26" s="665"/>
      <c r="R26" s="665"/>
      <c r="S26" s="665"/>
      <c r="T26" s="665"/>
      <c r="U26" s="666"/>
      <c r="V26" s="247"/>
      <c r="W26" s="247"/>
      <c r="X26" s="247"/>
      <c r="Y26" s="247"/>
      <c r="Z26" s="247"/>
      <c r="AA26" s="247"/>
      <c r="AB26"/>
      <c r="AC26"/>
      <c r="AD26"/>
      <c r="AE26"/>
      <c r="AF26"/>
      <c r="AG26"/>
      <c r="AH26"/>
      <c r="AI26"/>
      <c r="AJ26"/>
    </row>
    <row r="27" spans="1:36" s="336" customFormat="1" x14ac:dyDescent="0.35">
      <c r="A27" s="646"/>
      <c r="B27" s="571"/>
      <c r="C27" s="571"/>
      <c r="D27" s="571"/>
      <c r="E27" s="577"/>
      <c r="F27" s="664" t="str">
        <f ca="1">'Т.1.'!$EA$6</f>
        <v xml:space="preserve"> </v>
      </c>
      <c r="G27" s="665"/>
      <c r="H27" s="665"/>
      <c r="I27" s="665"/>
      <c r="J27" s="665"/>
      <c r="K27" s="665"/>
      <c r="L27" s="665"/>
      <c r="M27" s="665"/>
      <c r="N27" s="665"/>
      <c r="O27" s="665"/>
      <c r="P27" s="665"/>
      <c r="Q27" s="665"/>
      <c r="R27" s="665"/>
      <c r="S27" s="665"/>
      <c r="T27" s="665"/>
      <c r="U27" s="666"/>
      <c r="V27" s="247"/>
      <c r="W27" s="247"/>
      <c r="X27" s="247"/>
      <c r="Y27" s="247"/>
      <c r="Z27" s="247"/>
      <c r="AA27" s="247"/>
      <c r="AB27"/>
      <c r="AC27"/>
      <c r="AD27"/>
      <c r="AE27"/>
      <c r="AF27"/>
      <c r="AG27"/>
      <c r="AH27"/>
      <c r="AI27"/>
      <c r="AJ27"/>
    </row>
    <row r="28" spans="1:36" s="336" customFormat="1" ht="16.5" customHeight="1" x14ac:dyDescent="0.35">
      <c r="A28" s="646"/>
      <c r="B28" s="571"/>
      <c r="C28" s="571"/>
      <c r="D28" s="571"/>
      <c r="E28" s="577"/>
      <c r="F28" s="664" t="str">
        <f ca="1">IF(CONCATENATE('Т.1.'!$EB$6," ",'Т.1.'!$EC$6," (",'Т.1.'!$ED$6," ",'Т.1.'!$EE$6,") , ",'Т.1.'!$EF$6," обл., ",'Т.1.'!$EG$6," р-н, ",'Т.1.'!$EH$6," ",'Т.1.'!$EI$6,", ",'Т.1.'!$EJ$6," ",'Т.1.'!$EK$6,", буд.",'Т.1.'!$EL$6,", кв./оф.",'Т.1.'!$EM$6)="    (   ) ,   обл.,   р-н,    ,    , буд. , кв./оф. ","",IF(CONCATENATE('Т.1.'!$EB$6," ",'Т.1.'!$EC$6," (",'Т.1.'!$ED$6," ",'Т.1.'!$EE$6,") , ",'Т.1.'!$EF$6," обл., ",'Т.1.'!$EG$6," р-н, ",'Т.1.'!$EH$6," ",'Т.1.'!$EI$6,", ",'Т.1.'!$EJ$6," ",'Т.1.'!$EK$6,", буд.",'Т.1.'!$EL$6,", кв./оф.",'Т.1.'!$EM$6)="- - (- -) , - обл., - р-н, - -, - -, буд.-, кв./оф.-","-",CONCATENATE('Т.1.'!$EB$6," ",'Т.1.'!$EC$6," (",'Т.1.'!$ED$6," ",'Т.1.'!$EE$6,") , ",'Т.1.'!$EF$6," обл., ",'Т.1.'!$EG$6," р-н, ",'Т.1.'!$EH$6," ",'Т.1.'!$EI$6,", ",'Т.1.'!$EJ$6," ",'Т.1.'!$EK$6,", буд.",'Т.1.'!$EL$6,", кв./оф.",'Т.1.'!$EM$6)))</f>
        <v/>
      </c>
      <c r="G28" s="665"/>
      <c r="H28" s="665"/>
      <c r="I28" s="665"/>
      <c r="J28" s="665"/>
      <c r="K28" s="665"/>
      <c r="L28" s="665"/>
      <c r="M28" s="665"/>
      <c r="N28" s="665"/>
      <c r="O28" s="665"/>
      <c r="P28" s="665"/>
      <c r="Q28" s="665"/>
      <c r="R28" s="665"/>
      <c r="S28" s="665"/>
      <c r="T28" s="665"/>
      <c r="U28" s="666"/>
      <c r="V28" s="247"/>
      <c r="W28" s="247"/>
      <c r="X28" s="247"/>
      <c r="Y28" s="247"/>
      <c r="Z28" s="247"/>
      <c r="AA28" s="247"/>
      <c r="AB28"/>
      <c r="AC28"/>
      <c r="AD28"/>
      <c r="AE28"/>
      <c r="AF28"/>
      <c r="AG28"/>
      <c r="AH28"/>
      <c r="AI28"/>
      <c r="AJ28"/>
    </row>
    <row r="29" spans="1:36" s="336" customFormat="1" x14ac:dyDescent="0.35">
      <c r="A29" s="646"/>
      <c r="B29" s="571"/>
      <c r="C29" s="571"/>
      <c r="D29" s="571"/>
      <c r="E29" s="577"/>
      <c r="F29" s="667" t="str">
        <f ca="1">'Т.1.'!$EN$6</f>
        <v xml:space="preserve"> </v>
      </c>
      <c r="G29" s="668"/>
      <c r="H29" s="668"/>
      <c r="I29" s="668"/>
      <c r="J29" s="668"/>
      <c r="K29" s="668"/>
      <c r="L29" s="668"/>
      <c r="M29" s="668"/>
      <c r="N29" s="668"/>
      <c r="O29" s="668"/>
      <c r="P29" s="668"/>
      <c r="Q29" s="668"/>
      <c r="R29" s="668"/>
      <c r="S29" s="668"/>
      <c r="T29" s="668"/>
      <c r="U29" s="669"/>
      <c r="V29" s="247"/>
      <c r="W29" s="247"/>
      <c r="X29" s="247"/>
      <c r="Y29" s="247"/>
      <c r="Z29" s="247"/>
      <c r="AA29" s="247"/>
      <c r="AB29"/>
      <c r="AC29"/>
      <c r="AD29"/>
      <c r="AE29"/>
      <c r="AF29"/>
      <c r="AG29"/>
      <c r="AH29"/>
      <c r="AI29"/>
      <c r="AJ29"/>
    </row>
    <row r="30" spans="1:36" s="336" customFormat="1" ht="27.75" customHeight="1" x14ac:dyDescent="0.35">
      <c r="A30" s="402">
        <v>9</v>
      </c>
      <c r="B30" s="571" t="s">
        <v>494</v>
      </c>
      <c r="C30" s="571"/>
      <c r="D30" s="571"/>
      <c r="E30" s="571"/>
      <c r="F30" s="670" t="str">
        <f ca="1">'Т.1.'!$GO$6</f>
        <v xml:space="preserve"> </v>
      </c>
      <c r="G30" s="670"/>
      <c r="H30" s="670"/>
      <c r="I30" s="670"/>
      <c r="J30" s="670"/>
      <c r="K30" s="670"/>
      <c r="L30" s="670"/>
      <c r="M30" s="670"/>
      <c r="N30" s="670"/>
      <c r="O30" s="670"/>
      <c r="P30" s="670"/>
      <c r="Q30" s="670"/>
      <c r="R30" s="670"/>
      <c r="S30" s="670"/>
      <c r="T30" s="670"/>
      <c r="U30" s="670"/>
      <c r="V30" s="247"/>
      <c r="W30" s="247"/>
      <c r="X30" s="247"/>
      <c r="Y30" s="247"/>
      <c r="Z30" s="247"/>
      <c r="AA30" s="247"/>
      <c r="AB30"/>
      <c r="AC30"/>
      <c r="AD30"/>
      <c r="AE30"/>
      <c r="AF30"/>
      <c r="AG30"/>
      <c r="AH30"/>
      <c r="AI30"/>
      <c r="AJ30"/>
    </row>
    <row r="31" spans="1:36" s="336" customFormat="1" ht="25.5" customHeight="1" x14ac:dyDescent="0.35">
      <c r="A31" s="402">
        <v>10</v>
      </c>
      <c r="B31" s="571" t="s">
        <v>567</v>
      </c>
      <c r="C31" s="571"/>
      <c r="D31" s="571"/>
      <c r="E31" s="571"/>
      <c r="F31" s="571" t="str">
        <f ca="1">CONCATENATE('Т.1.'!$GP$6," ",'Т.1.'!GQ6," ",'Т.1.'!GR6)</f>
        <v xml:space="preserve">     </v>
      </c>
      <c r="G31" s="571"/>
      <c r="H31" s="571"/>
      <c r="I31" s="571"/>
      <c r="J31" s="571"/>
      <c r="K31" s="571"/>
      <c r="L31" s="571"/>
      <c r="M31" s="571"/>
      <c r="N31" s="571"/>
      <c r="O31" s="571"/>
      <c r="P31" s="571"/>
      <c r="Q31" s="571"/>
      <c r="R31" s="571"/>
      <c r="S31" s="571"/>
      <c r="T31" s="571"/>
      <c r="U31" s="571"/>
      <c r="V31" s="247"/>
      <c r="W31" s="247"/>
      <c r="X31" s="247"/>
      <c r="Y31" s="247"/>
      <c r="Z31" s="247"/>
      <c r="AA31" s="247"/>
      <c r="AB31"/>
      <c r="AC31"/>
      <c r="AD31"/>
      <c r="AE31"/>
      <c r="AF31"/>
      <c r="AG31"/>
      <c r="AH31"/>
      <c r="AI31"/>
      <c r="AJ31"/>
    </row>
    <row r="32" spans="1:36" s="336" customFormat="1" ht="25.5" customHeight="1" x14ac:dyDescent="0.35">
      <c r="A32" s="402">
        <v>11</v>
      </c>
      <c r="B32" s="571" t="s">
        <v>568</v>
      </c>
      <c r="C32" s="571"/>
      <c r="D32" s="571"/>
      <c r="E32" s="571"/>
      <c r="F32" s="645" t="str">
        <f>IF('Т.1.'!$CS$6=0,"",'Т.1.'!$CS$6)</f>
        <v/>
      </c>
      <c r="G32" s="645"/>
      <c r="H32" s="645"/>
      <c r="I32" s="645"/>
      <c r="J32" s="645"/>
      <c r="K32" s="645"/>
      <c r="L32" s="645"/>
      <c r="M32" s="645"/>
      <c r="N32" s="645"/>
      <c r="O32" s="645"/>
      <c r="P32" s="645"/>
      <c r="Q32" s="645"/>
      <c r="R32" s="645"/>
      <c r="S32" s="645"/>
      <c r="T32" s="645"/>
      <c r="U32" s="645"/>
      <c r="V32" s="247"/>
      <c r="W32" s="247"/>
      <c r="X32" s="247"/>
      <c r="Y32" s="247"/>
      <c r="Z32" s="247"/>
      <c r="AA32" s="247"/>
      <c r="AB32"/>
      <c r="AC32"/>
      <c r="AD32"/>
      <c r="AE32"/>
      <c r="AF32"/>
      <c r="AG32"/>
      <c r="AH32"/>
      <c r="AI32"/>
      <c r="AJ32"/>
    </row>
    <row r="33" spans="1:37" s="336" customFormat="1" ht="16.5" customHeight="1" x14ac:dyDescent="0.35">
      <c r="A33" s="402">
        <v>12</v>
      </c>
      <c r="B33" s="571" t="s">
        <v>433</v>
      </c>
      <c r="C33" s="571"/>
      <c r="D33" s="571"/>
      <c r="E33" s="571"/>
      <c r="F33" s="645" t="str">
        <f>IF('Т.1.'!$CT$6=0,"",'Т.1.'!$CT$6)</f>
        <v/>
      </c>
      <c r="G33" s="645"/>
      <c r="H33" s="645"/>
      <c r="I33" s="645"/>
      <c r="J33" s="645"/>
      <c r="K33" s="645"/>
      <c r="L33" s="645"/>
      <c r="M33" s="645"/>
      <c r="N33" s="645"/>
      <c r="O33" s="645"/>
      <c r="P33" s="645"/>
      <c r="Q33" s="645"/>
      <c r="R33" s="645"/>
      <c r="S33" s="645"/>
      <c r="T33" s="645"/>
      <c r="U33" s="645"/>
      <c r="V33" s="247"/>
      <c r="W33" s="247"/>
      <c r="X33" s="247"/>
      <c r="Y33" s="247"/>
      <c r="Z33" s="247"/>
      <c r="AA33" s="247"/>
      <c r="AB33"/>
      <c r="AC33"/>
      <c r="AD33"/>
      <c r="AE33"/>
      <c r="AF33"/>
      <c r="AG33"/>
      <c r="AH33"/>
      <c r="AI33"/>
      <c r="AJ33"/>
      <c r="AK33"/>
    </row>
    <row r="34" spans="1:37" s="336" customFormat="1" ht="18" customHeight="1" x14ac:dyDescent="0.35">
      <c r="A34" s="402">
        <v>13</v>
      </c>
      <c r="B34" s="571" t="s">
        <v>285</v>
      </c>
      <c r="C34" s="571"/>
      <c r="D34" s="571"/>
      <c r="E34" s="571"/>
      <c r="F34" s="645" t="str">
        <f>IF('Т.1.'!$CU$6=0,"",'Т.1.'!$CU$6)</f>
        <v/>
      </c>
      <c r="G34" s="645"/>
      <c r="H34" s="645"/>
      <c r="I34" s="645"/>
      <c r="J34" s="645"/>
      <c r="K34" s="645"/>
      <c r="L34" s="645"/>
      <c r="M34" s="645"/>
      <c r="N34" s="645"/>
      <c r="O34" s="645"/>
      <c r="P34" s="645"/>
      <c r="Q34" s="645"/>
      <c r="R34" s="645"/>
      <c r="S34" s="645"/>
      <c r="T34" s="645"/>
      <c r="U34" s="645"/>
      <c r="V34" s="247"/>
      <c r="W34" s="247"/>
      <c r="X34" s="247"/>
      <c r="Y34" s="247"/>
      <c r="Z34" s="247"/>
      <c r="AA34" s="247"/>
      <c r="AB34"/>
      <c r="AC34"/>
      <c r="AD34"/>
      <c r="AE34"/>
      <c r="AF34"/>
      <c r="AG34"/>
      <c r="AH34"/>
      <c r="AI34"/>
      <c r="AJ34"/>
      <c r="AK34"/>
    </row>
    <row r="35" spans="1:37" s="336" customFormat="1" ht="35.25" customHeight="1" x14ac:dyDescent="0.35">
      <c r="A35" s="582" t="s">
        <v>1097</v>
      </c>
      <c r="B35" s="582"/>
      <c r="C35" s="582"/>
      <c r="D35" s="583"/>
      <c r="E35" s="583"/>
      <c r="F35" s="583"/>
      <c r="G35" s="583"/>
      <c r="H35" s="583"/>
      <c r="I35" s="583"/>
      <c r="J35" s="583"/>
      <c r="K35" s="583"/>
      <c r="L35" s="583"/>
      <c r="M35" s="583"/>
      <c r="N35" s="583"/>
      <c r="O35" s="583"/>
      <c r="P35" s="583"/>
      <c r="Q35" s="583"/>
      <c r="R35" s="583"/>
      <c r="S35" s="583"/>
      <c r="T35" s="583"/>
      <c r="U35" s="583"/>
      <c r="V35" s="247"/>
      <c r="W35" s="247"/>
      <c r="X35" s="247"/>
      <c r="Y35" s="247"/>
      <c r="Z35" s="247"/>
      <c r="AA35" s="247"/>
      <c r="AB35"/>
      <c r="AC35"/>
      <c r="AD35"/>
      <c r="AE35"/>
      <c r="AF35"/>
      <c r="AG35"/>
      <c r="AH35"/>
      <c r="AI35"/>
      <c r="AJ35"/>
      <c r="AK35"/>
    </row>
    <row r="36" spans="1:37" s="336" customFormat="1" ht="22.5" customHeight="1" x14ac:dyDescent="0.35">
      <c r="A36" s="308"/>
      <c r="B36" s="311"/>
      <c r="C36" s="311"/>
      <c r="D36" s="311"/>
      <c r="E36" s="311"/>
      <c r="F36" s="311"/>
      <c r="G36" s="311"/>
      <c r="H36" s="311"/>
      <c r="I36" s="311"/>
      <c r="J36" s="311"/>
      <c r="K36" s="311"/>
      <c r="L36" s="310"/>
      <c r="M36" s="312"/>
      <c r="N36" s="310"/>
      <c r="O36" s="310"/>
      <c r="P36" s="310"/>
      <c r="Q36" s="312"/>
      <c r="R36" s="310"/>
      <c r="S36" s="312"/>
      <c r="T36" s="312"/>
      <c r="U36" s="313" t="s">
        <v>569</v>
      </c>
      <c r="V36" s="247"/>
      <c r="W36" s="247"/>
      <c r="X36" s="247"/>
      <c r="Y36" s="247"/>
      <c r="Z36" s="247"/>
      <c r="AA36" s="247"/>
      <c r="AB36"/>
      <c r="AC36"/>
      <c r="AD36"/>
      <c r="AE36"/>
      <c r="AF36"/>
      <c r="AG36"/>
      <c r="AH36"/>
      <c r="AI36"/>
      <c r="AJ36"/>
      <c r="AK36"/>
    </row>
    <row r="37" spans="1:37" s="336" customFormat="1" ht="18.75" customHeight="1" x14ac:dyDescent="0.35">
      <c r="A37" s="611" t="s">
        <v>570</v>
      </c>
      <c r="B37" s="611"/>
      <c r="C37" s="611"/>
      <c r="D37" s="611"/>
      <c r="E37" s="611"/>
      <c r="F37" s="611"/>
      <c r="G37" s="611"/>
      <c r="H37" s="611"/>
      <c r="I37" s="611"/>
      <c r="J37" s="611"/>
      <c r="K37" s="611"/>
      <c r="L37" s="611"/>
      <c r="M37" s="611"/>
      <c r="N37" s="611"/>
      <c r="O37" s="611"/>
      <c r="P37" s="611"/>
      <c r="Q37" s="611"/>
      <c r="R37" s="611"/>
      <c r="S37" s="611"/>
      <c r="T37" s="611"/>
      <c r="U37" s="611"/>
      <c r="V37" s="247"/>
      <c r="W37" s="247"/>
      <c r="X37" s="247"/>
      <c r="Y37" s="247"/>
      <c r="Z37" s="247"/>
      <c r="AA37" s="247"/>
      <c r="AB37"/>
      <c r="AC37"/>
      <c r="AD37"/>
      <c r="AE37"/>
      <c r="AF37"/>
      <c r="AG37"/>
      <c r="AH37"/>
      <c r="AI37"/>
      <c r="AJ37"/>
      <c r="AK37"/>
    </row>
    <row r="38" spans="1:37" s="336" customFormat="1" ht="31.5" customHeight="1" x14ac:dyDescent="0.35">
      <c r="A38" s="400" t="s">
        <v>128</v>
      </c>
      <c r="B38" s="600" t="s">
        <v>250</v>
      </c>
      <c r="C38" s="600"/>
      <c r="D38" s="600"/>
      <c r="E38" s="600"/>
      <c r="F38" s="600"/>
      <c r="G38" s="600" t="s">
        <v>571</v>
      </c>
      <c r="H38" s="600"/>
      <c r="I38" s="600" t="s">
        <v>251</v>
      </c>
      <c r="J38" s="600"/>
      <c r="K38" s="600" t="s">
        <v>252</v>
      </c>
      <c r="L38" s="600"/>
      <c r="M38" s="600"/>
      <c r="N38" s="600"/>
      <c r="O38" s="600"/>
      <c r="P38" s="600"/>
      <c r="Q38" s="600"/>
      <c r="R38" s="600"/>
      <c r="S38" s="600"/>
      <c r="T38" s="600"/>
      <c r="U38" s="600"/>
      <c r="V38" s="247"/>
      <c r="W38" s="247"/>
      <c r="X38" s="247"/>
      <c r="Y38" s="247"/>
      <c r="Z38" s="247"/>
      <c r="AA38" s="247"/>
      <c r="AB38"/>
      <c r="AC38"/>
      <c r="AD38"/>
      <c r="AE38"/>
      <c r="AF38"/>
      <c r="AG38"/>
      <c r="AH38"/>
      <c r="AI38"/>
      <c r="AJ38"/>
      <c r="AK38"/>
    </row>
    <row r="39" spans="1:37" s="336" customFormat="1" x14ac:dyDescent="0.35">
      <c r="A39" s="400">
        <v>1</v>
      </c>
      <c r="B39" s="601">
        <v>2</v>
      </c>
      <c r="C39" s="601"/>
      <c r="D39" s="601"/>
      <c r="E39" s="601"/>
      <c r="F39" s="601"/>
      <c r="G39" s="601">
        <v>3</v>
      </c>
      <c r="H39" s="601"/>
      <c r="I39" s="601">
        <v>4</v>
      </c>
      <c r="J39" s="601"/>
      <c r="K39" s="601">
        <v>5</v>
      </c>
      <c r="L39" s="601"/>
      <c r="M39" s="601"/>
      <c r="N39" s="601"/>
      <c r="O39" s="601"/>
      <c r="P39" s="601"/>
      <c r="Q39" s="601"/>
      <c r="R39" s="601"/>
      <c r="S39" s="601"/>
      <c r="T39" s="601"/>
      <c r="U39" s="601"/>
      <c r="V39" s="276"/>
      <c r="W39" s="247"/>
      <c r="X39" s="247"/>
      <c r="Y39" s="247"/>
      <c r="Z39" s="247"/>
      <c r="AA39" s="247"/>
      <c r="AB39"/>
      <c r="AC39"/>
      <c r="AD39"/>
      <c r="AE39"/>
      <c r="AF39"/>
      <c r="AG39"/>
      <c r="AH39"/>
      <c r="AI39"/>
      <c r="AJ39"/>
      <c r="AK39"/>
    </row>
    <row r="40" spans="1:37" s="336" customFormat="1" ht="31.5" customHeight="1" x14ac:dyDescent="0.35">
      <c r="A40" s="402">
        <v>1</v>
      </c>
      <c r="B40" s="577" t="str">
        <f ca="1">'Т.2.'!$AB$7</f>
        <v xml:space="preserve"> </v>
      </c>
      <c r="C40" s="578"/>
      <c r="D40" s="578"/>
      <c r="E40" s="578"/>
      <c r="F40" s="579"/>
      <c r="G40" s="597" t="str">
        <f ca="1">CONCATENATE('Т.2.'!$AC$7," ",'Т.2.'!$AD$7)</f>
        <v xml:space="preserve">   </v>
      </c>
      <c r="H40" s="597"/>
      <c r="I40" s="605" t="str">
        <f ca="1">'Т.2.'!$AE$7</f>
        <v xml:space="preserve"> </v>
      </c>
      <c r="J40" s="597"/>
      <c r="K40" s="571" t="str">
        <f ca="1">'Т.2.'!$AF$7</f>
        <v xml:space="preserve"> </v>
      </c>
      <c r="L40" s="571"/>
      <c r="M40" s="571"/>
      <c r="N40" s="571"/>
      <c r="O40" s="571"/>
      <c r="P40" s="571"/>
      <c r="Q40" s="571"/>
      <c r="R40" s="571"/>
      <c r="S40" s="571"/>
      <c r="T40" s="571"/>
      <c r="U40" s="571"/>
      <c r="V40" s="247"/>
      <c r="W40" s="247"/>
      <c r="X40" s="247"/>
      <c r="Y40" s="247"/>
      <c r="Z40" s="247"/>
      <c r="AA40" s="247"/>
      <c r="AB40"/>
      <c r="AC40"/>
      <c r="AD40"/>
      <c r="AE40"/>
      <c r="AF40"/>
      <c r="AG40"/>
      <c r="AH40"/>
      <c r="AI40"/>
      <c r="AJ40"/>
      <c r="AK40"/>
    </row>
    <row r="41" spans="1:37" s="336" customFormat="1" ht="31.5" customHeight="1" x14ac:dyDescent="0.35">
      <c r="A41" s="402">
        <v>2</v>
      </c>
      <c r="B41" s="571" t="str">
        <f ca="1">'Т.2.'!$AG$7</f>
        <v xml:space="preserve"> </v>
      </c>
      <c r="C41" s="571"/>
      <c r="D41" s="571"/>
      <c r="E41" s="571"/>
      <c r="F41" s="571"/>
      <c r="G41" s="597" t="str">
        <f ca="1">CONCATENATE('Т.2.'!$AH$7," ",'Т.2.'!$AI$7)</f>
        <v xml:space="preserve">   </v>
      </c>
      <c r="H41" s="597"/>
      <c r="I41" s="605" t="str">
        <f ca="1">'Т.2.'!$AJ$7</f>
        <v xml:space="preserve"> </v>
      </c>
      <c r="J41" s="597"/>
      <c r="K41" s="571" t="str">
        <f ca="1">'Т.2.'!$AK$7</f>
        <v xml:space="preserve"> </v>
      </c>
      <c r="L41" s="571"/>
      <c r="M41" s="571"/>
      <c r="N41" s="571"/>
      <c r="O41" s="571"/>
      <c r="P41" s="571"/>
      <c r="Q41" s="571"/>
      <c r="R41" s="571"/>
      <c r="S41" s="571"/>
      <c r="T41" s="571"/>
      <c r="U41" s="571"/>
      <c r="V41" s="247"/>
      <c r="W41" s="247"/>
      <c r="X41" s="247"/>
      <c r="Y41" s="247"/>
      <c r="Z41" s="247"/>
      <c r="AA41" s="247"/>
      <c r="AB41"/>
      <c r="AC41"/>
      <c r="AD41"/>
      <c r="AE41"/>
      <c r="AF41"/>
      <c r="AG41"/>
      <c r="AH41"/>
      <c r="AI41"/>
      <c r="AJ41"/>
      <c r="AK41"/>
    </row>
    <row r="42" spans="1:37" s="336" customFormat="1" ht="31.5" customHeight="1" x14ac:dyDescent="0.35">
      <c r="A42" s="402">
        <v>3</v>
      </c>
      <c r="B42" s="571" t="str">
        <f ca="1">'Т.2.'!$AL$7</f>
        <v xml:space="preserve"> </v>
      </c>
      <c r="C42" s="571"/>
      <c r="D42" s="571"/>
      <c r="E42" s="571"/>
      <c r="F42" s="571"/>
      <c r="G42" s="597" t="str">
        <f ca="1">CONCATENATE('Т.2.'!$AM$7," ",'Т.2.'!$AN$7)</f>
        <v xml:space="preserve">   </v>
      </c>
      <c r="H42" s="597"/>
      <c r="I42" s="605" t="str">
        <f ca="1">'Т.2.'!$AO$7</f>
        <v xml:space="preserve"> </v>
      </c>
      <c r="J42" s="597"/>
      <c r="K42" s="571" t="str">
        <f ca="1">'Т.2.'!$AP$7</f>
        <v xml:space="preserve"> </v>
      </c>
      <c r="L42" s="571"/>
      <c r="M42" s="571"/>
      <c r="N42" s="571"/>
      <c r="O42" s="571"/>
      <c r="P42" s="571"/>
      <c r="Q42" s="571"/>
      <c r="R42" s="571"/>
      <c r="S42" s="571"/>
      <c r="T42" s="571"/>
      <c r="U42" s="571"/>
      <c r="V42" s="247"/>
      <c r="W42" s="247"/>
      <c r="X42" s="247"/>
      <c r="Y42" s="247"/>
      <c r="Z42" s="247"/>
      <c r="AA42" s="247"/>
      <c r="AB42"/>
      <c r="AC42"/>
      <c r="AD42"/>
      <c r="AE42"/>
      <c r="AF42"/>
      <c r="AG42"/>
      <c r="AH42"/>
      <c r="AI42"/>
      <c r="AJ42"/>
      <c r="AK42"/>
    </row>
    <row r="43" spans="1:37" s="336" customFormat="1" ht="31.5" customHeight="1" x14ac:dyDescent="0.35">
      <c r="A43" s="402">
        <v>4</v>
      </c>
      <c r="B43" s="571" t="str">
        <f ca="1">'Т.2.'!$AQ$7</f>
        <v xml:space="preserve"> </v>
      </c>
      <c r="C43" s="571"/>
      <c r="D43" s="571"/>
      <c r="E43" s="571"/>
      <c r="F43" s="571"/>
      <c r="G43" s="597" t="str">
        <f ca="1">CONCATENATE('Т.2.'!$AR$7," ",'Т.2.'!$AS$7)</f>
        <v xml:space="preserve">   </v>
      </c>
      <c r="H43" s="597"/>
      <c r="I43" s="605" t="str">
        <f ca="1">'Т.2.'!$AT$7</f>
        <v xml:space="preserve"> </v>
      </c>
      <c r="J43" s="597"/>
      <c r="K43" s="571" t="str">
        <f ca="1">'Т.2.'!$AU$7</f>
        <v xml:space="preserve"> </v>
      </c>
      <c r="L43" s="571"/>
      <c r="M43" s="571"/>
      <c r="N43" s="571"/>
      <c r="O43" s="571"/>
      <c r="P43" s="571"/>
      <c r="Q43" s="571"/>
      <c r="R43" s="571"/>
      <c r="S43" s="571"/>
      <c r="T43" s="571"/>
      <c r="U43" s="571"/>
      <c r="V43" s="247"/>
      <c r="W43" s="247"/>
      <c r="X43" s="247"/>
      <c r="Y43" s="247"/>
      <c r="Z43" s="247"/>
      <c r="AA43" s="247"/>
      <c r="AB43"/>
      <c r="AC43"/>
      <c r="AD43"/>
      <c r="AE43"/>
      <c r="AF43"/>
      <c r="AG43"/>
      <c r="AH43"/>
      <c r="AI43"/>
      <c r="AJ43"/>
      <c r="AK43"/>
    </row>
    <row r="44" spans="1:37" s="336" customFormat="1" ht="31.5" customHeight="1" x14ac:dyDescent="0.35">
      <c r="A44" s="402">
        <v>5</v>
      </c>
      <c r="B44" s="571" t="str">
        <f ca="1">'Т.2.'!$AV$7</f>
        <v xml:space="preserve"> </v>
      </c>
      <c r="C44" s="571"/>
      <c r="D44" s="571"/>
      <c r="E44" s="571"/>
      <c r="F44" s="571"/>
      <c r="G44" s="597" t="str">
        <f ca="1">CONCATENATE('Т.2.'!$AW$7," ",'Т.2.'!$AX$7)</f>
        <v xml:space="preserve">   </v>
      </c>
      <c r="H44" s="597"/>
      <c r="I44" s="605" t="str">
        <f ca="1">'Т.2.'!$AY$7</f>
        <v xml:space="preserve"> </v>
      </c>
      <c r="J44" s="597"/>
      <c r="K44" s="571" t="str">
        <f ca="1">'Т.2.'!$AZ$7</f>
        <v xml:space="preserve"> </v>
      </c>
      <c r="L44" s="571"/>
      <c r="M44" s="571"/>
      <c r="N44" s="571"/>
      <c r="O44" s="571"/>
      <c r="P44" s="571"/>
      <c r="Q44" s="571"/>
      <c r="R44" s="571"/>
      <c r="S44" s="571"/>
      <c r="T44" s="571"/>
      <c r="U44" s="571"/>
      <c r="V44" s="247"/>
      <c r="W44" s="247"/>
      <c r="X44" s="247"/>
      <c r="Y44" s="247"/>
      <c r="Z44" s="247"/>
      <c r="AA44" s="247"/>
      <c r="AB44"/>
      <c r="AC44"/>
      <c r="AD44"/>
      <c r="AE44"/>
      <c r="AF44"/>
      <c r="AG44"/>
      <c r="AH44"/>
      <c r="AI44"/>
      <c r="AJ44"/>
      <c r="AK44"/>
    </row>
    <row r="45" spans="1:37" s="336" customFormat="1" ht="35.25" customHeight="1" x14ac:dyDescent="0.35">
      <c r="A45" s="582" t="s">
        <v>1098</v>
      </c>
      <c r="B45" s="582"/>
      <c r="C45" s="582"/>
      <c r="D45" s="583"/>
      <c r="E45" s="583"/>
      <c r="F45" s="583"/>
      <c r="G45" s="583"/>
      <c r="H45" s="583"/>
      <c r="I45" s="583"/>
      <c r="J45" s="583"/>
      <c r="K45" s="583"/>
      <c r="L45" s="583"/>
      <c r="M45" s="583"/>
      <c r="N45" s="583"/>
      <c r="O45" s="583"/>
      <c r="P45" s="583"/>
      <c r="Q45" s="583"/>
      <c r="R45" s="583"/>
      <c r="S45" s="583"/>
      <c r="T45" s="583"/>
      <c r="U45" s="583"/>
      <c r="V45" s="247"/>
      <c r="W45" s="247"/>
      <c r="X45" s="247"/>
      <c r="Y45" s="247"/>
      <c r="Z45" s="247"/>
      <c r="AA45" s="247"/>
      <c r="AB45"/>
      <c r="AC45"/>
      <c r="AD45"/>
      <c r="AE45"/>
      <c r="AF45"/>
      <c r="AG45"/>
      <c r="AH45"/>
      <c r="AI45"/>
      <c r="AJ45"/>
      <c r="AK45"/>
    </row>
    <row r="46" spans="1:37" s="336" customFormat="1" x14ac:dyDescent="0.35">
      <c r="A46" s="308"/>
      <c r="B46" s="310"/>
      <c r="C46" s="310"/>
      <c r="D46" s="310"/>
      <c r="E46" s="310"/>
      <c r="F46" s="310"/>
      <c r="G46" s="310"/>
      <c r="H46" s="310"/>
      <c r="I46" s="310"/>
      <c r="J46" s="310"/>
      <c r="K46" s="310"/>
      <c r="L46" s="310"/>
      <c r="M46" s="312"/>
      <c r="N46" s="310"/>
      <c r="O46" s="310"/>
      <c r="P46" s="310"/>
      <c r="Q46" s="312"/>
      <c r="R46" s="310"/>
      <c r="S46" s="312"/>
      <c r="T46" s="312"/>
      <c r="U46" s="312"/>
      <c r="V46" s="247"/>
      <c r="W46" s="247"/>
      <c r="X46" s="247"/>
      <c r="Y46" s="247"/>
      <c r="Z46" s="247"/>
      <c r="AA46" s="247"/>
      <c r="AB46"/>
      <c r="AC46"/>
      <c r="AD46"/>
      <c r="AE46"/>
      <c r="AF46"/>
      <c r="AG46"/>
      <c r="AH46"/>
      <c r="AI46"/>
      <c r="AJ46"/>
      <c r="AK46"/>
    </row>
    <row r="47" spans="1:37" s="336" customFormat="1" ht="15" customHeight="1" x14ac:dyDescent="0.35">
      <c r="A47" s="308"/>
      <c r="B47" s="311"/>
      <c r="C47" s="311"/>
      <c r="D47" s="311"/>
      <c r="E47" s="311"/>
      <c r="F47" s="311"/>
      <c r="G47" s="311"/>
      <c r="H47" s="311"/>
      <c r="I47" s="311"/>
      <c r="J47" s="311"/>
      <c r="K47" s="311"/>
      <c r="L47" s="310"/>
      <c r="M47" s="312"/>
      <c r="N47" s="310"/>
      <c r="O47" s="310"/>
      <c r="P47" s="310"/>
      <c r="Q47" s="312"/>
      <c r="R47" s="310"/>
      <c r="S47" s="312"/>
      <c r="T47" s="312"/>
      <c r="U47" s="313" t="s">
        <v>572</v>
      </c>
      <c r="V47" s="247"/>
      <c r="W47" s="247"/>
      <c r="X47" s="247"/>
      <c r="Y47" s="247"/>
      <c r="Z47" s="247"/>
      <c r="AA47" s="247"/>
      <c r="AB47"/>
      <c r="AC47"/>
      <c r="AD47"/>
      <c r="AE47"/>
      <c r="AF47"/>
      <c r="AG47"/>
      <c r="AH47"/>
      <c r="AI47"/>
      <c r="AJ47"/>
      <c r="AK47"/>
    </row>
    <row r="48" spans="1:37" s="336" customFormat="1" ht="18.75" customHeight="1" x14ac:dyDescent="0.35">
      <c r="A48" s="611" t="s">
        <v>573</v>
      </c>
      <c r="B48" s="611"/>
      <c r="C48" s="611"/>
      <c r="D48" s="611"/>
      <c r="E48" s="611"/>
      <c r="F48" s="611"/>
      <c r="G48" s="611"/>
      <c r="H48" s="611"/>
      <c r="I48" s="611"/>
      <c r="J48" s="611"/>
      <c r="K48" s="611"/>
      <c r="L48" s="611"/>
      <c r="M48" s="611"/>
      <c r="N48" s="611"/>
      <c r="O48" s="611"/>
      <c r="P48" s="611"/>
      <c r="Q48" s="611"/>
      <c r="R48" s="611"/>
      <c r="S48" s="611"/>
      <c r="T48" s="611"/>
      <c r="U48" s="611"/>
      <c r="V48" s="247"/>
      <c r="W48" s="247"/>
      <c r="X48" s="247"/>
      <c r="Y48" s="247"/>
      <c r="Z48" s="247"/>
      <c r="AA48" s="247"/>
      <c r="AB48"/>
      <c r="AC48"/>
      <c r="AD48"/>
      <c r="AE48"/>
      <c r="AF48"/>
      <c r="AG48"/>
      <c r="AH48"/>
      <c r="AI48"/>
      <c r="AJ48"/>
      <c r="AK48"/>
    </row>
    <row r="49" spans="1:37" s="336" customFormat="1" ht="52.5" customHeight="1" x14ac:dyDescent="0.35">
      <c r="A49" s="400" t="s">
        <v>128</v>
      </c>
      <c r="B49" s="618" t="s">
        <v>574</v>
      </c>
      <c r="C49" s="648"/>
      <c r="D49" s="648"/>
      <c r="E49" s="648"/>
      <c r="F49" s="648"/>
      <c r="G49" s="619"/>
      <c r="H49" s="600" t="s">
        <v>255</v>
      </c>
      <c r="I49" s="600"/>
      <c r="J49" s="600" t="s">
        <v>256</v>
      </c>
      <c r="K49" s="600"/>
      <c r="L49" s="600"/>
      <c r="M49" s="600"/>
      <c r="N49" s="600"/>
      <c r="O49" s="600" t="s">
        <v>257</v>
      </c>
      <c r="P49" s="600"/>
      <c r="Q49" s="600"/>
      <c r="R49" s="612" t="s">
        <v>1192</v>
      </c>
      <c r="S49" s="612"/>
      <c r="T49" s="612"/>
      <c r="U49" s="612"/>
      <c r="V49" s="247"/>
      <c r="W49" s="247"/>
      <c r="X49" s="247"/>
      <c r="Y49" s="247"/>
      <c r="Z49" s="247"/>
      <c r="AA49" s="247"/>
      <c r="AB49"/>
      <c r="AC49"/>
      <c r="AD49"/>
      <c r="AE49"/>
      <c r="AF49"/>
      <c r="AG49"/>
      <c r="AH49"/>
      <c r="AI49"/>
      <c r="AJ49"/>
      <c r="AK49"/>
    </row>
    <row r="50" spans="1:37" s="336" customFormat="1" x14ac:dyDescent="0.35">
      <c r="A50" s="400">
        <v>1</v>
      </c>
      <c r="B50" s="661">
        <v>2</v>
      </c>
      <c r="C50" s="662"/>
      <c r="D50" s="662"/>
      <c r="E50" s="662"/>
      <c r="F50" s="662"/>
      <c r="G50" s="663"/>
      <c r="H50" s="601">
        <v>3</v>
      </c>
      <c r="I50" s="601"/>
      <c r="J50" s="601">
        <v>4</v>
      </c>
      <c r="K50" s="601"/>
      <c r="L50" s="601"/>
      <c r="M50" s="601"/>
      <c r="N50" s="601"/>
      <c r="O50" s="601">
        <v>5</v>
      </c>
      <c r="P50" s="601"/>
      <c r="Q50" s="601"/>
      <c r="R50" s="613">
        <v>6</v>
      </c>
      <c r="S50" s="614"/>
      <c r="T50" s="614"/>
      <c r="U50" s="615"/>
      <c r="V50" s="276"/>
      <c r="W50" s="247"/>
      <c r="X50" s="247"/>
      <c r="Y50" s="247"/>
      <c r="Z50" s="247"/>
      <c r="AA50" s="247"/>
      <c r="AB50"/>
      <c r="AC50"/>
      <c r="AD50"/>
      <c r="AE50"/>
      <c r="AF50"/>
      <c r="AG50"/>
      <c r="AH50"/>
      <c r="AI50"/>
      <c r="AJ50"/>
      <c r="AK50"/>
    </row>
    <row r="51" spans="1:37" s="336" customFormat="1" ht="29" customHeight="1" x14ac:dyDescent="0.35">
      <c r="A51" s="402">
        <v>1</v>
      </c>
      <c r="B51" s="630" t="str">
        <f ca="1">CONCATENATE('Т.3.'!AB5,", ",'Т.3.'!AC5)</f>
        <v xml:space="preserve"> ,  </v>
      </c>
      <c r="C51" s="631"/>
      <c r="D51" s="631"/>
      <c r="E51" s="631"/>
      <c r="F51" s="631"/>
      <c r="G51" s="632"/>
      <c r="H51" s="597" t="str">
        <f ca="1">'Т.3.'!AD5</f>
        <v xml:space="preserve"> </v>
      </c>
      <c r="I51" s="597"/>
      <c r="J51" s="571" t="str">
        <f ca="1">'Т.3.'!AE5</f>
        <v xml:space="preserve"> </v>
      </c>
      <c r="K51" s="571"/>
      <c r="L51" s="571"/>
      <c r="M51" s="571"/>
      <c r="N51" s="571"/>
      <c r="O51" s="571" t="str">
        <f ca="1">'Т.3.'!AF5</f>
        <v xml:space="preserve"> </v>
      </c>
      <c r="P51" s="571"/>
      <c r="Q51" s="571"/>
      <c r="R51" s="610" t="str">
        <f ca="1">'Т.3.'!AG5</f>
        <v xml:space="preserve"> </v>
      </c>
      <c r="S51" s="610"/>
      <c r="T51" s="610"/>
      <c r="U51" s="610"/>
      <c r="V51" s="247"/>
      <c r="W51" s="247"/>
      <c r="X51" s="247"/>
      <c r="Y51" s="247"/>
      <c r="Z51" s="247"/>
      <c r="AA51" s="247"/>
      <c r="AB51"/>
      <c r="AC51"/>
      <c r="AD51"/>
      <c r="AE51"/>
      <c r="AF51"/>
      <c r="AG51"/>
      <c r="AH51"/>
      <c r="AI51"/>
      <c r="AJ51"/>
      <c r="AK51"/>
    </row>
    <row r="52" spans="1:37" s="336" customFormat="1" x14ac:dyDescent="0.35">
      <c r="A52" s="402">
        <v>2</v>
      </c>
      <c r="B52" s="607" t="str">
        <f ca="1">CONCATENATE('Т.3.'!AB6,", ",'Т.3.'!AC6)</f>
        <v xml:space="preserve"> ,  </v>
      </c>
      <c r="C52" s="608"/>
      <c r="D52" s="608"/>
      <c r="E52" s="608"/>
      <c r="F52" s="608"/>
      <c r="G52" s="609"/>
      <c r="H52" s="597" t="str">
        <f ca="1">'Т.3.'!AD6</f>
        <v xml:space="preserve"> </v>
      </c>
      <c r="I52" s="597"/>
      <c r="J52" s="571" t="str">
        <f ca="1">'Т.3.'!AE6</f>
        <v xml:space="preserve"> </v>
      </c>
      <c r="K52" s="571"/>
      <c r="L52" s="571"/>
      <c r="M52" s="571"/>
      <c r="N52" s="571"/>
      <c r="O52" s="571" t="str">
        <f ca="1">'Т.3.'!AF6</f>
        <v xml:space="preserve"> </v>
      </c>
      <c r="P52" s="571"/>
      <c r="Q52" s="571"/>
      <c r="R52" s="610" t="str">
        <f ca="1">'Т.3.'!AG6</f>
        <v xml:space="preserve"> </v>
      </c>
      <c r="S52" s="610"/>
      <c r="T52" s="610"/>
      <c r="U52" s="610"/>
      <c r="V52" s="247"/>
      <c r="W52" s="247"/>
      <c r="X52" s="247"/>
      <c r="Y52" s="247"/>
      <c r="Z52" s="247"/>
      <c r="AA52" s="247"/>
      <c r="AB52"/>
      <c r="AC52"/>
      <c r="AD52"/>
      <c r="AE52"/>
      <c r="AF52"/>
      <c r="AG52"/>
      <c r="AH52"/>
      <c r="AI52"/>
      <c r="AJ52"/>
      <c r="AK52"/>
    </row>
    <row r="53" spans="1:37" s="336" customFormat="1" x14ac:dyDescent="0.35">
      <c r="A53" s="402">
        <v>3</v>
      </c>
      <c r="B53" s="607" t="str">
        <f ca="1">CONCATENATE('Т.3.'!AB7,", ",'Т.3.'!AC7)</f>
        <v xml:space="preserve"> ,  </v>
      </c>
      <c r="C53" s="608"/>
      <c r="D53" s="608"/>
      <c r="E53" s="608"/>
      <c r="F53" s="608"/>
      <c r="G53" s="609"/>
      <c r="H53" s="597" t="str">
        <f ca="1">'Т.3.'!AD7</f>
        <v xml:space="preserve"> </v>
      </c>
      <c r="I53" s="597"/>
      <c r="J53" s="571" t="str">
        <f ca="1">'Т.3.'!AE7</f>
        <v xml:space="preserve"> </v>
      </c>
      <c r="K53" s="571"/>
      <c r="L53" s="571"/>
      <c r="M53" s="571"/>
      <c r="N53" s="571"/>
      <c r="O53" s="571" t="str">
        <f ca="1">'Т.3.'!AF7</f>
        <v xml:space="preserve"> </v>
      </c>
      <c r="P53" s="571"/>
      <c r="Q53" s="571"/>
      <c r="R53" s="610" t="str">
        <f ca="1">'Т.3.'!AG7</f>
        <v xml:space="preserve"> </v>
      </c>
      <c r="S53" s="610"/>
      <c r="T53" s="610"/>
      <c r="U53" s="610"/>
      <c r="V53" s="247"/>
      <c r="W53" s="247"/>
      <c r="X53" s="247"/>
      <c r="Y53" s="247"/>
      <c r="Z53" s="247"/>
      <c r="AA53" s="247"/>
      <c r="AB53"/>
      <c r="AC53"/>
      <c r="AD53"/>
      <c r="AE53"/>
      <c r="AF53"/>
      <c r="AG53"/>
      <c r="AH53"/>
      <c r="AI53"/>
      <c r="AJ53"/>
      <c r="AK53"/>
    </row>
    <row r="54" spans="1:37" s="336" customFormat="1" x14ac:dyDescent="0.35">
      <c r="A54" s="402">
        <v>4</v>
      </c>
      <c r="B54" s="607" t="str">
        <f ca="1">CONCATENATE('Т.3.'!AB8,", ",'Т.3.'!AC8)</f>
        <v xml:space="preserve"> ,  </v>
      </c>
      <c r="C54" s="608"/>
      <c r="D54" s="608"/>
      <c r="E54" s="608"/>
      <c r="F54" s="608"/>
      <c r="G54" s="609"/>
      <c r="H54" s="597" t="str">
        <f ca="1">'Т.3.'!AD8</f>
        <v xml:space="preserve"> </v>
      </c>
      <c r="I54" s="597"/>
      <c r="J54" s="571" t="str">
        <f ca="1">'Т.3.'!AE8</f>
        <v xml:space="preserve"> </v>
      </c>
      <c r="K54" s="571"/>
      <c r="L54" s="571"/>
      <c r="M54" s="571"/>
      <c r="N54" s="571"/>
      <c r="O54" s="571" t="str">
        <f ca="1">'Т.3.'!AF8</f>
        <v xml:space="preserve"> </v>
      </c>
      <c r="P54" s="571"/>
      <c r="Q54" s="571"/>
      <c r="R54" s="610" t="str">
        <f ca="1">'Т.3.'!AG8</f>
        <v xml:space="preserve"> </v>
      </c>
      <c r="S54" s="610"/>
      <c r="T54" s="610"/>
      <c r="U54" s="610"/>
      <c r="V54" s="247"/>
      <c r="W54" s="247"/>
      <c r="X54" s="247"/>
      <c r="Y54" s="247"/>
      <c r="Z54" s="247"/>
      <c r="AA54" s="247"/>
      <c r="AB54"/>
      <c r="AC54"/>
      <c r="AD54"/>
      <c r="AE54"/>
      <c r="AF54"/>
      <c r="AG54"/>
      <c r="AH54"/>
      <c r="AI54"/>
      <c r="AJ54"/>
      <c r="AK54"/>
    </row>
    <row r="55" spans="1:37" s="336" customFormat="1" x14ac:dyDescent="0.35">
      <c r="A55" s="402">
        <v>5</v>
      </c>
      <c r="B55" s="607" t="str">
        <f ca="1">CONCATENATE('Т.3.'!AB9,", ",'Т.3.'!AC9)</f>
        <v xml:space="preserve"> ,  </v>
      </c>
      <c r="C55" s="608"/>
      <c r="D55" s="608"/>
      <c r="E55" s="608"/>
      <c r="F55" s="608"/>
      <c r="G55" s="609"/>
      <c r="H55" s="597" t="str">
        <f ca="1">'Т.3.'!AD9</f>
        <v xml:space="preserve"> </v>
      </c>
      <c r="I55" s="597"/>
      <c r="J55" s="571" t="str">
        <f ca="1">'Т.3.'!AE9</f>
        <v xml:space="preserve"> </v>
      </c>
      <c r="K55" s="571"/>
      <c r="L55" s="571"/>
      <c r="M55" s="571"/>
      <c r="N55" s="571"/>
      <c r="O55" s="571" t="str">
        <f ca="1">'Т.3.'!AF9</f>
        <v xml:space="preserve"> </v>
      </c>
      <c r="P55" s="571"/>
      <c r="Q55" s="571"/>
      <c r="R55" s="610" t="str">
        <f ca="1">'Т.3.'!AG9</f>
        <v xml:space="preserve"> </v>
      </c>
      <c r="S55" s="610"/>
      <c r="T55" s="610"/>
      <c r="U55" s="610"/>
      <c r="V55" s="247"/>
      <c r="W55" s="247"/>
      <c r="X55" s="247"/>
      <c r="Y55" s="247"/>
      <c r="Z55" s="247"/>
      <c r="AA55" s="247"/>
      <c r="AB55"/>
      <c r="AC55"/>
      <c r="AD55"/>
      <c r="AE55"/>
      <c r="AF55"/>
      <c r="AG55"/>
      <c r="AH55"/>
      <c r="AI55"/>
      <c r="AJ55"/>
      <c r="AK55"/>
    </row>
    <row r="56" spans="1:37" s="336" customFormat="1" x14ac:dyDescent="0.35">
      <c r="A56" s="402">
        <v>6</v>
      </c>
      <c r="B56" s="607" t="str">
        <f ca="1">CONCATENATE('Т.3.'!AB10,", ",'Т.3.'!AC10)</f>
        <v xml:space="preserve"> ,  </v>
      </c>
      <c r="C56" s="608"/>
      <c r="D56" s="608"/>
      <c r="E56" s="608"/>
      <c r="F56" s="608"/>
      <c r="G56" s="609"/>
      <c r="H56" s="597" t="str">
        <f ca="1">'Т.3.'!AD10</f>
        <v xml:space="preserve"> </v>
      </c>
      <c r="I56" s="597"/>
      <c r="J56" s="571" t="str">
        <f ca="1">'Т.3.'!AE10</f>
        <v xml:space="preserve"> </v>
      </c>
      <c r="K56" s="571"/>
      <c r="L56" s="571"/>
      <c r="M56" s="571"/>
      <c r="N56" s="571"/>
      <c r="O56" s="571" t="str">
        <f ca="1">'Т.3.'!AF10</f>
        <v xml:space="preserve"> </v>
      </c>
      <c r="P56" s="571"/>
      <c r="Q56" s="571"/>
      <c r="R56" s="610" t="str">
        <f ca="1">'Т.3.'!AG10</f>
        <v xml:space="preserve"> </v>
      </c>
      <c r="S56" s="610"/>
      <c r="T56" s="610"/>
      <c r="U56" s="610"/>
      <c r="V56" s="247"/>
      <c r="W56" s="247"/>
      <c r="X56" s="247"/>
      <c r="Y56" s="247"/>
      <c r="Z56" s="247"/>
      <c r="AA56" s="247"/>
      <c r="AB56"/>
      <c r="AC56"/>
      <c r="AD56"/>
      <c r="AE56"/>
      <c r="AF56"/>
      <c r="AG56"/>
      <c r="AH56"/>
      <c r="AI56"/>
      <c r="AJ56"/>
      <c r="AK56"/>
    </row>
    <row r="57" spans="1:37" s="336" customFormat="1" x14ac:dyDescent="0.35">
      <c r="A57" s="402">
        <v>7</v>
      </c>
      <c r="B57" s="607" t="str">
        <f ca="1">CONCATENATE('Т.3.'!AB11,", ",'Т.3.'!AC11)</f>
        <v xml:space="preserve"> ,  </v>
      </c>
      <c r="C57" s="608"/>
      <c r="D57" s="608"/>
      <c r="E57" s="608"/>
      <c r="F57" s="608"/>
      <c r="G57" s="609"/>
      <c r="H57" s="597" t="str">
        <f ca="1">'Т.3.'!AD11</f>
        <v xml:space="preserve"> </v>
      </c>
      <c r="I57" s="597"/>
      <c r="J57" s="571" t="str">
        <f ca="1">'Т.3.'!AE11</f>
        <v xml:space="preserve"> </v>
      </c>
      <c r="K57" s="571"/>
      <c r="L57" s="571"/>
      <c r="M57" s="571"/>
      <c r="N57" s="571"/>
      <c r="O57" s="571" t="str">
        <f ca="1">'Т.3.'!AF11</f>
        <v xml:space="preserve"> </v>
      </c>
      <c r="P57" s="571"/>
      <c r="Q57" s="571"/>
      <c r="R57" s="610" t="str">
        <f ca="1">'Т.3.'!AG11</f>
        <v xml:space="preserve"> </v>
      </c>
      <c r="S57" s="610"/>
      <c r="T57" s="610"/>
      <c r="U57" s="610"/>
      <c r="V57" s="247"/>
      <c r="W57" s="247"/>
      <c r="X57" s="247"/>
      <c r="Y57" s="247"/>
      <c r="Z57" s="247"/>
      <c r="AA57" s="247"/>
      <c r="AB57"/>
      <c r="AC57"/>
      <c r="AD57"/>
      <c r="AE57"/>
      <c r="AF57"/>
      <c r="AG57"/>
      <c r="AH57"/>
      <c r="AI57"/>
      <c r="AJ57"/>
      <c r="AK57"/>
    </row>
    <row r="58" spans="1:37" s="336" customFormat="1" x14ac:dyDescent="0.35">
      <c r="A58" s="402">
        <v>8</v>
      </c>
      <c r="B58" s="607" t="str">
        <f ca="1">CONCATENATE('Т.3.'!AB12,", ",'Т.3.'!AC12)</f>
        <v xml:space="preserve"> ,  </v>
      </c>
      <c r="C58" s="608"/>
      <c r="D58" s="608"/>
      <c r="E58" s="608"/>
      <c r="F58" s="608"/>
      <c r="G58" s="609"/>
      <c r="H58" s="597" t="str">
        <f ca="1">'Т.3.'!AD12</f>
        <v xml:space="preserve"> </v>
      </c>
      <c r="I58" s="597"/>
      <c r="J58" s="571" t="str">
        <f ca="1">'Т.3.'!AE12</f>
        <v xml:space="preserve"> </v>
      </c>
      <c r="K58" s="571"/>
      <c r="L58" s="571"/>
      <c r="M58" s="571"/>
      <c r="N58" s="571"/>
      <c r="O58" s="571" t="str">
        <f ca="1">'Т.3.'!AF12</f>
        <v xml:space="preserve"> </v>
      </c>
      <c r="P58" s="571"/>
      <c r="Q58" s="571"/>
      <c r="R58" s="610" t="str">
        <f ca="1">'Т.3.'!AG12</f>
        <v xml:space="preserve"> </v>
      </c>
      <c r="S58" s="610"/>
      <c r="T58" s="610"/>
      <c r="U58" s="610"/>
      <c r="V58" s="247"/>
      <c r="W58" s="247"/>
      <c r="X58" s="247"/>
      <c r="Y58" s="247"/>
      <c r="Z58" s="247"/>
      <c r="AA58" s="247"/>
      <c r="AB58"/>
      <c r="AC58"/>
      <c r="AD58"/>
      <c r="AE58"/>
      <c r="AF58"/>
      <c r="AG58"/>
      <c r="AH58"/>
      <c r="AI58"/>
      <c r="AJ58"/>
      <c r="AK58"/>
    </row>
    <row r="59" spans="1:37" s="336" customFormat="1" x14ac:dyDescent="0.35">
      <c r="A59" s="402">
        <v>9</v>
      </c>
      <c r="B59" s="607" t="str">
        <f ca="1">CONCATENATE('Т.3.'!AB13,", ",'Т.3.'!AC13)</f>
        <v xml:space="preserve"> ,  </v>
      </c>
      <c r="C59" s="608"/>
      <c r="D59" s="608"/>
      <c r="E59" s="608"/>
      <c r="F59" s="608"/>
      <c r="G59" s="609"/>
      <c r="H59" s="597" t="str">
        <f ca="1">'Т.3.'!AD13</f>
        <v xml:space="preserve"> </v>
      </c>
      <c r="I59" s="597"/>
      <c r="J59" s="571" t="str">
        <f ca="1">'Т.3.'!AE13</f>
        <v xml:space="preserve"> </v>
      </c>
      <c r="K59" s="571"/>
      <c r="L59" s="571"/>
      <c r="M59" s="571"/>
      <c r="N59" s="571"/>
      <c r="O59" s="571" t="str">
        <f ca="1">'Т.3.'!AF13</f>
        <v xml:space="preserve"> </v>
      </c>
      <c r="P59" s="571"/>
      <c r="Q59" s="571"/>
      <c r="R59" s="610" t="str">
        <f ca="1">'Т.3.'!AG13</f>
        <v xml:space="preserve"> </v>
      </c>
      <c r="S59" s="610"/>
      <c r="T59" s="610"/>
      <c r="U59" s="610"/>
      <c r="V59" s="247"/>
      <c r="W59" s="247"/>
      <c r="X59" s="247"/>
      <c r="Y59" s="247"/>
      <c r="Z59" s="247"/>
      <c r="AA59" s="247"/>
      <c r="AB59"/>
      <c r="AC59"/>
      <c r="AD59"/>
      <c r="AE59"/>
      <c r="AF59"/>
      <c r="AG59"/>
      <c r="AH59"/>
      <c r="AI59"/>
      <c r="AJ59"/>
      <c r="AK59"/>
    </row>
    <row r="60" spans="1:37" s="336" customFormat="1" x14ac:dyDescent="0.35">
      <c r="A60" s="402">
        <v>10</v>
      </c>
      <c r="B60" s="607" t="str">
        <f ca="1">CONCATENATE('Т.3.'!AB14,", ",'Т.3.'!AC14)</f>
        <v xml:space="preserve"> ,  </v>
      </c>
      <c r="C60" s="608"/>
      <c r="D60" s="608"/>
      <c r="E60" s="608"/>
      <c r="F60" s="608"/>
      <c r="G60" s="609"/>
      <c r="H60" s="597" t="str">
        <f ca="1">'Т.3.'!AD14</f>
        <v xml:space="preserve"> </v>
      </c>
      <c r="I60" s="597"/>
      <c r="J60" s="571" t="str">
        <f ca="1">'Т.3.'!AE14</f>
        <v xml:space="preserve"> </v>
      </c>
      <c r="K60" s="571"/>
      <c r="L60" s="571"/>
      <c r="M60" s="571"/>
      <c r="N60" s="571"/>
      <c r="O60" s="571" t="str">
        <f ca="1">'Т.3.'!AF14</f>
        <v xml:space="preserve"> </v>
      </c>
      <c r="P60" s="571"/>
      <c r="Q60" s="571"/>
      <c r="R60" s="610" t="str">
        <f ca="1">'Т.3.'!AG14</f>
        <v xml:space="preserve"> </v>
      </c>
      <c r="S60" s="610"/>
      <c r="T60" s="610"/>
      <c r="U60" s="610"/>
      <c r="V60" s="247"/>
      <c r="W60" s="247"/>
      <c r="X60" s="247"/>
      <c r="Y60" s="247"/>
      <c r="Z60" s="247"/>
      <c r="AA60" s="247"/>
      <c r="AB60"/>
      <c r="AC60"/>
      <c r="AD60"/>
      <c r="AE60"/>
      <c r="AF60"/>
      <c r="AG60"/>
      <c r="AH60"/>
      <c r="AI60"/>
      <c r="AJ60"/>
      <c r="AK60"/>
    </row>
    <row r="61" spans="1:37" s="336" customFormat="1" ht="35.25" customHeight="1" x14ac:dyDescent="0.35">
      <c r="A61" s="582" t="s">
        <v>1099</v>
      </c>
      <c r="B61" s="582"/>
      <c r="C61" s="582"/>
      <c r="D61" s="583"/>
      <c r="E61" s="583"/>
      <c r="F61" s="583"/>
      <c r="G61" s="583"/>
      <c r="H61" s="583"/>
      <c r="I61" s="583"/>
      <c r="J61" s="583"/>
      <c r="K61" s="583"/>
      <c r="L61" s="583"/>
      <c r="M61" s="583"/>
      <c r="N61" s="583"/>
      <c r="O61" s="583"/>
      <c r="P61" s="583"/>
      <c r="Q61" s="583"/>
      <c r="R61" s="583"/>
      <c r="S61" s="583"/>
      <c r="T61" s="583"/>
      <c r="U61" s="583"/>
      <c r="V61" s="247"/>
      <c r="W61" s="247"/>
      <c r="X61" s="247"/>
      <c r="Y61" s="247"/>
      <c r="Z61" s="247"/>
      <c r="AA61" s="247"/>
      <c r="AB61"/>
      <c r="AC61"/>
      <c r="AD61"/>
      <c r="AE61"/>
      <c r="AF61"/>
      <c r="AG61"/>
      <c r="AH61"/>
      <c r="AI61"/>
      <c r="AJ61"/>
      <c r="AK61"/>
    </row>
    <row r="62" spans="1:37" s="336" customFormat="1" ht="15.75" customHeight="1" x14ac:dyDescent="0.35">
      <c r="A62" s="308"/>
      <c r="B62" s="310"/>
      <c r="C62" s="310"/>
      <c r="D62" s="310"/>
      <c r="E62" s="310"/>
      <c r="F62" s="310"/>
      <c r="G62" s="310"/>
      <c r="H62" s="310"/>
      <c r="I62" s="310"/>
      <c r="J62" s="310"/>
      <c r="K62" s="310"/>
      <c r="L62" s="310"/>
      <c r="M62" s="312"/>
      <c r="N62" s="310"/>
      <c r="O62" s="310"/>
      <c r="P62" s="310"/>
      <c r="Q62" s="312"/>
      <c r="R62" s="310"/>
      <c r="S62" s="312"/>
      <c r="T62" s="312"/>
      <c r="U62" s="312"/>
      <c r="V62" s="247"/>
      <c r="W62" s="247"/>
      <c r="X62" s="247"/>
      <c r="Y62" s="247"/>
      <c r="Z62" s="247"/>
      <c r="AA62" s="247"/>
      <c r="AB62"/>
      <c r="AC62"/>
      <c r="AD62"/>
      <c r="AE62"/>
      <c r="AF62"/>
      <c r="AG62"/>
      <c r="AH62"/>
      <c r="AI62"/>
      <c r="AJ62"/>
      <c r="AK62"/>
    </row>
    <row r="63" spans="1:37" s="336" customFormat="1" ht="15" customHeight="1" x14ac:dyDescent="0.35">
      <c r="A63" s="308"/>
      <c r="B63" s="311"/>
      <c r="C63" s="311"/>
      <c r="D63" s="311"/>
      <c r="E63" s="311"/>
      <c r="F63" s="311"/>
      <c r="G63" s="311"/>
      <c r="H63" s="311"/>
      <c r="I63" s="311"/>
      <c r="J63" s="311"/>
      <c r="K63" s="311"/>
      <c r="L63" s="310"/>
      <c r="M63" s="312"/>
      <c r="N63" s="310"/>
      <c r="O63" s="310"/>
      <c r="P63" s="310"/>
      <c r="Q63" s="312"/>
      <c r="R63" s="310"/>
      <c r="S63" s="312"/>
      <c r="T63" s="312"/>
      <c r="U63" s="313" t="s">
        <v>1194</v>
      </c>
      <c r="V63" s="247"/>
      <c r="W63" s="247"/>
      <c r="X63" s="247"/>
      <c r="Y63" s="247"/>
      <c r="Z63" s="247"/>
      <c r="AA63" s="247"/>
      <c r="AB63"/>
      <c r="AC63"/>
      <c r="AD63"/>
      <c r="AE63"/>
      <c r="AF63"/>
      <c r="AG63"/>
      <c r="AH63"/>
      <c r="AI63"/>
      <c r="AJ63"/>
      <c r="AK63"/>
    </row>
    <row r="64" spans="1:37" s="336" customFormat="1" ht="18.75" customHeight="1" x14ac:dyDescent="0.35">
      <c r="A64" s="611" t="s">
        <v>1195</v>
      </c>
      <c r="B64" s="611"/>
      <c r="C64" s="611"/>
      <c r="D64" s="611"/>
      <c r="E64" s="611"/>
      <c r="F64" s="611"/>
      <c r="G64" s="611"/>
      <c r="H64" s="611"/>
      <c r="I64" s="611"/>
      <c r="J64" s="611"/>
      <c r="K64" s="611"/>
      <c r="L64" s="611"/>
      <c r="M64" s="611"/>
      <c r="N64" s="611"/>
      <c r="O64" s="611"/>
      <c r="P64" s="611"/>
      <c r="Q64" s="611"/>
      <c r="R64" s="611"/>
      <c r="S64" s="611"/>
      <c r="T64" s="611"/>
      <c r="U64" s="611"/>
      <c r="V64" s="247"/>
      <c r="W64" s="247"/>
      <c r="X64" s="247"/>
      <c r="Y64" s="247"/>
      <c r="Z64" s="247"/>
      <c r="AA64" s="247"/>
      <c r="AB64"/>
      <c r="AC64"/>
      <c r="AD64"/>
      <c r="AE64"/>
      <c r="AF64"/>
      <c r="AG64"/>
      <c r="AH64"/>
      <c r="AI64"/>
      <c r="AJ64"/>
      <c r="AK64"/>
    </row>
    <row r="65" spans="1:37" s="336" customFormat="1" ht="52.5" customHeight="1" x14ac:dyDescent="0.35">
      <c r="A65" s="400" t="s">
        <v>128</v>
      </c>
      <c r="B65" s="600" t="s">
        <v>1189</v>
      </c>
      <c r="C65" s="600"/>
      <c r="D65" s="600"/>
      <c r="E65" s="600"/>
      <c r="F65" s="600"/>
      <c r="G65" s="600" t="s">
        <v>252</v>
      </c>
      <c r="H65" s="600"/>
      <c r="I65" s="600"/>
      <c r="J65" s="600"/>
      <c r="K65" s="600"/>
      <c r="L65" s="600"/>
      <c r="M65" s="600" t="s">
        <v>251</v>
      </c>
      <c r="N65" s="600"/>
      <c r="O65" s="600" t="s">
        <v>1190</v>
      </c>
      <c r="P65" s="600"/>
      <c r="Q65" s="600"/>
      <c r="R65" s="612" t="s">
        <v>1191</v>
      </c>
      <c r="S65" s="612"/>
      <c r="T65" s="612"/>
      <c r="U65" s="612"/>
      <c r="V65" s="247"/>
      <c r="W65" s="247"/>
      <c r="X65" s="247"/>
      <c r="Y65" s="247"/>
      <c r="Z65" s="247"/>
      <c r="AA65" s="247"/>
      <c r="AB65"/>
      <c r="AC65"/>
      <c r="AD65"/>
      <c r="AE65"/>
      <c r="AF65"/>
      <c r="AG65"/>
      <c r="AH65"/>
      <c r="AI65"/>
      <c r="AJ65"/>
      <c r="AK65"/>
    </row>
    <row r="66" spans="1:37" s="336" customFormat="1" x14ac:dyDescent="0.35">
      <c r="A66" s="400">
        <v>1</v>
      </c>
      <c r="B66" s="601">
        <v>2</v>
      </c>
      <c r="C66" s="601"/>
      <c r="D66" s="601"/>
      <c r="E66" s="601"/>
      <c r="F66" s="601"/>
      <c r="G66" s="601">
        <v>3</v>
      </c>
      <c r="H66" s="601"/>
      <c r="I66" s="601"/>
      <c r="J66" s="601"/>
      <c r="K66" s="601"/>
      <c r="L66" s="601"/>
      <c r="M66" s="601">
        <v>4</v>
      </c>
      <c r="N66" s="601"/>
      <c r="O66" s="601">
        <v>5</v>
      </c>
      <c r="P66" s="601"/>
      <c r="Q66" s="601"/>
      <c r="R66" s="613">
        <v>6</v>
      </c>
      <c r="S66" s="614"/>
      <c r="T66" s="614"/>
      <c r="U66" s="615"/>
      <c r="V66" s="276"/>
      <c r="W66" s="247"/>
      <c r="X66" s="247"/>
      <c r="Y66" s="247"/>
      <c r="Z66" s="247"/>
      <c r="AA66" s="247"/>
      <c r="AB66"/>
      <c r="AC66"/>
      <c r="AD66"/>
      <c r="AE66"/>
      <c r="AF66"/>
      <c r="AG66"/>
      <c r="AH66"/>
      <c r="AI66"/>
      <c r="AJ66"/>
      <c r="AK66"/>
    </row>
    <row r="67" spans="1:37" s="336" customFormat="1" ht="43.25" customHeight="1" x14ac:dyDescent="0.35">
      <c r="A67" s="402">
        <v>1</v>
      </c>
      <c r="B67" s="591" t="str">
        <f ca="1">'Т.3. (1)'!AB5</f>
        <v xml:space="preserve"> </v>
      </c>
      <c r="C67" s="591"/>
      <c r="D67" s="591"/>
      <c r="E67" s="591"/>
      <c r="F67" s="591"/>
      <c r="G67" s="571" t="str">
        <f ca="1">'Т.3. (1)'!AC5</f>
        <v xml:space="preserve"> </v>
      </c>
      <c r="H67" s="571"/>
      <c r="I67" s="571"/>
      <c r="J67" s="571"/>
      <c r="K67" s="571"/>
      <c r="L67" s="571"/>
      <c r="M67" s="605" t="str">
        <f ca="1">'Т.3. (1)'!AD5</f>
        <v xml:space="preserve"> </v>
      </c>
      <c r="N67" s="605"/>
      <c r="O67" s="571" t="str">
        <f ca="1">'Т.3. (1)'!AE5</f>
        <v xml:space="preserve"> </v>
      </c>
      <c r="P67" s="571"/>
      <c r="Q67" s="571"/>
      <c r="R67" s="606" t="str">
        <f ca="1">'Т.3. (1)'!AF5</f>
        <v xml:space="preserve"> </v>
      </c>
      <c r="S67" s="606"/>
      <c r="T67" s="606"/>
      <c r="U67" s="606"/>
      <c r="V67" s="247"/>
      <c r="W67" s="247"/>
      <c r="X67" s="247"/>
      <c r="Y67" s="247"/>
      <c r="Z67" s="247"/>
      <c r="AA67" s="247"/>
      <c r="AB67"/>
      <c r="AC67"/>
      <c r="AD67"/>
      <c r="AE67"/>
      <c r="AF67"/>
      <c r="AG67"/>
      <c r="AH67"/>
      <c r="AI67"/>
      <c r="AJ67"/>
      <c r="AK67"/>
    </row>
    <row r="68" spans="1:37" s="336" customFormat="1" x14ac:dyDescent="0.35">
      <c r="A68" s="402">
        <v>2</v>
      </c>
      <c r="B68" s="591" t="str">
        <f ca="1">'Т.3. (1)'!AB6</f>
        <v xml:space="preserve"> </v>
      </c>
      <c r="C68" s="591"/>
      <c r="D68" s="591"/>
      <c r="E68" s="591"/>
      <c r="F68" s="591"/>
      <c r="G68" s="571" t="str">
        <f ca="1">'Т.3. (1)'!AC6</f>
        <v xml:space="preserve"> </v>
      </c>
      <c r="H68" s="571"/>
      <c r="I68" s="571"/>
      <c r="J68" s="571"/>
      <c r="K68" s="571"/>
      <c r="L68" s="571"/>
      <c r="M68" s="605" t="str">
        <f ca="1">'Т.3. (1)'!AD6</f>
        <v xml:space="preserve"> </v>
      </c>
      <c r="N68" s="605"/>
      <c r="O68" s="571" t="str">
        <f ca="1">'Т.3. (1)'!AE6</f>
        <v xml:space="preserve"> </v>
      </c>
      <c r="P68" s="571"/>
      <c r="Q68" s="571"/>
      <c r="R68" s="606" t="str">
        <f ca="1">'Т.3. (1)'!AF6</f>
        <v xml:space="preserve"> </v>
      </c>
      <c r="S68" s="606"/>
      <c r="T68" s="606"/>
      <c r="U68" s="606"/>
      <c r="V68" s="247"/>
      <c r="W68" s="247"/>
      <c r="X68" s="247"/>
      <c r="Y68" s="247"/>
      <c r="Z68" s="247"/>
      <c r="AA68" s="247"/>
      <c r="AB68"/>
      <c r="AC68"/>
      <c r="AD68"/>
      <c r="AE68"/>
      <c r="AF68"/>
      <c r="AG68"/>
      <c r="AH68"/>
      <c r="AI68"/>
      <c r="AJ68"/>
      <c r="AK68"/>
    </row>
    <row r="69" spans="1:37" s="336" customFormat="1" x14ac:dyDescent="0.35">
      <c r="A69" s="402">
        <v>3</v>
      </c>
      <c r="B69" s="591" t="str">
        <f ca="1">'Т.3. (1)'!AB7</f>
        <v xml:space="preserve"> </v>
      </c>
      <c r="C69" s="591"/>
      <c r="D69" s="591"/>
      <c r="E69" s="591"/>
      <c r="F69" s="591"/>
      <c r="G69" s="571" t="str">
        <f ca="1">'Т.3. (1)'!AC7</f>
        <v xml:space="preserve"> </v>
      </c>
      <c r="H69" s="571"/>
      <c r="I69" s="571"/>
      <c r="J69" s="571"/>
      <c r="K69" s="571"/>
      <c r="L69" s="571"/>
      <c r="M69" s="605" t="str">
        <f ca="1">'Т.3. (1)'!AD7</f>
        <v xml:space="preserve"> </v>
      </c>
      <c r="N69" s="605"/>
      <c r="O69" s="571" t="str">
        <f ca="1">'Т.3. (1)'!AE7</f>
        <v xml:space="preserve"> </v>
      </c>
      <c r="P69" s="571"/>
      <c r="Q69" s="571"/>
      <c r="R69" s="606" t="str">
        <f ca="1">'Т.3. (1)'!AF7</f>
        <v xml:space="preserve"> </v>
      </c>
      <c r="S69" s="606"/>
      <c r="T69" s="606"/>
      <c r="U69" s="606"/>
      <c r="V69" s="247"/>
      <c r="W69" s="247"/>
      <c r="X69" s="247"/>
      <c r="Y69" s="247"/>
      <c r="Z69" s="247"/>
      <c r="AA69" s="247"/>
      <c r="AB69"/>
      <c r="AC69"/>
      <c r="AD69"/>
      <c r="AE69"/>
      <c r="AF69"/>
      <c r="AG69"/>
      <c r="AH69"/>
      <c r="AI69"/>
      <c r="AJ69"/>
      <c r="AK69"/>
    </row>
    <row r="70" spans="1:37" s="336" customFormat="1" x14ac:dyDescent="0.35">
      <c r="A70" s="402">
        <v>4</v>
      </c>
      <c r="B70" s="591" t="str">
        <f ca="1">'Т.3. (1)'!AB8</f>
        <v xml:space="preserve"> </v>
      </c>
      <c r="C70" s="591"/>
      <c r="D70" s="591"/>
      <c r="E70" s="591"/>
      <c r="F70" s="591"/>
      <c r="G70" s="571" t="str">
        <f ca="1">'Т.3. (1)'!AC8</f>
        <v xml:space="preserve"> </v>
      </c>
      <c r="H70" s="571"/>
      <c r="I70" s="571"/>
      <c r="J70" s="571"/>
      <c r="K70" s="571"/>
      <c r="L70" s="571"/>
      <c r="M70" s="605" t="str">
        <f ca="1">'Т.3. (1)'!AD8</f>
        <v xml:space="preserve"> </v>
      </c>
      <c r="N70" s="605"/>
      <c r="O70" s="571" t="str">
        <f ca="1">'Т.3. (1)'!AE8</f>
        <v xml:space="preserve"> </v>
      </c>
      <c r="P70" s="571"/>
      <c r="Q70" s="571"/>
      <c r="R70" s="606" t="str">
        <f ca="1">'Т.3. (1)'!AF8</f>
        <v xml:space="preserve"> </v>
      </c>
      <c r="S70" s="606"/>
      <c r="T70" s="606"/>
      <c r="U70" s="606"/>
      <c r="V70" s="247"/>
      <c r="W70" s="247"/>
      <c r="X70" s="247"/>
      <c r="Y70" s="247"/>
      <c r="Z70" s="247"/>
      <c r="AA70" s="247"/>
      <c r="AB70"/>
      <c r="AC70"/>
      <c r="AD70"/>
      <c r="AE70"/>
      <c r="AF70"/>
      <c r="AG70"/>
      <c r="AH70"/>
      <c r="AI70"/>
      <c r="AJ70"/>
      <c r="AK70"/>
    </row>
    <row r="71" spans="1:37" s="336" customFormat="1" x14ac:dyDescent="0.35">
      <c r="A71" s="402">
        <v>5</v>
      </c>
      <c r="B71" s="591" t="str">
        <f ca="1">'Т.3. (1)'!AB9</f>
        <v xml:space="preserve"> </v>
      </c>
      <c r="C71" s="591"/>
      <c r="D71" s="591"/>
      <c r="E71" s="591"/>
      <c r="F71" s="591"/>
      <c r="G71" s="571" t="str">
        <f ca="1">'Т.3. (1)'!AC9</f>
        <v xml:space="preserve"> </v>
      </c>
      <c r="H71" s="571"/>
      <c r="I71" s="571"/>
      <c r="J71" s="571"/>
      <c r="K71" s="571"/>
      <c r="L71" s="571"/>
      <c r="M71" s="605" t="str">
        <f ca="1">'Т.3. (1)'!AD9</f>
        <v xml:space="preserve"> </v>
      </c>
      <c r="N71" s="605"/>
      <c r="O71" s="571" t="str">
        <f ca="1">'Т.3. (1)'!AE9</f>
        <v xml:space="preserve"> </v>
      </c>
      <c r="P71" s="571"/>
      <c r="Q71" s="571"/>
      <c r="R71" s="606" t="str">
        <f ca="1">'Т.3. (1)'!AF9</f>
        <v xml:space="preserve"> </v>
      </c>
      <c r="S71" s="606"/>
      <c r="T71" s="606"/>
      <c r="U71" s="606"/>
      <c r="V71" s="247"/>
      <c r="W71" s="247"/>
      <c r="X71" s="247"/>
      <c r="Y71" s="247"/>
      <c r="Z71" s="247"/>
      <c r="AA71" s="247"/>
      <c r="AB71"/>
      <c r="AC71"/>
      <c r="AD71"/>
      <c r="AE71"/>
      <c r="AF71"/>
      <c r="AG71"/>
      <c r="AH71"/>
      <c r="AI71"/>
      <c r="AJ71"/>
      <c r="AK71"/>
    </row>
    <row r="72" spans="1:37" s="336" customFormat="1" x14ac:dyDescent="0.35">
      <c r="A72" s="402">
        <v>6</v>
      </c>
      <c r="B72" s="591" t="str">
        <f ca="1">'Т.3. (1)'!AB10</f>
        <v xml:space="preserve"> </v>
      </c>
      <c r="C72" s="591"/>
      <c r="D72" s="591"/>
      <c r="E72" s="591"/>
      <c r="F72" s="591"/>
      <c r="G72" s="571" t="str">
        <f ca="1">'Т.3. (1)'!AC10</f>
        <v xml:space="preserve"> </v>
      </c>
      <c r="H72" s="571"/>
      <c r="I72" s="571"/>
      <c r="J72" s="571"/>
      <c r="K72" s="571"/>
      <c r="L72" s="571"/>
      <c r="M72" s="605" t="str">
        <f ca="1">'Т.3. (1)'!AD10</f>
        <v xml:space="preserve"> </v>
      </c>
      <c r="N72" s="605"/>
      <c r="O72" s="571" t="str">
        <f ca="1">'Т.3. (1)'!AE10</f>
        <v xml:space="preserve"> </v>
      </c>
      <c r="P72" s="571"/>
      <c r="Q72" s="571"/>
      <c r="R72" s="606" t="str">
        <f ca="1">'Т.3. (1)'!AF10</f>
        <v xml:space="preserve"> </v>
      </c>
      <c r="S72" s="606"/>
      <c r="T72" s="606"/>
      <c r="U72" s="606"/>
      <c r="V72" s="247"/>
      <c r="W72" s="247"/>
      <c r="X72" s="247"/>
      <c r="Y72" s="247"/>
      <c r="Z72" s="247"/>
      <c r="AA72" s="247"/>
      <c r="AB72"/>
      <c r="AC72"/>
      <c r="AD72"/>
      <c r="AE72"/>
      <c r="AF72"/>
      <c r="AG72"/>
      <c r="AH72"/>
      <c r="AI72"/>
      <c r="AJ72"/>
      <c r="AK72"/>
    </row>
    <row r="73" spans="1:37" s="336" customFormat="1" x14ac:dyDescent="0.35">
      <c r="A73" s="402">
        <v>7</v>
      </c>
      <c r="B73" s="591" t="str">
        <f ca="1">'Т.3. (1)'!AB11</f>
        <v xml:space="preserve"> </v>
      </c>
      <c r="C73" s="591"/>
      <c r="D73" s="591"/>
      <c r="E73" s="591"/>
      <c r="F73" s="591"/>
      <c r="G73" s="571" t="str">
        <f ca="1">'Т.3. (1)'!AC11</f>
        <v xml:space="preserve"> </v>
      </c>
      <c r="H73" s="571"/>
      <c r="I73" s="571"/>
      <c r="J73" s="571"/>
      <c r="K73" s="571"/>
      <c r="L73" s="571"/>
      <c r="M73" s="605" t="str">
        <f ca="1">'Т.3. (1)'!AD11</f>
        <v xml:space="preserve"> </v>
      </c>
      <c r="N73" s="605"/>
      <c r="O73" s="571" t="str">
        <f ca="1">'Т.3. (1)'!AE11</f>
        <v xml:space="preserve"> </v>
      </c>
      <c r="P73" s="571"/>
      <c r="Q73" s="571"/>
      <c r="R73" s="606" t="str">
        <f ca="1">'Т.3. (1)'!AF11</f>
        <v xml:space="preserve"> </v>
      </c>
      <c r="S73" s="606"/>
      <c r="T73" s="606"/>
      <c r="U73" s="606"/>
      <c r="V73" s="247"/>
      <c r="W73" s="247"/>
      <c r="X73" s="247"/>
      <c r="Y73" s="247"/>
      <c r="Z73" s="247"/>
      <c r="AA73" s="247"/>
      <c r="AB73"/>
      <c r="AC73"/>
      <c r="AD73"/>
      <c r="AE73"/>
      <c r="AF73"/>
      <c r="AG73"/>
      <c r="AH73"/>
      <c r="AI73"/>
      <c r="AJ73"/>
      <c r="AK73"/>
    </row>
    <row r="74" spans="1:37" s="336" customFormat="1" x14ac:dyDescent="0.35">
      <c r="A74" s="402">
        <v>8</v>
      </c>
      <c r="B74" s="591" t="str">
        <f ca="1">'Т.3. (1)'!AB12</f>
        <v xml:space="preserve"> </v>
      </c>
      <c r="C74" s="591"/>
      <c r="D74" s="591"/>
      <c r="E74" s="591"/>
      <c r="F74" s="591"/>
      <c r="G74" s="571" t="str">
        <f ca="1">'Т.3. (1)'!AC12</f>
        <v xml:space="preserve"> </v>
      </c>
      <c r="H74" s="571"/>
      <c r="I74" s="571"/>
      <c r="J74" s="571"/>
      <c r="K74" s="571"/>
      <c r="L74" s="571"/>
      <c r="M74" s="605" t="str">
        <f ca="1">'Т.3. (1)'!AD12</f>
        <v xml:space="preserve"> </v>
      </c>
      <c r="N74" s="605"/>
      <c r="O74" s="571" t="str">
        <f ca="1">'Т.3. (1)'!AE12</f>
        <v xml:space="preserve"> </v>
      </c>
      <c r="P74" s="571"/>
      <c r="Q74" s="571"/>
      <c r="R74" s="606" t="str">
        <f ca="1">'Т.3. (1)'!AF12</f>
        <v xml:space="preserve"> </v>
      </c>
      <c r="S74" s="606"/>
      <c r="T74" s="606"/>
      <c r="U74" s="606"/>
      <c r="V74" s="247"/>
      <c r="W74" s="247"/>
      <c r="X74" s="247"/>
      <c r="Y74" s="247"/>
      <c r="Z74" s="247"/>
      <c r="AA74" s="247"/>
      <c r="AB74"/>
      <c r="AC74"/>
      <c r="AD74"/>
      <c r="AE74"/>
      <c r="AF74"/>
      <c r="AG74"/>
      <c r="AH74"/>
      <c r="AI74"/>
      <c r="AJ74"/>
      <c r="AK74"/>
    </row>
    <row r="75" spans="1:37" s="336" customFormat="1" x14ac:dyDescent="0.35">
      <c r="A75" s="402">
        <v>9</v>
      </c>
      <c r="B75" s="591" t="str">
        <f ca="1">'Т.3. (1)'!AB13</f>
        <v xml:space="preserve"> </v>
      </c>
      <c r="C75" s="591"/>
      <c r="D75" s="591"/>
      <c r="E75" s="591"/>
      <c r="F75" s="591"/>
      <c r="G75" s="571" t="str">
        <f ca="1">'Т.3. (1)'!AC13</f>
        <v xml:space="preserve"> </v>
      </c>
      <c r="H75" s="571"/>
      <c r="I75" s="571"/>
      <c r="J75" s="571"/>
      <c r="K75" s="571"/>
      <c r="L75" s="571"/>
      <c r="M75" s="605" t="str">
        <f ca="1">'Т.3. (1)'!AD13</f>
        <v xml:space="preserve"> </v>
      </c>
      <c r="N75" s="605"/>
      <c r="O75" s="571" t="str">
        <f ca="1">'Т.3. (1)'!AE13</f>
        <v xml:space="preserve"> </v>
      </c>
      <c r="P75" s="571"/>
      <c r="Q75" s="571"/>
      <c r="R75" s="606" t="str">
        <f ca="1">'Т.3. (1)'!AF13</f>
        <v xml:space="preserve"> </v>
      </c>
      <c r="S75" s="606"/>
      <c r="T75" s="606"/>
      <c r="U75" s="606"/>
      <c r="V75" s="247"/>
      <c r="W75" s="247"/>
      <c r="X75" s="247"/>
      <c r="Y75" s="247"/>
      <c r="Z75" s="247"/>
      <c r="AA75" s="247"/>
      <c r="AB75"/>
      <c r="AC75"/>
      <c r="AD75"/>
      <c r="AE75"/>
      <c r="AF75"/>
      <c r="AG75"/>
      <c r="AH75"/>
      <c r="AI75"/>
      <c r="AJ75"/>
      <c r="AK75"/>
    </row>
    <row r="76" spans="1:37" s="336" customFormat="1" x14ac:dyDescent="0.35">
      <c r="A76" s="402">
        <v>10</v>
      </c>
      <c r="B76" s="591" t="str">
        <f ca="1">'Т.3. (1)'!AB14</f>
        <v xml:space="preserve"> </v>
      </c>
      <c r="C76" s="591"/>
      <c r="D76" s="591"/>
      <c r="E76" s="591"/>
      <c r="F76" s="591"/>
      <c r="G76" s="571" t="str">
        <f ca="1">'Т.3. (1)'!AC14</f>
        <v xml:space="preserve"> </v>
      </c>
      <c r="H76" s="571"/>
      <c r="I76" s="571"/>
      <c r="J76" s="571"/>
      <c r="K76" s="571"/>
      <c r="L76" s="571"/>
      <c r="M76" s="605" t="str">
        <f ca="1">'Т.3. (1)'!AD14</f>
        <v xml:space="preserve"> </v>
      </c>
      <c r="N76" s="605"/>
      <c r="O76" s="571" t="str">
        <f ca="1">'Т.3. (1)'!AE14</f>
        <v xml:space="preserve"> </v>
      </c>
      <c r="P76" s="571"/>
      <c r="Q76" s="571"/>
      <c r="R76" s="606" t="str">
        <f ca="1">'Т.3. (1)'!AF14</f>
        <v xml:space="preserve"> </v>
      </c>
      <c r="S76" s="606"/>
      <c r="T76" s="606"/>
      <c r="U76" s="606"/>
      <c r="V76" s="247"/>
      <c r="W76" s="247"/>
      <c r="X76" s="247"/>
      <c r="Y76" s="247"/>
      <c r="Z76" s="247"/>
      <c r="AA76" s="247"/>
      <c r="AB76"/>
      <c r="AC76"/>
      <c r="AD76"/>
      <c r="AE76"/>
      <c r="AF76"/>
      <c r="AG76"/>
      <c r="AH76"/>
      <c r="AI76"/>
      <c r="AJ76"/>
      <c r="AK76"/>
    </row>
    <row r="77" spans="1:37" s="336" customFormat="1" x14ac:dyDescent="0.35">
      <c r="A77" s="402">
        <v>11</v>
      </c>
      <c r="B77" s="591" t="str">
        <f ca="1">'Т.3. (1)'!AB15</f>
        <v xml:space="preserve"> </v>
      </c>
      <c r="C77" s="591"/>
      <c r="D77" s="591"/>
      <c r="E77" s="591"/>
      <c r="F77" s="591"/>
      <c r="G77" s="571" t="str">
        <f ca="1">'Т.3. (1)'!AC15</f>
        <v xml:space="preserve"> </v>
      </c>
      <c r="H77" s="571"/>
      <c r="I77" s="571"/>
      <c r="J77" s="571"/>
      <c r="K77" s="571"/>
      <c r="L77" s="571"/>
      <c r="M77" s="605" t="str">
        <f ca="1">'Т.3. (1)'!AD15</f>
        <v xml:space="preserve"> </v>
      </c>
      <c r="N77" s="605"/>
      <c r="O77" s="571" t="str">
        <f ca="1">'Т.3. (1)'!AE15</f>
        <v xml:space="preserve"> </v>
      </c>
      <c r="P77" s="571"/>
      <c r="Q77" s="571"/>
      <c r="R77" s="606" t="str">
        <f ca="1">'Т.3. (1)'!AF15</f>
        <v xml:space="preserve"> </v>
      </c>
      <c r="S77" s="606"/>
      <c r="T77" s="606"/>
      <c r="U77" s="606"/>
      <c r="V77" s="247"/>
      <c r="W77" s="247"/>
      <c r="X77" s="247"/>
      <c r="Y77" s="247"/>
      <c r="Z77" s="247"/>
      <c r="AA77" s="247"/>
      <c r="AB77"/>
      <c r="AC77"/>
      <c r="AD77"/>
      <c r="AE77"/>
      <c r="AF77"/>
      <c r="AG77"/>
      <c r="AH77"/>
      <c r="AI77"/>
      <c r="AJ77"/>
      <c r="AK77"/>
    </row>
    <row r="78" spans="1:37" s="336" customFormat="1" x14ac:dyDescent="0.35">
      <c r="A78" s="402">
        <v>12</v>
      </c>
      <c r="B78" s="591" t="str">
        <f ca="1">'Т.3. (1)'!AB16</f>
        <v xml:space="preserve"> </v>
      </c>
      <c r="C78" s="591"/>
      <c r="D78" s="591"/>
      <c r="E78" s="591"/>
      <c r="F78" s="591"/>
      <c r="G78" s="571" t="str">
        <f ca="1">'Т.3. (1)'!AC16</f>
        <v xml:space="preserve"> </v>
      </c>
      <c r="H78" s="571"/>
      <c r="I78" s="571"/>
      <c r="J78" s="571"/>
      <c r="K78" s="571"/>
      <c r="L78" s="571"/>
      <c r="M78" s="605" t="str">
        <f ca="1">'Т.3. (1)'!AD16</f>
        <v xml:space="preserve"> </v>
      </c>
      <c r="N78" s="605"/>
      <c r="O78" s="571" t="str">
        <f ca="1">'Т.3. (1)'!AE16</f>
        <v xml:space="preserve"> </v>
      </c>
      <c r="P78" s="571"/>
      <c r="Q78" s="571"/>
      <c r="R78" s="606" t="str">
        <f ca="1">'Т.3. (1)'!AF16</f>
        <v xml:space="preserve"> </v>
      </c>
      <c r="S78" s="606"/>
      <c r="T78" s="606"/>
      <c r="U78" s="606"/>
      <c r="V78" s="247"/>
      <c r="W78" s="247"/>
      <c r="X78" s="247"/>
      <c r="Y78" s="247"/>
      <c r="Z78" s="247"/>
      <c r="AA78" s="247"/>
      <c r="AB78"/>
      <c r="AC78"/>
      <c r="AD78"/>
      <c r="AE78"/>
      <c r="AF78"/>
      <c r="AG78"/>
      <c r="AH78"/>
      <c r="AI78"/>
      <c r="AJ78"/>
      <c r="AK78"/>
    </row>
    <row r="79" spans="1:37" s="336" customFormat="1" x14ac:dyDescent="0.35">
      <c r="A79" s="402">
        <v>13</v>
      </c>
      <c r="B79" s="591" t="str">
        <f ca="1">'Т.3. (1)'!AB17</f>
        <v xml:space="preserve"> </v>
      </c>
      <c r="C79" s="591"/>
      <c r="D79" s="591"/>
      <c r="E79" s="591"/>
      <c r="F79" s="591"/>
      <c r="G79" s="571" t="str">
        <f ca="1">'Т.3. (1)'!AC17</f>
        <v xml:space="preserve"> </v>
      </c>
      <c r="H79" s="571"/>
      <c r="I79" s="571"/>
      <c r="J79" s="571"/>
      <c r="K79" s="571"/>
      <c r="L79" s="571"/>
      <c r="M79" s="605" t="str">
        <f ca="1">'Т.3. (1)'!AD17</f>
        <v xml:space="preserve"> </v>
      </c>
      <c r="N79" s="605"/>
      <c r="O79" s="571" t="str">
        <f ca="1">'Т.3. (1)'!AE17</f>
        <v xml:space="preserve"> </v>
      </c>
      <c r="P79" s="571"/>
      <c r="Q79" s="571"/>
      <c r="R79" s="606" t="str">
        <f ca="1">'Т.3. (1)'!AF17</f>
        <v xml:space="preserve"> </v>
      </c>
      <c r="S79" s="606"/>
      <c r="T79" s="606"/>
      <c r="U79" s="606"/>
      <c r="V79" s="247"/>
      <c r="W79" s="247"/>
      <c r="X79" s="247"/>
      <c r="Y79" s="247"/>
      <c r="Z79" s="247"/>
      <c r="AA79" s="247"/>
      <c r="AB79"/>
      <c r="AC79"/>
      <c r="AD79"/>
      <c r="AE79"/>
      <c r="AF79"/>
      <c r="AG79"/>
      <c r="AH79"/>
      <c r="AI79"/>
      <c r="AJ79"/>
      <c r="AK79"/>
    </row>
    <row r="80" spans="1:37" s="336" customFormat="1" x14ac:dyDescent="0.35">
      <c r="A80" s="402">
        <v>14</v>
      </c>
      <c r="B80" s="591" t="str">
        <f ca="1">'Т.3. (1)'!AB18</f>
        <v xml:space="preserve"> </v>
      </c>
      <c r="C80" s="591"/>
      <c r="D80" s="591"/>
      <c r="E80" s="591"/>
      <c r="F80" s="591"/>
      <c r="G80" s="571" t="str">
        <f ca="1">'Т.3. (1)'!AC18</f>
        <v xml:space="preserve"> </v>
      </c>
      <c r="H80" s="571"/>
      <c r="I80" s="571"/>
      <c r="J80" s="571"/>
      <c r="K80" s="571"/>
      <c r="L80" s="571"/>
      <c r="M80" s="605" t="str">
        <f ca="1">'Т.3. (1)'!AD18</f>
        <v xml:space="preserve"> </v>
      </c>
      <c r="N80" s="605"/>
      <c r="O80" s="571" t="str">
        <f ca="1">'Т.3. (1)'!AE18</f>
        <v xml:space="preserve"> </v>
      </c>
      <c r="P80" s="571"/>
      <c r="Q80" s="571"/>
      <c r="R80" s="606" t="str">
        <f ca="1">'Т.3. (1)'!AF18</f>
        <v xml:space="preserve"> </v>
      </c>
      <c r="S80" s="606"/>
      <c r="T80" s="606"/>
      <c r="U80" s="606"/>
      <c r="V80" s="247"/>
      <c r="W80" s="247"/>
      <c r="X80" s="247"/>
      <c r="Y80" s="247"/>
      <c r="Z80" s="247"/>
      <c r="AA80" s="247"/>
      <c r="AB80"/>
      <c r="AC80"/>
      <c r="AD80"/>
      <c r="AE80"/>
      <c r="AF80"/>
      <c r="AG80"/>
      <c r="AH80"/>
      <c r="AI80"/>
      <c r="AJ80"/>
      <c r="AK80"/>
    </row>
    <row r="81" spans="1:37" s="336" customFormat="1" x14ac:dyDescent="0.35">
      <c r="A81" s="402">
        <v>15</v>
      </c>
      <c r="B81" s="591" t="str">
        <f ca="1">'Т.3. (1)'!AB19</f>
        <v xml:space="preserve"> </v>
      </c>
      <c r="C81" s="591"/>
      <c r="D81" s="591"/>
      <c r="E81" s="591"/>
      <c r="F81" s="591"/>
      <c r="G81" s="571" t="str">
        <f ca="1">'Т.3. (1)'!AC19</f>
        <v xml:space="preserve"> </v>
      </c>
      <c r="H81" s="571"/>
      <c r="I81" s="571"/>
      <c r="J81" s="571"/>
      <c r="K81" s="571"/>
      <c r="L81" s="571"/>
      <c r="M81" s="605" t="str">
        <f ca="1">'Т.3. (1)'!AD19</f>
        <v xml:space="preserve"> </v>
      </c>
      <c r="N81" s="605"/>
      <c r="O81" s="571" t="str">
        <f ca="1">'Т.3. (1)'!AE19</f>
        <v xml:space="preserve"> </v>
      </c>
      <c r="P81" s="571"/>
      <c r="Q81" s="571"/>
      <c r="R81" s="606" t="str">
        <f ca="1">'Т.3. (1)'!AF19</f>
        <v xml:space="preserve"> </v>
      </c>
      <c r="S81" s="606"/>
      <c r="T81" s="606"/>
      <c r="U81" s="606"/>
      <c r="V81" s="247"/>
      <c r="W81" s="247"/>
      <c r="X81" s="247"/>
      <c r="Y81" s="247"/>
      <c r="Z81" s="247"/>
      <c r="AA81" s="247"/>
      <c r="AB81"/>
      <c r="AC81"/>
      <c r="AD81"/>
      <c r="AE81"/>
      <c r="AF81"/>
      <c r="AG81"/>
      <c r="AH81"/>
      <c r="AI81"/>
      <c r="AJ81"/>
      <c r="AK81"/>
    </row>
    <row r="82" spans="1:37" s="336" customFormat="1" x14ac:dyDescent="0.35">
      <c r="A82" s="402">
        <v>16</v>
      </c>
      <c r="B82" s="591" t="str">
        <f ca="1">'Т.3. (1)'!AB20</f>
        <v xml:space="preserve"> </v>
      </c>
      <c r="C82" s="591"/>
      <c r="D82" s="591"/>
      <c r="E82" s="591"/>
      <c r="F82" s="591"/>
      <c r="G82" s="571" t="str">
        <f ca="1">'Т.3. (1)'!AC20</f>
        <v xml:space="preserve"> </v>
      </c>
      <c r="H82" s="571"/>
      <c r="I82" s="571"/>
      <c r="J82" s="571"/>
      <c r="K82" s="571"/>
      <c r="L82" s="571"/>
      <c r="M82" s="605" t="str">
        <f ca="1">'Т.3. (1)'!AD20</f>
        <v xml:space="preserve"> </v>
      </c>
      <c r="N82" s="605"/>
      <c r="O82" s="571" t="str">
        <f ca="1">'Т.3. (1)'!AE20</f>
        <v xml:space="preserve"> </v>
      </c>
      <c r="P82" s="571"/>
      <c r="Q82" s="571"/>
      <c r="R82" s="606" t="str">
        <f ca="1">'Т.3. (1)'!AF20</f>
        <v xml:space="preserve"> </v>
      </c>
      <c r="S82" s="606"/>
      <c r="T82" s="606"/>
      <c r="U82" s="606"/>
      <c r="V82" s="247"/>
      <c r="W82" s="247"/>
      <c r="X82" s="247"/>
      <c r="Y82" s="247"/>
      <c r="Z82" s="247"/>
      <c r="AA82" s="247"/>
      <c r="AB82"/>
      <c r="AC82"/>
      <c r="AD82"/>
      <c r="AE82"/>
      <c r="AF82"/>
      <c r="AG82"/>
      <c r="AH82"/>
      <c r="AI82"/>
      <c r="AJ82"/>
      <c r="AK82"/>
    </row>
    <row r="83" spans="1:37" s="336" customFormat="1" x14ac:dyDescent="0.35">
      <c r="A83" s="402">
        <v>17</v>
      </c>
      <c r="B83" s="591" t="str">
        <f ca="1">'Т.3. (1)'!AB21</f>
        <v xml:space="preserve"> </v>
      </c>
      <c r="C83" s="591"/>
      <c r="D83" s="591"/>
      <c r="E83" s="591"/>
      <c r="F83" s="591"/>
      <c r="G83" s="571" t="str">
        <f ca="1">'Т.3. (1)'!AC21</f>
        <v xml:space="preserve"> </v>
      </c>
      <c r="H83" s="571"/>
      <c r="I83" s="571"/>
      <c r="J83" s="571"/>
      <c r="K83" s="571"/>
      <c r="L83" s="571"/>
      <c r="M83" s="605" t="str">
        <f ca="1">'Т.3. (1)'!AD21</f>
        <v xml:space="preserve"> </v>
      </c>
      <c r="N83" s="605"/>
      <c r="O83" s="571" t="str">
        <f ca="1">'Т.3. (1)'!AE21</f>
        <v xml:space="preserve"> </v>
      </c>
      <c r="P83" s="571"/>
      <c r="Q83" s="571"/>
      <c r="R83" s="606" t="str">
        <f ca="1">'Т.3. (1)'!AF21</f>
        <v xml:space="preserve"> </v>
      </c>
      <c r="S83" s="606"/>
      <c r="T83" s="606"/>
      <c r="U83" s="606"/>
      <c r="V83" s="247"/>
      <c r="W83" s="247"/>
      <c r="X83" s="247"/>
      <c r="Y83" s="247"/>
      <c r="Z83" s="247"/>
      <c r="AA83" s="247"/>
      <c r="AB83"/>
      <c r="AC83"/>
      <c r="AD83"/>
      <c r="AE83"/>
      <c r="AF83"/>
      <c r="AG83"/>
      <c r="AH83"/>
      <c r="AI83"/>
      <c r="AJ83"/>
      <c r="AK83"/>
    </row>
    <row r="84" spans="1:37" s="336" customFormat="1" x14ac:dyDescent="0.35">
      <c r="A84" s="402">
        <v>18</v>
      </c>
      <c r="B84" s="591" t="str">
        <f ca="1">'Т.3. (1)'!AB22</f>
        <v xml:space="preserve"> </v>
      </c>
      <c r="C84" s="591"/>
      <c r="D84" s="591"/>
      <c r="E84" s="591"/>
      <c r="F84" s="591"/>
      <c r="G84" s="571" t="str">
        <f ca="1">'Т.3. (1)'!AC22</f>
        <v xml:space="preserve"> </v>
      </c>
      <c r="H84" s="571"/>
      <c r="I84" s="571"/>
      <c r="J84" s="571"/>
      <c r="K84" s="571"/>
      <c r="L84" s="571"/>
      <c r="M84" s="605" t="str">
        <f ca="1">'Т.3. (1)'!AD22</f>
        <v xml:space="preserve"> </v>
      </c>
      <c r="N84" s="605"/>
      <c r="O84" s="571" t="str">
        <f ca="1">'Т.3. (1)'!AE22</f>
        <v xml:space="preserve"> </v>
      </c>
      <c r="P84" s="571"/>
      <c r="Q84" s="571"/>
      <c r="R84" s="606" t="str">
        <f ca="1">'Т.3. (1)'!AF22</f>
        <v xml:space="preserve"> </v>
      </c>
      <c r="S84" s="606"/>
      <c r="T84" s="606"/>
      <c r="U84" s="606"/>
      <c r="V84" s="247"/>
      <c r="W84" s="247"/>
      <c r="X84" s="247"/>
      <c r="Y84" s="247"/>
      <c r="Z84" s="247"/>
      <c r="AA84" s="247"/>
      <c r="AB84"/>
      <c r="AC84"/>
      <c r="AD84"/>
      <c r="AE84"/>
      <c r="AF84"/>
      <c r="AG84"/>
      <c r="AH84"/>
      <c r="AI84"/>
      <c r="AJ84"/>
      <c r="AK84"/>
    </row>
    <row r="85" spans="1:37" s="336" customFormat="1" x14ac:dyDescent="0.35">
      <c r="A85" s="402">
        <v>19</v>
      </c>
      <c r="B85" s="591" t="str">
        <f ca="1">'Т.3. (1)'!AB23</f>
        <v xml:space="preserve"> </v>
      </c>
      <c r="C85" s="591"/>
      <c r="D85" s="591"/>
      <c r="E85" s="591"/>
      <c r="F85" s="591"/>
      <c r="G85" s="571" t="str">
        <f ca="1">'Т.3. (1)'!AC23</f>
        <v xml:space="preserve"> </v>
      </c>
      <c r="H85" s="571"/>
      <c r="I85" s="571"/>
      <c r="J85" s="571"/>
      <c r="K85" s="571"/>
      <c r="L85" s="571"/>
      <c r="M85" s="605" t="str">
        <f ca="1">'Т.3. (1)'!AD23</f>
        <v xml:space="preserve"> </v>
      </c>
      <c r="N85" s="605"/>
      <c r="O85" s="571" t="str">
        <f ca="1">'Т.3. (1)'!AE23</f>
        <v xml:space="preserve"> </v>
      </c>
      <c r="P85" s="571"/>
      <c r="Q85" s="571"/>
      <c r="R85" s="606" t="str">
        <f ca="1">'Т.3. (1)'!AF23</f>
        <v xml:space="preserve"> </v>
      </c>
      <c r="S85" s="606"/>
      <c r="T85" s="606"/>
      <c r="U85" s="606"/>
      <c r="V85" s="247"/>
      <c r="W85" s="247"/>
      <c r="X85" s="247"/>
      <c r="Y85" s="247"/>
      <c r="Z85" s="247"/>
      <c r="AA85" s="247"/>
      <c r="AB85"/>
      <c r="AC85"/>
      <c r="AD85"/>
      <c r="AE85"/>
      <c r="AF85"/>
      <c r="AG85"/>
      <c r="AH85"/>
      <c r="AI85"/>
      <c r="AJ85"/>
      <c r="AK85"/>
    </row>
    <row r="86" spans="1:37" s="336" customFormat="1" x14ac:dyDescent="0.35">
      <c r="A86" s="402">
        <v>20</v>
      </c>
      <c r="B86" s="591" t="str">
        <f ca="1">'Т.3. (1)'!AB24</f>
        <v xml:space="preserve"> </v>
      </c>
      <c r="C86" s="591"/>
      <c r="D86" s="591"/>
      <c r="E86" s="591"/>
      <c r="F86" s="591"/>
      <c r="G86" s="571" t="str">
        <f ca="1">'Т.3. (1)'!AC24</f>
        <v xml:space="preserve"> </v>
      </c>
      <c r="H86" s="571"/>
      <c r="I86" s="571"/>
      <c r="J86" s="571"/>
      <c r="K86" s="571"/>
      <c r="L86" s="571"/>
      <c r="M86" s="605" t="str">
        <f ca="1">'Т.3. (1)'!AD24</f>
        <v xml:space="preserve"> </v>
      </c>
      <c r="N86" s="605"/>
      <c r="O86" s="571" t="str">
        <f ca="1">'Т.3. (1)'!AE24</f>
        <v xml:space="preserve"> </v>
      </c>
      <c r="P86" s="571"/>
      <c r="Q86" s="571"/>
      <c r="R86" s="606" t="str">
        <f ca="1">'Т.3. (1)'!AF24</f>
        <v xml:space="preserve"> </v>
      </c>
      <c r="S86" s="606"/>
      <c r="T86" s="606"/>
      <c r="U86" s="606"/>
      <c r="V86" s="247"/>
      <c r="W86" s="247"/>
      <c r="X86" s="247"/>
      <c r="Y86" s="247"/>
      <c r="Z86" s="247"/>
      <c r="AA86" s="247"/>
      <c r="AB86"/>
      <c r="AC86"/>
      <c r="AD86"/>
      <c r="AE86"/>
      <c r="AF86"/>
      <c r="AG86"/>
      <c r="AH86"/>
      <c r="AI86"/>
      <c r="AJ86"/>
      <c r="AK86"/>
    </row>
    <row r="87" spans="1:37" s="336" customFormat="1" ht="35.25" customHeight="1" x14ac:dyDescent="0.35">
      <c r="A87" s="582" t="s">
        <v>1196</v>
      </c>
      <c r="B87" s="582"/>
      <c r="C87" s="582"/>
      <c r="D87" s="583"/>
      <c r="E87" s="583"/>
      <c r="F87" s="583"/>
      <c r="G87" s="583"/>
      <c r="H87" s="583"/>
      <c r="I87" s="583"/>
      <c r="J87" s="583"/>
      <c r="K87" s="583"/>
      <c r="L87" s="583"/>
      <c r="M87" s="583"/>
      <c r="N87" s="583"/>
      <c r="O87" s="583"/>
      <c r="P87" s="583"/>
      <c r="Q87" s="583"/>
      <c r="R87" s="583"/>
      <c r="S87" s="583"/>
      <c r="T87" s="583"/>
      <c r="U87" s="583"/>
      <c r="V87" s="247"/>
      <c r="W87" s="247"/>
      <c r="X87" s="247"/>
      <c r="Y87" s="247"/>
      <c r="Z87" s="247"/>
      <c r="AA87" s="247"/>
      <c r="AB87"/>
      <c r="AC87"/>
      <c r="AD87"/>
      <c r="AE87"/>
      <c r="AF87"/>
      <c r="AG87"/>
      <c r="AH87"/>
      <c r="AI87"/>
      <c r="AJ87"/>
      <c r="AK87"/>
    </row>
    <row r="88" spans="1:37" s="336" customFormat="1" ht="15" customHeight="1" x14ac:dyDescent="0.35">
      <c r="A88" s="308"/>
      <c r="B88" s="311"/>
      <c r="C88" s="311"/>
      <c r="D88" s="311"/>
      <c r="E88" s="311"/>
      <c r="F88" s="311"/>
      <c r="G88" s="311"/>
      <c r="H88" s="311"/>
      <c r="I88" s="311"/>
      <c r="J88" s="311"/>
      <c r="K88" s="311"/>
      <c r="L88" s="310"/>
      <c r="M88" s="312"/>
      <c r="N88" s="310"/>
      <c r="O88" s="310"/>
      <c r="P88" s="310"/>
      <c r="Q88" s="312"/>
      <c r="R88" s="310"/>
      <c r="S88" s="312"/>
      <c r="T88" s="312"/>
      <c r="U88" s="313" t="s">
        <v>575</v>
      </c>
      <c r="V88" s="247"/>
      <c r="W88" s="247"/>
      <c r="X88" s="247"/>
      <c r="Y88" s="247"/>
      <c r="Z88" s="247"/>
      <c r="AA88" s="247"/>
      <c r="AB88"/>
      <c r="AC88"/>
      <c r="AD88"/>
      <c r="AE88"/>
      <c r="AF88"/>
      <c r="AG88"/>
      <c r="AH88"/>
      <c r="AI88"/>
      <c r="AJ88"/>
      <c r="AK88"/>
    </row>
    <row r="89" spans="1:37" s="336" customFormat="1" ht="30" customHeight="1" x14ac:dyDescent="0.35">
      <c r="A89" s="595" t="s">
        <v>1380</v>
      </c>
      <c r="B89" s="595"/>
      <c r="C89" s="595"/>
      <c r="D89" s="595"/>
      <c r="E89" s="595"/>
      <c r="F89" s="595"/>
      <c r="G89" s="595"/>
      <c r="H89" s="595"/>
      <c r="I89" s="595"/>
      <c r="J89" s="595"/>
      <c r="K89" s="595"/>
      <c r="L89" s="595"/>
      <c r="M89" s="595"/>
      <c r="N89" s="595"/>
      <c r="O89" s="595"/>
      <c r="P89" s="595"/>
      <c r="Q89" s="595"/>
      <c r="R89" s="595"/>
      <c r="S89" s="595"/>
      <c r="T89" s="595"/>
      <c r="U89" s="595"/>
      <c r="V89" s="247"/>
      <c r="W89" s="247"/>
      <c r="X89" s="247"/>
      <c r="Y89" s="247"/>
      <c r="Z89" s="247"/>
      <c r="AA89" s="247"/>
      <c r="AB89"/>
      <c r="AC89"/>
      <c r="AD89"/>
      <c r="AE89"/>
      <c r="AF89"/>
      <c r="AG89"/>
      <c r="AH89"/>
      <c r="AI89"/>
      <c r="AJ89"/>
      <c r="AK89"/>
    </row>
    <row r="90" spans="1:37" s="336" customFormat="1" ht="37.5" customHeight="1" x14ac:dyDescent="0.35">
      <c r="A90" s="400" t="s">
        <v>128</v>
      </c>
      <c r="B90" s="600" t="s">
        <v>483</v>
      </c>
      <c r="C90" s="600"/>
      <c r="D90" s="600"/>
      <c r="E90" s="600"/>
      <c r="F90" s="600"/>
      <c r="G90" s="600"/>
      <c r="H90" s="600"/>
      <c r="I90" s="600"/>
      <c r="J90" s="600" t="s">
        <v>484</v>
      </c>
      <c r="K90" s="600"/>
      <c r="L90" s="600"/>
      <c r="M90" s="600" t="s">
        <v>260</v>
      </c>
      <c r="N90" s="600"/>
      <c r="O90" s="600" t="s">
        <v>1193</v>
      </c>
      <c r="P90" s="600"/>
      <c r="Q90" s="600"/>
      <c r="R90" s="603" t="s">
        <v>1496</v>
      </c>
      <c r="S90" s="603"/>
      <c r="T90" s="603"/>
      <c r="U90" s="603"/>
      <c r="V90" s="247"/>
      <c r="W90" s="247"/>
      <c r="X90" s="247"/>
      <c r="Y90" s="247"/>
      <c r="Z90" s="247"/>
      <c r="AA90" s="247"/>
      <c r="AB90"/>
      <c r="AC90"/>
      <c r="AD90"/>
      <c r="AE90"/>
      <c r="AF90"/>
      <c r="AG90"/>
      <c r="AH90"/>
      <c r="AI90"/>
      <c r="AJ90"/>
      <c r="AK90"/>
    </row>
    <row r="91" spans="1:37" s="336" customFormat="1" x14ac:dyDescent="0.35">
      <c r="A91" s="400">
        <v>1</v>
      </c>
      <c r="B91" s="601">
        <v>2</v>
      </c>
      <c r="C91" s="601"/>
      <c r="D91" s="601"/>
      <c r="E91" s="601"/>
      <c r="F91" s="601"/>
      <c r="G91" s="601"/>
      <c r="H91" s="601"/>
      <c r="I91" s="601"/>
      <c r="J91" s="601">
        <v>3</v>
      </c>
      <c r="K91" s="601"/>
      <c r="L91" s="601"/>
      <c r="M91" s="601">
        <v>4</v>
      </c>
      <c r="N91" s="601"/>
      <c r="O91" s="601">
        <v>5</v>
      </c>
      <c r="P91" s="601"/>
      <c r="Q91" s="601"/>
      <c r="R91" s="604">
        <v>6</v>
      </c>
      <c r="S91" s="604"/>
      <c r="T91" s="604"/>
      <c r="U91" s="604"/>
      <c r="V91" s="276"/>
      <c r="W91" s="247"/>
      <c r="X91" s="247"/>
      <c r="Y91" s="247"/>
      <c r="Z91" s="247"/>
      <c r="AA91" s="247"/>
      <c r="AB91"/>
      <c r="AC91"/>
      <c r="AD91"/>
      <c r="AE91"/>
      <c r="AF91"/>
      <c r="AG91"/>
      <c r="AH91"/>
      <c r="AI91"/>
      <c r="AJ91"/>
      <c r="AK91"/>
    </row>
    <row r="92" spans="1:37" s="336" customFormat="1" ht="30" customHeight="1" x14ac:dyDescent="0.35">
      <c r="A92" s="402">
        <v>1</v>
      </c>
      <c r="B92" s="602" t="str">
        <f ca="1">'Т.4.'!AB5</f>
        <v xml:space="preserve"> </v>
      </c>
      <c r="C92" s="602"/>
      <c r="D92" s="602"/>
      <c r="E92" s="602"/>
      <c r="F92" s="602"/>
      <c r="G92" s="602"/>
      <c r="H92" s="602"/>
      <c r="I92" s="602"/>
      <c r="J92" s="594" t="str">
        <f ca="1">'Т.4.'!AC5</f>
        <v xml:space="preserve"> </v>
      </c>
      <c r="K92" s="594"/>
      <c r="L92" s="594"/>
      <c r="M92" s="594" t="str">
        <f ca="1">'Т.4.'!AD5</f>
        <v xml:space="preserve"> </v>
      </c>
      <c r="N92" s="594"/>
      <c r="O92" s="594" t="str">
        <f ca="1">'Т.4.'!AE5</f>
        <v xml:space="preserve"> </v>
      </c>
      <c r="P92" s="594"/>
      <c r="Q92" s="594"/>
      <c r="R92" s="603" t="str">
        <f ca="1">'Т.4.'!AF5</f>
        <v xml:space="preserve"> </v>
      </c>
      <c r="S92" s="603"/>
      <c r="T92" s="603"/>
      <c r="U92" s="603"/>
      <c r="V92" s="247"/>
      <c r="W92" s="247"/>
      <c r="X92" s="247"/>
      <c r="Y92" s="247"/>
      <c r="Z92" s="247"/>
      <c r="AA92" s="247"/>
      <c r="AB92"/>
      <c r="AC92"/>
      <c r="AD92"/>
      <c r="AE92"/>
      <c r="AF92"/>
      <c r="AG92"/>
      <c r="AH92"/>
      <c r="AI92"/>
      <c r="AJ92"/>
      <c r="AK92"/>
    </row>
    <row r="93" spans="1:37" s="336" customFormat="1" x14ac:dyDescent="0.35">
      <c r="A93" s="402">
        <v>2</v>
      </c>
      <c r="B93" s="602" t="str">
        <f ca="1">'Т.4.'!AB6</f>
        <v xml:space="preserve"> </v>
      </c>
      <c r="C93" s="602"/>
      <c r="D93" s="602"/>
      <c r="E93" s="602"/>
      <c r="F93" s="602"/>
      <c r="G93" s="602"/>
      <c r="H93" s="602"/>
      <c r="I93" s="602"/>
      <c r="J93" s="594" t="str">
        <f ca="1">'Т.4.'!AC6</f>
        <v xml:space="preserve"> </v>
      </c>
      <c r="K93" s="594"/>
      <c r="L93" s="594"/>
      <c r="M93" s="594" t="str">
        <f ca="1">'Т.4.'!AD6</f>
        <v xml:space="preserve"> </v>
      </c>
      <c r="N93" s="594"/>
      <c r="O93" s="594" t="str">
        <f ca="1">'Т.4.'!AE6</f>
        <v xml:space="preserve"> </v>
      </c>
      <c r="P93" s="594"/>
      <c r="Q93" s="594"/>
      <c r="R93" s="603" t="str">
        <f ca="1">'Т.4.'!AF6</f>
        <v xml:space="preserve"> </v>
      </c>
      <c r="S93" s="603"/>
      <c r="T93" s="603"/>
      <c r="U93" s="603"/>
      <c r="V93" s="247"/>
      <c r="W93" s="247"/>
      <c r="X93" s="247"/>
      <c r="Y93" s="247"/>
      <c r="Z93" s="247"/>
      <c r="AA93" s="247"/>
      <c r="AB93"/>
      <c r="AC93"/>
      <c r="AD93"/>
      <c r="AE93"/>
      <c r="AF93"/>
      <c r="AG93"/>
      <c r="AH93"/>
      <c r="AI93"/>
      <c r="AJ93"/>
      <c r="AK93"/>
    </row>
    <row r="94" spans="1:37" s="336" customFormat="1" x14ac:dyDescent="0.35">
      <c r="A94" s="402">
        <v>3</v>
      </c>
      <c r="B94" s="602" t="str">
        <f ca="1">'Т.4.'!AB7</f>
        <v xml:space="preserve"> </v>
      </c>
      <c r="C94" s="602"/>
      <c r="D94" s="602"/>
      <c r="E94" s="602"/>
      <c r="F94" s="602"/>
      <c r="G94" s="602"/>
      <c r="H94" s="602"/>
      <c r="I94" s="602"/>
      <c r="J94" s="594" t="str">
        <f ca="1">'Т.4.'!AC7</f>
        <v xml:space="preserve"> </v>
      </c>
      <c r="K94" s="594"/>
      <c r="L94" s="594"/>
      <c r="M94" s="594" t="str">
        <f ca="1">'Т.4.'!AD7</f>
        <v xml:space="preserve"> </v>
      </c>
      <c r="N94" s="594"/>
      <c r="O94" s="594" t="str">
        <f ca="1">'Т.4.'!AE7</f>
        <v xml:space="preserve"> </v>
      </c>
      <c r="P94" s="594"/>
      <c r="Q94" s="594"/>
      <c r="R94" s="603" t="str">
        <f ca="1">'Т.4.'!AF7</f>
        <v xml:space="preserve"> </v>
      </c>
      <c r="S94" s="603"/>
      <c r="T94" s="603"/>
      <c r="U94" s="603"/>
      <c r="V94" s="247"/>
      <c r="W94" s="247"/>
      <c r="X94" s="247"/>
      <c r="Y94" s="247"/>
      <c r="Z94" s="247"/>
      <c r="AA94" s="247"/>
      <c r="AB94"/>
      <c r="AC94"/>
      <c r="AD94"/>
      <c r="AE94"/>
      <c r="AF94"/>
      <c r="AG94"/>
      <c r="AH94"/>
      <c r="AI94"/>
      <c r="AJ94"/>
      <c r="AK94"/>
    </row>
    <row r="95" spans="1:37" s="336" customFormat="1" x14ac:dyDescent="0.35">
      <c r="A95" s="402">
        <v>4</v>
      </c>
      <c r="B95" s="602" t="str">
        <f ca="1">'Т.4.'!AB8</f>
        <v xml:space="preserve"> </v>
      </c>
      <c r="C95" s="602"/>
      <c r="D95" s="602"/>
      <c r="E95" s="602"/>
      <c r="F95" s="602"/>
      <c r="G95" s="602"/>
      <c r="H95" s="602"/>
      <c r="I95" s="602"/>
      <c r="J95" s="594" t="str">
        <f ca="1">'Т.4.'!AC8</f>
        <v xml:space="preserve"> </v>
      </c>
      <c r="K95" s="594"/>
      <c r="L95" s="594"/>
      <c r="M95" s="594" t="str">
        <f ca="1">'Т.4.'!AD8</f>
        <v xml:space="preserve"> </v>
      </c>
      <c r="N95" s="594"/>
      <c r="O95" s="594" t="str">
        <f ca="1">'Т.4.'!AE8</f>
        <v xml:space="preserve"> </v>
      </c>
      <c r="P95" s="594"/>
      <c r="Q95" s="594"/>
      <c r="R95" s="603" t="str">
        <f ca="1">'Т.4.'!AF8</f>
        <v xml:space="preserve"> </v>
      </c>
      <c r="S95" s="603"/>
      <c r="T95" s="603"/>
      <c r="U95" s="603"/>
      <c r="V95" s="247"/>
      <c r="W95" s="247"/>
      <c r="X95" s="247"/>
      <c r="Y95" s="247"/>
      <c r="Z95" s="247"/>
      <c r="AA95" s="247"/>
      <c r="AB95"/>
      <c r="AC95"/>
      <c r="AD95"/>
      <c r="AE95"/>
      <c r="AF95"/>
      <c r="AG95"/>
      <c r="AH95"/>
      <c r="AI95"/>
      <c r="AJ95"/>
      <c r="AK95"/>
    </row>
    <row r="96" spans="1:37" s="336" customFormat="1" x14ac:dyDescent="0.35">
      <c r="A96" s="402">
        <v>5</v>
      </c>
      <c r="B96" s="602" t="str">
        <f ca="1">'Т.4.'!AB9</f>
        <v xml:space="preserve"> </v>
      </c>
      <c r="C96" s="602"/>
      <c r="D96" s="602"/>
      <c r="E96" s="602"/>
      <c r="F96" s="602"/>
      <c r="G96" s="602"/>
      <c r="H96" s="602"/>
      <c r="I96" s="602"/>
      <c r="J96" s="594" t="str">
        <f ca="1">'Т.4.'!AC9</f>
        <v xml:space="preserve"> </v>
      </c>
      <c r="K96" s="594"/>
      <c r="L96" s="594"/>
      <c r="M96" s="594" t="str">
        <f ca="1">'Т.4.'!AD9</f>
        <v xml:space="preserve"> </v>
      </c>
      <c r="N96" s="594"/>
      <c r="O96" s="594" t="str">
        <f ca="1">'Т.4.'!AE9</f>
        <v xml:space="preserve"> </v>
      </c>
      <c r="P96" s="594"/>
      <c r="Q96" s="594"/>
      <c r="R96" s="603" t="str">
        <f ca="1">'Т.4.'!AF9</f>
        <v xml:space="preserve"> </v>
      </c>
      <c r="S96" s="603"/>
      <c r="T96" s="603"/>
      <c r="U96" s="603"/>
      <c r="V96" s="247"/>
      <c r="W96" s="247"/>
      <c r="X96" s="247"/>
      <c r="Y96" s="247"/>
      <c r="Z96" s="247"/>
      <c r="AA96" s="247"/>
      <c r="AB96"/>
      <c r="AC96"/>
      <c r="AD96"/>
      <c r="AE96"/>
      <c r="AF96"/>
      <c r="AG96"/>
      <c r="AH96"/>
      <c r="AI96"/>
      <c r="AJ96"/>
      <c r="AK96"/>
    </row>
    <row r="97" spans="1:37" s="336" customFormat="1" ht="18" customHeight="1" x14ac:dyDescent="0.35">
      <c r="A97" s="314"/>
      <c r="B97" s="315"/>
      <c r="C97" s="315"/>
      <c r="D97" s="315"/>
      <c r="E97" s="315"/>
      <c r="F97" s="315"/>
      <c r="G97" s="315"/>
      <c r="H97" s="315"/>
      <c r="I97" s="315"/>
      <c r="J97" s="315"/>
      <c r="K97" s="315"/>
      <c r="L97" s="310"/>
      <c r="M97" s="312"/>
      <c r="N97" s="310"/>
      <c r="O97" s="310"/>
      <c r="P97" s="310"/>
      <c r="Q97" s="312"/>
      <c r="R97" s="310"/>
      <c r="S97" s="312"/>
      <c r="T97" s="312"/>
      <c r="U97" s="312"/>
      <c r="V97" s="247"/>
      <c r="W97" s="247"/>
      <c r="X97" s="247"/>
      <c r="Y97" s="247"/>
      <c r="Z97" s="247"/>
      <c r="AA97" s="247"/>
      <c r="AB97"/>
      <c r="AC97"/>
      <c r="AD97"/>
      <c r="AE97"/>
      <c r="AF97"/>
      <c r="AG97"/>
      <c r="AH97"/>
      <c r="AI97"/>
      <c r="AJ97"/>
      <c r="AK97"/>
    </row>
    <row r="98" spans="1:37" s="336" customFormat="1" ht="15" customHeight="1" x14ac:dyDescent="0.35">
      <c r="A98" s="308"/>
      <c r="B98" s="311"/>
      <c r="C98" s="311"/>
      <c r="D98" s="311"/>
      <c r="E98" s="311"/>
      <c r="F98" s="311"/>
      <c r="G98" s="311"/>
      <c r="H98" s="311"/>
      <c r="I98" s="311"/>
      <c r="J98" s="311"/>
      <c r="K98" s="311"/>
      <c r="L98" s="310"/>
      <c r="M98" s="312"/>
      <c r="N98" s="310"/>
      <c r="O98" s="310"/>
      <c r="P98" s="310"/>
      <c r="Q98" s="312"/>
      <c r="R98" s="310"/>
      <c r="S98" s="312"/>
      <c r="T98" s="312"/>
      <c r="U98" s="313" t="s">
        <v>576</v>
      </c>
      <c r="V98" s="247"/>
      <c r="W98" s="247"/>
      <c r="X98" s="247"/>
      <c r="Y98" s="247"/>
      <c r="Z98" s="247"/>
      <c r="AA98" s="247"/>
      <c r="AB98"/>
      <c r="AC98"/>
      <c r="AD98"/>
      <c r="AE98"/>
      <c r="AF98"/>
      <c r="AG98"/>
      <c r="AH98"/>
      <c r="AI98"/>
      <c r="AJ98"/>
      <c r="AK98"/>
    </row>
    <row r="99" spans="1:37" s="336" customFormat="1" ht="27" customHeight="1" x14ac:dyDescent="0.35">
      <c r="A99" s="595" t="s">
        <v>1382</v>
      </c>
      <c r="B99" s="595"/>
      <c r="C99" s="595"/>
      <c r="D99" s="595"/>
      <c r="E99" s="595"/>
      <c r="F99" s="595"/>
      <c r="G99" s="595"/>
      <c r="H99" s="595"/>
      <c r="I99" s="595"/>
      <c r="J99" s="595"/>
      <c r="K99" s="595"/>
      <c r="L99" s="595"/>
      <c r="M99" s="595"/>
      <c r="N99" s="595"/>
      <c r="O99" s="595"/>
      <c r="P99" s="595"/>
      <c r="Q99" s="595"/>
      <c r="R99" s="595"/>
      <c r="S99" s="595"/>
      <c r="T99" s="595"/>
      <c r="U99" s="595"/>
      <c r="V99" s="247"/>
      <c r="W99" s="247"/>
      <c r="X99" s="247"/>
      <c r="Y99" s="247"/>
      <c r="Z99" s="247"/>
      <c r="AA99" s="247"/>
      <c r="AB99"/>
      <c r="AC99"/>
      <c r="AD99"/>
      <c r="AE99"/>
      <c r="AF99"/>
      <c r="AG99"/>
      <c r="AH99"/>
      <c r="AI99"/>
      <c r="AJ99"/>
      <c r="AK99"/>
    </row>
    <row r="100" spans="1:37" s="336" customFormat="1" ht="30.75" customHeight="1" x14ac:dyDescent="0.35">
      <c r="A100" s="400" t="s">
        <v>128</v>
      </c>
      <c r="B100" s="600" t="s">
        <v>241</v>
      </c>
      <c r="C100" s="600"/>
      <c r="D100" s="600" t="s">
        <v>242</v>
      </c>
      <c r="E100" s="600"/>
      <c r="F100" s="600"/>
      <c r="G100" s="600"/>
      <c r="H100" s="600"/>
      <c r="I100" s="600"/>
      <c r="J100" s="600"/>
      <c r="K100" s="600"/>
      <c r="L100" s="600"/>
      <c r="M100" s="600"/>
      <c r="N100" s="600"/>
      <c r="O100" s="600"/>
      <c r="P100" s="600"/>
      <c r="Q100" s="600"/>
      <c r="R100" s="600"/>
      <c r="S100" s="600"/>
      <c r="T100" s="600"/>
      <c r="U100" s="600"/>
      <c r="V100" s="247"/>
      <c r="W100" s="247"/>
      <c r="X100" s="247"/>
      <c r="Y100" s="247"/>
      <c r="Z100" s="247"/>
      <c r="AA100" s="247"/>
      <c r="AB100"/>
      <c r="AC100"/>
      <c r="AD100"/>
      <c r="AE100"/>
      <c r="AF100"/>
      <c r="AG100"/>
      <c r="AH100"/>
      <c r="AI100"/>
      <c r="AJ100"/>
      <c r="AK100"/>
    </row>
    <row r="101" spans="1:37" s="336" customFormat="1" ht="12" customHeight="1" x14ac:dyDescent="0.35">
      <c r="A101" s="400">
        <v>1</v>
      </c>
      <c r="B101" s="601">
        <v>2</v>
      </c>
      <c r="C101" s="601"/>
      <c r="D101" s="601">
        <v>3</v>
      </c>
      <c r="E101" s="601"/>
      <c r="F101" s="601"/>
      <c r="G101" s="601"/>
      <c r="H101" s="601"/>
      <c r="I101" s="601"/>
      <c r="J101" s="601"/>
      <c r="K101" s="601"/>
      <c r="L101" s="601"/>
      <c r="M101" s="601"/>
      <c r="N101" s="601"/>
      <c r="O101" s="601"/>
      <c r="P101" s="601"/>
      <c r="Q101" s="601"/>
      <c r="R101" s="601"/>
      <c r="S101" s="601"/>
      <c r="T101" s="601"/>
      <c r="U101" s="601"/>
      <c r="V101" s="277"/>
      <c r="W101" s="247"/>
      <c r="X101" s="247"/>
      <c r="Y101" s="247"/>
      <c r="Z101" s="247"/>
      <c r="AA101" s="247"/>
      <c r="AB101"/>
      <c r="AC101"/>
      <c r="AD101"/>
      <c r="AE101"/>
      <c r="AF101"/>
      <c r="AG101"/>
      <c r="AH101"/>
      <c r="AI101"/>
      <c r="AJ101"/>
      <c r="AK101"/>
    </row>
    <row r="102" spans="1:37" s="336" customFormat="1" ht="70.5" customHeight="1" x14ac:dyDescent="0.35">
      <c r="A102" s="402">
        <v>1</v>
      </c>
      <c r="B102" s="571" t="s">
        <v>373</v>
      </c>
      <c r="C102" s="571"/>
      <c r="D102" s="571" t="str">
        <f ca="1">'Т.5.'!AC5</f>
        <v xml:space="preserve"> </v>
      </c>
      <c r="E102" s="571"/>
      <c r="F102" s="571"/>
      <c r="G102" s="571"/>
      <c r="H102" s="571"/>
      <c r="I102" s="571"/>
      <c r="J102" s="571"/>
      <c r="K102" s="571"/>
      <c r="L102" s="571"/>
      <c r="M102" s="571"/>
      <c r="N102" s="571"/>
      <c r="O102" s="571"/>
      <c r="P102" s="571"/>
      <c r="Q102" s="571"/>
      <c r="R102" s="571"/>
      <c r="S102" s="571"/>
      <c r="T102" s="571"/>
      <c r="U102" s="571"/>
      <c r="V102" s="247"/>
      <c r="W102" s="247"/>
      <c r="X102" s="247"/>
      <c r="Y102" s="247"/>
      <c r="Z102" s="247"/>
      <c r="AA102" s="247"/>
      <c r="AB102"/>
      <c r="AC102"/>
      <c r="AD102"/>
      <c r="AE102"/>
      <c r="AF102"/>
      <c r="AG102"/>
      <c r="AH102"/>
      <c r="AI102"/>
      <c r="AJ102"/>
      <c r="AK102"/>
    </row>
    <row r="103" spans="1:37" s="336" customFormat="1" ht="69" customHeight="1" x14ac:dyDescent="0.35">
      <c r="A103" s="402">
        <v>2</v>
      </c>
      <c r="B103" s="571" t="s">
        <v>261</v>
      </c>
      <c r="C103" s="571"/>
      <c r="D103" s="571" t="str">
        <f ca="1">'Т.5.'!AC6</f>
        <v xml:space="preserve"> </v>
      </c>
      <c r="E103" s="571"/>
      <c r="F103" s="571"/>
      <c r="G103" s="571"/>
      <c r="H103" s="571"/>
      <c r="I103" s="571"/>
      <c r="J103" s="571"/>
      <c r="K103" s="571"/>
      <c r="L103" s="571"/>
      <c r="M103" s="571"/>
      <c r="N103" s="571"/>
      <c r="O103" s="571"/>
      <c r="P103" s="571"/>
      <c r="Q103" s="571"/>
      <c r="R103" s="571"/>
      <c r="S103" s="571"/>
      <c r="T103" s="571"/>
      <c r="U103" s="571"/>
      <c r="V103" s="247"/>
      <c r="W103" s="247"/>
      <c r="X103" s="247"/>
      <c r="Y103" s="247"/>
      <c r="Z103" s="247"/>
      <c r="AA103" s="247"/>
      <c r="AB103"/>
      <c r="AC103"/>
      <c r="AD103"/>
      <c r="AE103"/>
      <c r="AF103"/>
      <c r="AG103"/>
      <c r="AH103"/>
      <c r="AI103"/>
      <c r="AJ103"/>
      <c r="AK103"/>
    </row>
    <row r="104" spans="1:37" s="336" customFormat="1" ht="56.25" customHeight="1" x14ac:dyDescent="0.35">
      <c r="A104" s="316">
        <v>3</v>
      </c>
      <c r="B104" s="571" t="s">
        <v>577</v>
      </c>
      <c r="C104" s="571"/>
      <c r="D104" s="571" t="str">
        <f ca="1">'Т.5.'!AC7</f>
        <v xml:space="preserve"> </v>
      </c>
      <c r="E104" s="571"/>
      <c r="F104" s="571"/>
      <c r="G104" s="571"/>
      <c r="H104" s="571"/>
      <c r="I104" s="571"/>
      <c r="J104" s="571"/>
      <c r="K104" s="571"/>
      <c r="L104" s="571"/>
      <c r="M104" s="571"/>
      <c r="N104" s="571"/>
      <c r="O104" s="571"/>
      <c r="P104" s="571"/>
      <c r="Q104" s="571"/>
      <c r="R104" s="571"/>
      <c r="S104" s="571"/>
      <c r="T104" s="571"/>
      <c r="U104" s="571"/>
      <c r="V104" s="247"/>
      <c r="W104" s="247"/>
      <c r="X104" s="247"/>
      <c r="Y104" s="247"/>
      <c r="Z104" s="247"/>
      <c r="AA104" s="247"/>
      <c r="AB104"/>
      <c r="AC104"/>
      <c r="AD104"/>
      <c r="AE104"/>
      <c r="AF104"/>
      <c r="AG104"/>
      <c r="AH104"/>
      <c r="AI104"/>
      <c r="AJ104"/>
      <c r="AK104"/>
    </row>
    <row r="105" spans="1:37" s="336" customFormat="1" ht="35.25" customHeight="1" x14ac:dyDescent="0.35">
      <c r="A105" s="582" t="s">
        <v>1100</v>
      </c>
      <c r="B105" s="582"/>
      <c r="C105" s="582"/>
      <c r="D105" s="583"/>
      <c r="E105" s="583"/>
      <c r="F105" s="583"/>
      <c r="G105" s="583"/>
      <c r="H105" s="583"/>
      <c r="I105" s="583"/>
      <c r="J105" s="583"/>
      <c r="K105" s="583"/>
      <c r="L105" s="583"/>
      <c r="M105" s="583"/>
      <c r="N105" s="583"/>
      <c r="O105" s="583"/>
      <c r="P105" s="583"/>
      <c r="Q105" s="583"/>
      <c r="R105" s="583"/>
      <c r="S105" s="583"/>
      <c r="T105" s="583"/>
      <c r="U105" s="583"/>
      <c r="V105" s="247"/>
      <c r="W105" s="247"/>
      <c r="X105" s="247"/>
      <c r="Y105" s="247"/>
      <c r="Z105" s="247"/>
      <c r="AA105" s="247"/>
      <c r="AB105"/>
      <c r="AC105"/>
      <c r="AD105"/>
      <c r="AE105"/>
      <c r="AF105"/>
      <c r="AG105"/>
      <c r="AH105"/>
      <c r="AI105"/>
      <c r="AJ105"/>
      <c r="AK105"/>
    </row>
    <row r="106" spans="1:37" s="336" customFormat="1" ht="10.5" customHeight="1" x14ac:dyDescent="0.35">
      <c r="A106" s="308"/>
      <c r="B106" s="310"/>
      <c r="C106" s="310"/>
      <c r="D106" s="310"/>
      <c r="E106" s="310"/>
      <c r="F106" s="310"/>
      <c r="G106" s="310"/>
      <c r="H106" s="310"/>
      <c r="I106" s="310"/>
      <c r="J106" s="310"/>
      <c r="K106" s="310"/>
      <c r="L106" s="310"/>
      <c r="M106" s="312"/>
      <c r="N106" s="310"/>
      <c r="O106" s="310"/>
      <c r="P106" s="310"/>
      <c r="Q106" s="312"/>
      <c r="R106" s="310"/>
      <c r="S106" s="312"/>
      <c r="T106" s="312"/>
      <c r="U106" s="312"/>
      <c r="V106" s="247"/>
      <c r="W106" s="247"/>
      <c r="X106" s="247"/>
      <c r="Y106" s="247"/>
      <c r="Z106" s="247"/>
      <c r="AA106" s="247"/>
      <c r="AB106"/>
      <c r="AC106"/>
      <c r="AD106"/>
      <c r="AE106"/>
      <c r="AF106"/>
      <c r="AG106"/>
      <c r="AH106"/>
      <c r="AI106"/>
      <c r="AJ106"/>
      <c r="AK106"/>
    </row>
    <row r="107" spans="1:37" s="336" customFormat="1" ht="15.75" customHeight="1" x14ac:dyDescent="0.35">
      <c r="A107" s="595" t="s">
        <v>305</v>
      </c>
      <c r="B107" s="595"/>
      <c r="C107" s="595"/>
      <c r="D107" s="595"/>
      <c r="E107" s="595"/>
      <c r="F107" s="595"/>
      <c r="G107" s="595"/>
      <c r="H107" s="595"/>
      <c r="I107" s="595"/>
      <c r="J107" s="595"/>
      <c r="K107" s="595"/>
      <c r="L107" s="595"/>
      <c r="M107" s="595"/>
      <c r="N107" s="595"/>
      <c r="O107" s="595"/>
      <c r="P107" s="595"/>
      <c r="Q107" s="595"/>
      <c r="R107" s="595"/>
      <c r="S107" s="595"/>
      <c r="T107" s="595"/>
      <c r="U107" s="595"/>
      <c r="V107" s="247"/>
      <c r="W107" s="247"/>
      <c r="X107" s="247"/>
      <c r="Y107" s="247"/>
      <c r="Z107" s="247"/>
      <c r="AA107" s="247"/>
      <c r="AB107"/>
      <c r="AC107"/>
      <c r="AD107"/>
      <c r="AE107"/>
      <c r="AF107"/>
      <c r="AG107"/>
      <c r="AH107"/>
      <c r="AI107"/>
      <c r="AJ107"/>
      <c r="AK107"/>
    </row>
    <row r="108" spans="1:37" s="336" customFormat="1" ht="15" customHeight="1" x14ac:dyDescent="0.35">
      <c r="A108" s="317"/>
      <c r="B108" s="311"/>
      <c r="C108" s="311"/>
      <c r="D108" s="311"/>
      <c r="E108" s="311"/>
      <c r="F108" s="311"/>
      <c r="G108" s="311"/>
      <c r="H108" s="311"/>
      <c r="I108" s="311"/>
      <c r="J108" s="311"/>
      <c r="K108" s="311"/>
      <c r="L108" s="310"/>
      <c r="M108" s="312"/>
      <c r="N108" s="310"/>
      <c r="O108" s="310"/>
      <c r="P108" s="310"/>
      <c r="Q108" s="312"/>
      <c r="R108" s="310"/>
      <c r="S108" s="312"/>
      <c r="T108" s="312"/>
      <c r="U108" s="313" t="s">
        <v>578</v>
      </c>
      <c r="V108" s="247"/>
      <c r="W108" s="247"/>
      <c r="X108" s="247"/>
      <c r="Y108" s="247"/>
      <c r="Z108" s="247"/>
      <c r="AA108" s="247"/>
      <c r="AB108"/>
      <c r="AC108"/>
      <c r="AD108"/>
      <c r="AE108"/>
      <c r="AF108"/>
      <c r="AG108"/>
      <c r="AH108"/>
      <c r="AI108"/>
      <c r="AJ108"/>
      <c r="AK108"/>
    </row>
    <row r="109" spans="1:37" s="336" customFormat="1" ht="25.5" customHeight="1" x14ac:dyDescent="0.35">
      <c r="A109" s="611" t="s">
        <v>1385</v>
      </c>
      <c r="B109" s="611"/>
      <c r="C109" s="611"/>
      <c r="D109" s="611"/>
      <c r="E109" s="611"/>
      <c r="F109" s="611"/>
      <c r="G109" s="611"/>
      <c r="H109" s="611"/>
      <c r="I109" s="611"/>
      <c r="J109" s="611"/>
      <c r="K109" s="611"/>
      <c r="L109" s="611"/>
      <c r="M109" s="611"/>
      <c r="N109" s="611"/>
      <c r="O109" s="611"/>
      <c r="P109" s="611"/>
      <c r="Q109" s="611"/>
      <c r="R109" s="611"/>
      <c r="S109" s="611"/>
      <c r="T109" s="611"/>
      <c r="U109" s="611"/>
      <c r="V109" s="247"/>
      <c r="W109" s="247"/>
      <c r="X109" s="247"/>
      <c r="Y109" s="247"/>
      <c r="Z109" s="247"/>
      <c r="AA109" s="247"/>
      <c r="AB109"/>
      <c r="AC109"/>
      <c r="AD109"/>
      <c r="AE109"/>
      <c r="AF109"/>
      <c r="AG109"/>
      <c r="AH109"/>
      <c r="AI109"/>
      <c r="AJ109"/>
      <c r="AK109"/>
    </row>
    <row r="110" spans="1:37" s="336" customFormat="1" ht="26.25" customHeight="1" x14ac:dyDescent="0.35">
      <c r="A110" s="601" t="s">
        <v>579</v>
      </c>
      <c r="B110" s="600" t="s">
        <v>580</v>
      </c>
      <c r="C110" s="600"/>
      <c r="D110" s="600"/>
      <c r="E110" s="600"/>
      <c r="F110" s="600" t="s">
        <v>265</v>
      </c>
      <c r="G110" s="600"/>
      <c r="H110" s="600"/>
      <c r="I110" s="600"/>
      <c r="J110" s="655" t="s">
        <v>263</v>
      </c>
      <c r="K110" s="656"/>
      <c r="L110" s="656"/>
      <c r="M110" s="657"/>
      <c r="N110" s="655" t="s">
        <v>264</v>
      </c>
      <c r="O110" s="656"/>
      <c r="P110" s="657"/>
      <c r="Q110" s="600" t="s">
        <v>436</v>
      </c>
      <c r="R110" s="600"/>
      <c r="S110" s="655" t="s">
        <v>581</v>
      </c>
      <c r="T110" s="656"/>
      <c r="U110" s="657"/>
      <c r="V110" s="247"/>
      <c r="W110" s="247"/>
      <c r="X110" s="247"/>
      <c r="Y110" s="247"/>
      <c r="Z110" s="247"/>
      <c r="AA110" s="247"/>
      <c r="AB110"/>
      <c r="AC110"/>
      <c r="AD110"/>
      <c r="AE110"/>
      <c r="AF110"/>
      <c r="AG110"/>
      <c r="AH110"/>
      <c r="AI110"/>
      <c r="AJ110"/>
      <c r="AK110"/>
    </row>
    <row r="111" spans="1:37" s="336" customFormat="1" ht="60" customHeight="1" x14ac:dyDescent="0.35">
      <c r="A111" s="601"/>
      <c r="B111" s="600"/>
      <c r="C111" s="600"/>
      <c r="D111" s="600"/>
      <c r="E111" s="600"/>
      <c r="F111" s="600" t="s">
        <v>434</v>
      </c>
      <c r="G111" s="600"/>
      <c r="H111" s="600" t="s">
        <v>435</v>
      </c>
      <c r="I111" s="600"/>
      <c r="J111" s="658"/>
      <c r="K111" s="659"/>
      <c r="L111" s="659"/>
      <c r="M111" s="660"/>
      <c r="N111" s="658"/>
      <c r="O111" s="659"/>
      <c r="P111" s="660"/>
      <c r="Q111" s="600"/>
      <c r="R111" s="600"/>
      <c r="S111" s="658"/>
      <c r="T111" s="659"/>
      <c r="U111" s="660"/>
      <c r="V111" s="247"/>
      <c r="W111" s="247"/>
      <c r="X111" s="247"/>
      <c r="Y111" s="247"/>
      <c r="Z111" s="247"/>
      <c r="AA111" s="247"/>
      <c r="AB111"/>
      <c r="AC111"/>
      <c r="AD111"/>
      <c r="AE111"/>
      <c r="AF111"/>
      <c r="AG111"/>
      <c r="AH111"/>
      <c r="AI111"/>
      <c r="AJ111"/>
      <c r="AK111"/>
    </row>
    <row r="112" spans="1:37" s="336" customFormat="1" x14ac:dyDescent="0.35">
      <c r="A112" s="403">
        <v>1</v>
      </c>
      <c r="B112" s="647">
        <v>2</v>
      </c>
      <c r="C112" s="647"/>
      <c r="D112" s="647"/>
      <c r="E112" s="647"/>
      <c r="F112" s="647">
        <v>3</v>
      </c>
      <c r="G112" s="647"/>
      <c r="H112" s="647">
        <v>4</v>
      </c>
      <c r="I112" s="647"/>
      <c r="J112" s="649">
        <v>5</v>
      </c>
      <c r="K112" s="650"/>
      <c r="L112" s="650"/>
      <c r="M112" s="651"/>
      <c r="N112" s="649">
        <v>6</v>
      </c>
      <c r="O112" s="650"/>
      <c r="P112" s="651"/>
      <c r="Q112" s="647">
        <v>7</v>
      </c>
      <c r="R112" s="647"/>
      <c r="S112" s="649">
        <v>8</v>
      </c>
      <c r="T112" s="650"/>
      <c r="U112" s="651"/>
      <c r="V112" s="276"/>
      <c r="W112" s="247"/>
      <c r="X112" s="247"/>
      <c r="Y112" s="247"/>
      <c r="Z112" s="247"/>
      <c r="AA112" s="247"/>
      <c r="AB112"/>
      <c r="AC112"/>
      <c r="AD112"/>
      <c r="AE112"/>
      <c r="AF112"/>
      <c r="AG112"/>
      <c r="AH112"/>
      <c r="AI112"/>
      <c r="AJ112"/>
      <c r="AK112"/>
    </row>
    <row r="113" spans="1:36" s="336" customFormat="1" ht="152.5" customHeight="1" x14ac:dyDescent="0.35">
      <c r="A113" s="402">
        <v>1</v>
      </c>
      <c r="B113" s="571" t="str">
        <f ca="1">IF(CONCATENATE('Т.6.'!AB6," (",'Т.6.'!AD6,") ",", ",'Т.6.'!AC6,"  ",'Т.6.'!AE6)="  ( ) ,     ","",IF(CONCATENATE('Т.6.'!AB6," (",'Т.6.'!AD6,") ",", ",'Т.6.'!AC6,"  ",'Т.6.'!AE6)=$AJ$113,"-",CONCATENATE('Т.6.'!AB6," (",'Т.6.'!AD6,") ",", ",'Т.6.'!AC6,"  ",'Т.6.'!AE6)))</f>
        <v/>
      </c>
      <c r="C113" s="571"/>
      <c r="D113" s="571"/>
      <c r="E113" s="571"/>
      <c r="F113" s="654" t="str">
        <f ca="1">'Т.6.'!AF6</f>
        <v xml:space="preserve"> </v>
      </c>
      <c r="G113" s="654"/>
      <c r="H113" s="654" t="str">
        <f ca="1">'Т.6.'!AG6</f>
        <v xml:space="preserve"> </v>
      </c>
      <c r="I113" s="654"/>
      <c r="J113" s="571" t="str">
        <f ca="1">'Т.6.'!AH6</f>
        <v xml:space="preserve"> </v>
      </c>
      <c r="K113" s="571"/>
      <c r="L113" s="571"/>
      <c r="M113" s="571"/>
      <c r="N113" s="571" t="str">
        <f ca="1">'Т.6.'!AI6</f>
        <v xml:space="preserve"> </v>
      </c>
      <c r="O113" s="571"/>
      <c r="P113" s="571"/>
      <c r="Q113" s="571" t="str">
        <f ca="1">'Т.6.'!AJ6</f>
        <v xml:space="preserve"> </v>
      </c>
      <c r="R113" s="571"/>
      <c r="S113" s="571" t="str">
        <f ca="1">IF(CONCATENATE('Т.6.'!AK6,". ",'Т.6.'!AL6)=$K$214,"",CONCATENATE('Т.6.'!AK6,". ",'Т.6.'!AL6))</f>
        <v/>
      </c>
      <c r="T113" s="571"/>
      <c r="U113" s="571"/>
      <c r="V113" s="247"/>
      <c r="W113" s="247"/>
      <c r="X113" s="247"/>
      <c r="Y113" s="247"/>
      <c r="Z113" s="247"/>
      <c r="AA113" s="247"/>
      <c r="AB113"/>
      <c r="AC113"/>
      <c r="AD113"/>
      <c r="AE113"/>
      <c r="AF113"/>
      <c r="AG113"/>
      <c r="AH113"/>
      <c r="AI113"/>
      <c r="AJ113"/>
    </row>
    <row r="114" spans="1:36" s="336" customFormat="1" ht="62" customHeight="1" x14ac:dyDescent="0.35">
      <c r="A114" s="402">
        <v>2</v>
      </c>
      <c r="B114" s="571" t="str">
        <f ca="1">IF(CONCATENATE('Т.6.'!AB7," (",'Т.6.'!AD7,") ",", ",'Т.6.'!AC7,"  ",'Т.6.'!AE7)="  ( ) ,     ","",IF(CONCATENATE('Т.6.'!AB7," (",'Т.6.'!AD7,") ",", ",'Т.6.'!AC7,"  ",'Т.6.'!AE7)=$AJ$113,"-",CONCATENATE('Т.6.'!AB7," (",'Т.6.'!AD7,") ",", ",'Т.6.'!AC7,"  ",'Т.6.'!AE7)))</f>
        <v/>
      </c>
      <c r="C114" s="571"/>
      <c r="D114" s="571"/>
      <c r="E114" s="571"/>
      <c r="F114" s="654" t="str">
        <f ca="1">'Т.6.'!AF7</f>
        <v xml:space="preserve"> </v>
      </c>
      <c r="G114" s="654"/>
      <c r="H114" s="654" t="str">
        <f ca="1">'Т.6.'!AG7</f>
        <v xml:space="preserve"> </v>
      </c>
      <c r="I114" s="654"/>
      <c r="J114" s="571" t="str">
        <f ca="1">'Т.6.'!AH7</f>
        <v xml:space="preserve"> </v>
      </c>
      <c r="K114" s="571"/>
      <c r="L114" s="571"/>
      <c r="M114" s="571"/>
      <c r="N114" s="571" t="str">
        <f ca="1">'Т.6.'!AI7</f>
        <v xml:space="preserve"> </v>
      </c>
      <c r="O114" s="571"/>
      <c r="P114" s="571"/>
      <c r="Q114" s="571" t="str">
        <f ca="1">'Т.6.'!AJ7</f>
        <v xml:space="preserve"> </v>
      </c>
      <c r="R114" s="571"/>
      <c r="S114" s="571" t="str">
        <f ca="1">IF(CONCATENATE('Т.6.'!AK7,". ",'Т.6.'!AL7)=$K$214,"",CONCATENATE('Т.6.'!AK7,". ",'Т.6.'!AL7))</f>
        <v/>
      </c>
      <c r="T114" s="571"/>
      <c r="U114" s="571"/>
      <c r="V114" s="247"/>
      <c r="W114" s="247"/>
      <c r="X114" s="247"/>
      <c r="Y114" s="247"/>
      <c r="Z114" s="247"/>
      <c r="AA114" s="247"/>
      <c r="AB114"/>
      <c r="AC114"/>
      <c r="AD114"/>
      <c r="AE114"/>
      <c r="AF114"/>
      <c r="AG114"/>
      <c r="AH114"/>
      <c r="AI114"/>
      <c r="AJ114"/>
    </row>
    <row r="115" spans="1:36" s="336" customFormat="1" x14ac:dyDescent="0.35">
      <c r="A115" s="402">
        <v>3</v>
      </c>
      <c r="B115" s="571" t="str">
        <f ca="1">IF(CONCATENATE('Т.6.'!AB8," (",'Т.6.'!AD8,") ",", ",'Т.6.'!AC8,"  ",'Т.6.'!AE8)="  ( ) ,     ","",IF(CONCATENATE('Т.6.'!AB8," (",'Т.6.'!AD8,") ",", ",'Т.6.'!AC8,"  ",'Т.6.'!AE8)=$AJ$113,"-",CONCATENATE('Т.6.'!AB8," (",'Т.6.'!AD8,") ",", ",'Т.6.'!AC8,"  ",'Т.6.'!AE8)))</f>
        <v/>
      </c>
      <c r="C115" s="571"/>
      <c r="D115" s="571"/>
      <c r="E115" s="571"/>
      <c r="F115" s="654" t="str">
        <f ca="1">'Т.6.'!AF8</f>
        <v xml:space="preserve"> </v>
      </c>
      <c r="G115" s="654"/>
      <c r="H115" s="654" t="str">
        <f ca="1">'Т.6.'!AG8</f>
        <v xml:space="preserve"> </v>
      </c>
      <c r="I115" s="654"/>
      <c r="J115" s="571" t="str">
        <f ca="1">'Т.6.'!AH8</f>
        <v xml:space="preserve"> </v>
      </c>
      <c r="K115" s="571"/>
      <c r="L115" s="571"/>
      <c r="M115" s="571"/>
      <c r="N115" s="571" t="str">
        <f ca="1">'Т.6.'!AI8</f>
        <v xml:space="preserve"> </v>
      </c>
      <c r="O115" s="571"/>
      <c r="P115" s="571"/>
      <c r="Q115" s="571" t="str">
        <f ca="1">'Т.6.'!AJ8</f>
        <v xml:space="preserve"> </v>
      </c>
      <c r="R115" s="571"/>
      <c r="S115" s="571" t="str">
        <f ca="1">IF(CONCATENATE('Т.6.'!AK8,". ",'Т.6.'!AL8)=$K$214,"",CONCATENATE('Т.6.'!AK8,". ",'Т.6.'!AL8))</f>
        <v/>
      </c>
      <c r="T115" s="571"/>
      <c r="U115" s="571"/>
      <c r="V115" s="247"/>
      <c r="W115" s="247"/>
      <c r="X115" s="247"/>
      <c r="Y115" s="247"/>
      <c r="Z115" s="247"/>
      <c r="AA115" s="247"/>
      <c r="AB115"/>
      <c r="AC115"/>
      <c r="AD115"/>
      <c r="AE115"/>
      <c r="AF115"/>
      <c r="AG115"/>
      <c r="AH115"/>
      <c r="AI115"/>
      <c r="AJ115"/>
    </row>
    <row r="116" spans="1:36" s="336" customFormat="1" x14ac:dyDescent="0.35">
      <c r="A116" s="402">
        <v>4</v>
      </c>
      <c r="B116" s="571" t="str">
        <f ca="1">IF(CONCATENATE('Т.6.'!AB9," (",'Т.6.'!AD9,") ",", ",'Т.6.'!AC9,"  ",'Т.6.'!AE9)="  ( ) ,     ","",IF(CONCATENATE('Т.6.'!AB9," (",'Т.6.'!AD9,") ",", ",'Т.6.'!AC9,"  ",'Т.6.'!AE9)=$AJ$113,"-",CONCATENATE('Т.6.'!AB9," (",'Т.6.'!AD9,") ",", ",'Т.6.'!AC9,"  ",'Т.6.'!AE9)))</f>
        <v/>
      </c>
      <c r="C116" s="571"/>
      <c r="D116" s="571"/>
      <c r="E116" s="571"/>
      <c r="F116" s="654" t="str">
        <f ca="1">'Т.6.'!AF9</f>
        <v xml:space="preserve"> </v>
      </c>
      <c r="G116" s="654"/>
      <c r="H116" s="654" t="str">
        <f ca="1">'Т.6.'!AG9</f>
        <v xml:space="preserve"> </v>
      </c>
      <c r="I116" s="654"/>
      <c r="J116" s="571" t="str">
        <f ca="1">'Т.6.'!AH9</f>
        <v xml:space="preserve"> </v>
      </c>
      <c r="K116" s="571"/>
      <c r="L116" s="571"/>
      <c r="M116" s="571"/>
      <c r="N116" s="571" t="str">
        <f ca="1">'Т.6.'!AI9</f>
        <v xml:space="preserve"> </v>
      </c>
      <c r="O116" s="571"/>
      <c r="P116" s="571"/>
      <c r="Q116" s="571" t="str">
        <f ca="1">'Т.6.'!AJ9</f>
        <v xml:space="preserve"> </v>
      </c>
      <c r="R116" s="571"/>
      <c r="S116" s="571" t="str">
        <f ca="1">IF(CONCATENATE('Т.6.'!AK9,". ",'Т.6.'!AL9)=$K$214,"",CONCATENATE('Т.6.'!AK9,". ",'Т.6.'!AL9))</f>
        <v/>
      </c>
      <c r="T116" s="571"/>
      <c r="U116" s="571"/>
      <c r="V116" s="247"/>
      <c r="W116" s="247"/>
      <c r="X116" s="247"/>
      <c r="Y116" s="247"/>
      <c r="Z116" s="247"/>
      <c r="AA116" s="247"/>
      <c r="AB116"/>
      <c r="AC116"/>
      <c r="AD116"/>
      <c r="AE116"/>
      <c r="AF116"/>
      <c r="AG116"/>
      <c r="AH116"/>
      <c r="AI116"/>
      <c r="AJ116"/>
    </row>
    <row r="117" spans="1:36" s="336" customFormat="1" x14ac:dyDescent="0.35">
      <c r="A117" s="402">
        <v>5</v>
      </c>
      <c r="B117" s="571" t="str">
        <f ca="1">IF(CONCATENATE('Т.6.'!AB10," (",'Т.6.'!AD10,") ",", ",'Т.6.'!AC10,"  ",'Т.6.'!AE10)="  ( ) ,     ","",IF(CONCATENATE('Т.6.'!AB10," (",'Т.6.'!AD10,") ",", ",'Т.6.'!AC10,"  ",'Т.6.'!AE10)=$AJ$113,"-",CONCATENATE('Т.6.'!AB10," (",'Т.6.'!AD10,") ",", ",'Т.6.'!AC10,"  ",'Т.6.'!AE10)))</f>
        <v/>
      </c>
      <c r="C117" s="571"/>
      <c r="D117" s="571"/>
      <c r="E117" s="571"/>
      <c r="F117" s="654" t="str">
        <f ca="1">'Т.6.'!AF10</f>
        <v xml:space="preserve"> </v>
      </c>
      <c r="G117" s="654"/>
      <c r="H117" s="654" t="str">
        <f ca="1">'Т.6.'!AG10</f>
        <v xml:space="preserve"> </v>
      </c>
      <c r="I117" s="654"/>
      <c r="J117" s="571" t="str">
        <f ca="1">'Т.6.'!AH10</f>
        <v xml:space="preserve"> </v>
      </c>
      <c r="K117" s="571"/>
      <c r="L117" s="571"/>
      <c r="M117" s="571"/>
      <c r="N117" s="571" t="str">
        <f ca="1">'Т.6.'!AI10</f>
        <v xml:space="preserve"> </v>
      </c>
      <c r="O117" s="571"/>
      <c r="P117" s="571"/>
      <c r="Q117" s="571" t="str">
        <f ca="1">'Т.6.'!AJ10</f>
        <v xml:space="preserve"> </v>
      </c>
      <c r="R117" s="571"/>
      <c r="S117" s="571" t="str">
        <f ca="1">IF(CONCATENATE('Т.6.'!AK10,". ",'Т.6.'!AL10)=$K$214,"",CONCATENATE('Т.6.'!AK10,". ",'Т.6.'!AL10))</f>
        <v/>
      </c>
      <c r="T117" s="571"/>
      <c r="U117" s="571"/>
      <c r="V117" s="247"/>
      <c r="W117" s="247"/>
      <c r="X117" s="247"/>
      <c r="Y117" s="247"/>
      <c r="Z117" s="247"/>
      <c r="AA117" s="247"/>
      <c r="AB117"/>
      <c r="AC117"/>
      <c r="AD117"/>
      <c r="AE117"/>
      <c r="AF117"/>
      <c r="AG117"/>
      <c r="AH117"/>
      <c r="AI117"/>
      <c r="AJ117"/>
    </row>
    <row r="118" spans="1:36" s="336" customFormat="1" x14ac:dyDescent="0.35">
      <c r="A118" s="402">
        <v>6</v>
      </c>
      <c r="B118" s="571" t="str">
        <f ca="1">IF(CONCATENATE('Т.6.'!AB11," (",'Т.6.'!AD11,") ",", ",'Т.6.'!AC11,"  ",'Т.6.'!AE11)="  ( ) ,     ","",IF(CONCATENATE('Т.6.'!AB11," (",'Т.6.'!AD11,") ",", ",'Т.6.'!AC11,"  ",'Т.6.'!AE11)=$AJ$113,"-",CONCATENATE('Т.6.'!AB11," (",'Т.6.'!AD11,") ",", ",'Т.6.'!AC11,"  ",'Т.6.'!AE11)))</f>
        <v/>
      </c>
      <c r="C118" s="571"/>
      <c r="D118" s="571"/>
      <c r="E118" s="571"/>
      <c r="F118" s="654" t="str">
        <f ca="1">'Т.6.'!AF11</f>
        <v xml:space="preserve"> </v>
      </c>
      <c r="G118" s="654"/>
      <c r="H118" s="654" t="str">
        <f ca="1">'Т.6.'!AG11</f>
        <v xml:space="preserve"> </v>
      </c>
      <c r="I118" s="654"/>
      <c r="J118" s="571" t="str">
        <f ca="1">'Т.6.'!AH11</f>
        <v xml:space="preserve"> </v>
      </c>
      <c r="K118" s="571"/>
      <c r="L118" s="571"/>
      <c r="M118" s="571"/>
      <c r="N118" s="571" t="str">
        <f ca="1">'Т.6.'!AI11</f>
        <v xml:space="preserve"> </v>
      </c>
      <c r="O118" s="571"/>
      <c r="P118" s="571"/>
      <c r="Q118" s="571" t="str">
        <f ca="1">'Т.6.'!AJ11</f>
        <v xml:space="preserve"> </v>
      </c>
      <c r="R118" s="571"/>
      <c r="S118" s="571" t="str">
        <f ca="1">IF(CONCATENATE('Т.6.'!AK11,". ",'Т.6.'!AL11)=$K$214,"",CONCATENATE('Т.6.'!AK11,". ",'Т.6.'!AL11))</f>
        <v/>
      </c>
      <c r="T118" s="571"/>
      <c r="U118" s="571"/>
      <c r="V118" s="247"/>
      <c r="W118" s="247"/>
      <c r="X118" s="247"/>
      <c r="Y118" s="247"/>
      <c r="Z118" s="247"/>
      <c r="AA118" s="247"/>
      <c r="AB118"/>
      <c r="AC118"/>
      <c r="AD118"/>
      <c r="AE118"/>
      <c r="AF118"/>
      <c r="AG118"/>
      <c r="AH118"/>
      <c r="AI118"/>
      <c r="AJ118"/>
    </row>
    <row r="119" spans="1:36" s="336" customFormat="1" x14ac:dyDescent="0.35">
      <c r="A119" s="402">
        <v>7</v>
      </c>
      <c r="B119" s="571" t="str">
        <f ca="1">IF(CONCATENATE('Т.6.'!AB12," (",'Т.6.'!AD12,") ",", ",'Т.6.'!AC12,"  ",'Т.6.'!AE12)="  ( ) ,     ","",IF(CONCATENATE('Т.6.'!AB12," (",'Т.6.'!AD12,") ",", ",'Т.6.'!AC12,"  ",'Т.6.'!AE12)=$AJ$113,"-",CONCATENATE('Т.6.'!AB12," (",'Т.6.'!AD12,") ",", ",'Т.6.'!AC12,"  ",'Т.6.'!AE12)))</f>
        <v/>
      </c>
      <c r="C119" s="571"/>
      <c r="D119" s="571"/>
      <c r="E119" s="571"/>
      <c r="F119" s="654" t="str">
        <f ca="1">'Т.6.'!AF12</f>
        <v xml:space="preserve"> </v>
      </c>
      <c r="G119" s="654"/>
      <c r="H119" s="654" t="str">
        <f ca="1">'Т.6.'!AG12</f>
        <v xml:space="preserve"> </v>
      </c>
      <c r="I119" s="654"/>
      <c r="J119" s="571" t="str">
        <f ca="1">'Т.6.'!AH12</f>
        <v xml:space="preserve"> </v>
      </c>
      <c r="K119" s="571"/>
      <c r="L119" s="571"/>
      <c r="M119" s="571"/>
      <c r="N119" s="571" t="str">
        <f ca="1">'Т.6.'!AI12</f>
        <v xml:space="preserve"> </v>
      </c>
      <c r="O119" s="571"/>
      <c r="P119" s="571"/>
      <c r="Q119" s="571" t="str">
        <f ca="1">'Т.6.'!AJ12</f>
        <v xml:space="preserve"> </v>
      </c>
      <c r="R119" s="571"/>
      <c r="S119" s="571" t="str">
        <f ca="1">IF(CONCATENATE('Т.6.'!AK12,". ",'Т.6.'!AL12)=$K$214,"",CONCATENATE('Т.6.'!AK12,". ",'Т.6.'!AL12))</f>
        <v/>
      </c>
      <c r="T119" s="571"/>
      <c r="U119" s="571"/>
      <c r="V119" s="247"/>
      <c r="W119" s="247"/>
      <c r="X119" s="247"/>
      <c r="Y119" s="247"/>
      <c r="Z119" s="247"/>
      <c r="AA119" s="247"/>
      <c r="AB119"/>
      <c r="AC119"/>
      <c r="AD119"/>
      <c r="AE119"/>
      <c r="AF119"/>
      <c r="AG119"/>
      <c r="AH119"/>
      <c r="AI119"/>
      <c r="AJ119"/>
    </row>
    <row r="120" spans="1:36" s="336" customFormat="1" x14ac:dyDescent="0.35">
      <c r="A120" s="402">
        <v>8</v>
      </c>
      <c r="B120" s="571" t="str">
        <f ca="1">IF(CONCATENATE('Т.6.'!AB13," (",'Т.6.'!AD13,") ",", ",'Т.6.'!AC13,"  ",'Т.6.'!AE13)="  ( ) ,     ","",IF(CONCATENATE('Т.6.'!AB13," (",'Т.6.'!AD13,") ",", ",'Т.6.'!AC13,"  ",'Т.6.'!AE13)=$AJ$113,"-",CONCATENATE('Т.6.'!AB13," (",'Т.6.'!AD13,") ",", ",'Т.6.'!AC13,"  ",'Т.6.'!AE13)))</f>
        <v/>
      </c>
      <c r="C120" s="571"/>
      <c r="D120" s="571"/>
      <c r="E120" s="571"/>
      <c r="F120" s="654" t="str">
        <f ca="1">'Т.6.'!AF13</f>
        <v xml:space="preserve"> </v>
      </c>
      <c r="G120" s="654"/>
      <c r="H120" s="654" t="str">
        <f ca="1">'Т.6.'!AG13</f>
        <v xml:space="preserve"> </v>
      </c>
      <c r="I120" s="654"/>
      <c r="J120" s="571" t="str">
        <f ca="1">'Т.6.'!AH13</f>
        <v xml:space="preserve"> </v>
      </c>
      <c r="K120" s="571"/>
      <c r="L120" s="571"/>
      <c r="M120" s="571"/>
      <c r="N120" s="571" t="str">
        <f ca="1">'Т.6.'!AI13</f>
        <v xml:space="preserve"> </v>
      </c>
      <c r="O120" s="571"/>
      <c r="P120" s="571"/>
      <c r="Q120" s="571" t="str">
        <f ca="1">'Т.6.'!AJ13</f>
        <v xml:space="preserve"> </v>
      </c>
      <c r="R120" s="571"/>
      <c r="S120" s="571" t="str">
        <f ca="1">IF(CONCATENATE('Т.6.'!AK13,". ",'Т.6.'!AL13)=$K$214,"",CONCATENATE('Т.6.'!AK13,". ",'Т.6.'!AL13))</f>
        <v/>
      </c>
      <c r="T120" s="571"/>
      <c r="U120" s="571"/>
      <c r="V120" s="247"/>
      <c r="W120" s="247"/>
      <c r="X120" s="247"/>
      <c r="Y120" s="247"/>
      <c r="Z120" s="247"/>
      <c r="AA120" s="247"/>
      <c r="AB120"/>
      <c r="AC120"/>
      <c r="AD120"/>
      <c r="AE120"/>
      <c r="AF120"/>
      <c r="AG120"/>
      <c r="AH120"/>
      <c r="AI120"/>
      <c r="AJ120"/>
    </row>
    <row r="121" spans="1:36" s="336" customFormat="1" x14ac:dyDescent="0.35">
      <c r="A121" s="402">
        <v>9</v>
      </c>
      <c r="B121" s="571" t="str">
        <f ca="1">IF(CONCATENATE('Т.6.'!AB14," (",'Т.6.'!AD14,") ",", ",'Т.6.'!AC14,"  ",'Т.6.'!AE14)="  ( ) ,     ","",IF(CONCATENATE('Т.6.'!AB14," (",'Т.6.'!AD14,") ",", ",'Т.6.'!AC14,"  ",'Т.6.'!AE14)=$AJ$113,"-",CONCATENATE('Т.6.'!AB14," (",'Т.6.'!AD14,") ",", ",'Т.6.'!AC14,"  ",'Т.6.'!AE14)))</f>
        <v/>
      </c>
      <c r="C121" s="571"/>
      <c r="D121" s="571"/>
      <c r="E121" s="571"/>
      <c r="F121" s="654" t="str">
        <f ca="1">'Т.6.'!AF14</f>
        <v xml:space="preserve"> </v>
      </c>
      <c r="G121" s="654"/>
      <c r="H121" s="654" t="str">
        <f ca="1">'Т.6.'!AG14</f>
        <v xml:space="preserve"> </v>
      </c>
      <c r="I121" s="654"/>
      <c r="J121" s="571" t="str">
        <f ca="1">'Т.6.'!AH14</f>
        <v xml:space="preserve"> </v>
      </c>
      <c r="K121" s="571"/>
      <c r="L121" s="571"/>
      <c r="M121" s="571"/>
      <c r="N121" s="571" t="str">
        <f ca="1">'Т.6.'!AI14</f>
        <v xml:space="preserve"> </v>
      </c>
      <c r="O121" s="571"/>
      <c r="P121" s="571"/>
      <c r="Q121" s="571" t="str">
        <f ca="1">'Т.6.'!AJ14</f>
        <v xml:space="preserve"> </v>
      </c>
      <c r="R121" s="571"/>
      <c r="S121" s="571" t="str">
        <f ca="1">IF(CONCATENATE('Т.6.'!AK14,". ",'Т.6.'!AL14)=$K$214,"",CONCATENATE('Т.6.'!AK14,". ",'Т.6.'!AL14))</f>
        <v/>
      </c>
      <c r="T121" s="571"/>
      <c r="U121" s="571"/>
      <c r="V121" s="247"/>
      <c r="W121" s="247"/>
      <c r="X121" s="247"/>
      <c r="Y121" s="247"/>
      <c r="Z121" s="247"/>
      <c r="AA121" s="247"/>
      <c r="AB121"/>
      <c r="AC121"/>
      <c r="AD121"/>
      <c r="AE121"/>
      <c r="AF121"/>
      <c r="AG121"/>
      <c r="AH121"/>
      <c r="AI121"/>
      <c r="AJ121"/>
    </row>
    <row r="122" spans="1:36" s="336" customFormat="1" x14ac:dyDescent="0.35">
      <c r="A122" s="402">
        <v>10</v>
      </c>
      <c r="B122" s="571" t="str">
        <f ca="1">IF(CONCATENATE('Т.6.'!AB15," (",'Т.6.'!AD15,") ",", ",'Т.6.'!AC15,"  ",'Т.6.'!AE15)="  ( ) ,     ","",IF(CONCATENATE('Т.6.'!AB15," (",'Т.6.'!AD15,") ",", ",'Т.6.'!AC15,"  ",'Т.6.'!AE15)=$AJ$113,"-",CONCATENATE('Т.6.'!AB15," (",'Т.6.'!AD15,") ",", ",'Т.6.'!AC15,"  ",'Т.6.'!AE15)))</f>
        <v/>
      </c>
      <c r="C122" s="571"/>
      <c r="D122" s="571"/>
      <c r="E122" s="571"/>
      <c r="F122" s="654" t="str">
        <f ca="1">'Т.6.'!AF15</f>
        <v xml:space="preserve"> </v>
      </c>
      <c r="G122" s="654"/>
      <c r="H122" s="654" t="str">
        <f ca="1">'Т.6.'!AG15</f>
        <v xml:space="preserve"> </v>
      </c>
      <c r="I122" s="654"/>
      <c r="J122" s="571" t="str">
        <f ca="1">'Т.6.'!AH15</f>
        <v xml:space="preserve"> </v>
      </c>
      <c r="K122" s="571"/>
      <c r="L122" s="571"/>
      <c r="M122" s="571"/>
      <c r="N122" s="571" t="str">
        <f ca="1">'Т.6.'!AI15</f>
        <v xml:space="preserve"> </v>
      </c>
      <c r="O122" s="571"/>
      <c r="P122" s="571"/>
      <c r="Q122" s="571" t="str">
        <f ca="1">'Т.6.'!AJ15</f>
        <v xml:space="preserve"> </v>
      </c>
      <c r="R122" s="571"/>
      <c r="S122" s="571" t="str">
        <f ca="1">IF(CONCATENATE('Т.6.'!AK15,". ",'Т.6.'!AL15)=$K$214,"",CONCATENATE('Т.6.'!AK15,". ",'Т.6.'!AL15))</f>
        <v/>
      </c>
      <c r="T122" s="571"/>
      <c r="U122" s="571"/>
      <c r="V122" s="247"/>
      <c r="W122" s="247"/>
      <c r="X122" s="247"/>
      <c r="Y122" s="247"/>
      <c r="Z122" s="247"/>
      <c r="AA122" s="247"/>
      <c r="AB122"/>
      <c r="AC122"/>
      <c r="AD122"/>
      <c r="AE122"/>
      <c r="AF122"/>
      <c r="AG122"/>
      <c r="AH122"/>
      <c r="AI122"/>
      <c r="AJ122"/>
    </row>
    <row r="123" spans="1:36" s="336" customFormat="1" x14ac:dyDescent="0.35">
      <c r="A123" s="402">
        <v>11</v>
      </c>
      <c r="B123" s="571" t="str">
        <f ca="1">IF(CONCATENATE('Т.6.'!AB16," (",'Т.6.'!AD16,") ",", ",'Т.6.'!AC16,"  ",'Т.6.'!AE16)="  ( ) ,     ","",IF(CONCATENATE('Т.6.'!AB16," (",'Т.6.'!AD16,") ",", ",'Т.6.'!AC16,"  ",'Т.6.'!AE16)=$AJ$113,"-",CONCATENATE('Т.6.'!AB16," (",'Т.6.'!AD16,") ",", ",'Т.6.'!AC16,"  ",'Т.6.'!AE16)))</f>
        <v/>
      </c>
      <c r="C123" s="571"/>
      <c r="D123" s="571"/>
      <c r="E123" s="571"/>
      <c r="F123" s="654" t="str">
        <f ca="1">'Т.6.'!AF16</f>
        <v xml:space="preserve"> </v>
      </c>
      <c r="G123" s="654"/>
      <c r="H123" s="654" t="str">
        <f ca="1">'Т.6.'!AG16</f>
        <v xml:space="preserve"> </v>
      </c>
      <c r="I123" s="654"/>
      <c r="J123" s="571" t="str">
        <f ca="1">'Т.6.'!AH16</f>
        <v xml:space="preserve"> </v>
      </c>
      <c r="K123" s="571"/>
      <c r="L123" s="571"/>
      <c r="M123" s="571"/>
      <c r="N123" s="571" t="str">
        <f ca="1">'Т.6.'!AI16</f>
        <v xml:space="preserve"> </v>
      </c>
      <c r="O123" s="571"/>
      <c r="P123" s="571"/>
      <c r="Q123" s="571" t="str">
        <f ca="1">'Т.6.'!AJ16</f>
        <v xml:space="preserve"> </v>
      </c>
      <c r="R123" s="571"/>
      <c r="S123" s="571" t="str">
        <f ca="1">IF(CONCATENATE('Т.6.'!AK16,". ",'Т.6.'!AL16)=$K$214,"",CONCATENATE('Т.6.'!AK16,". ",'Т.6.'!AL16))</f>
        <v/>
      </c>
      <c r="T123" s="571"/>
      <c r="U123" s="571"/>
      <c r="V123" s="247"/>
      <c r="W123" s="247"/>
      <c r="X123" s="247"/>
      <c r="Y123" s="247"/>
      <c r="Z123" s="247"/>
      <c r="AA123" s="247"/>
      <c r="AB123"/>
      <c r="AC123"/>
      <c r="AD123"/>
      <c r="AE123"/>
      <c r="AF123"/>
      <c r="AG123"/>
      <c r="AH123"/>
      <c r="AI123"/>
      <c r="AJ123"/>
    </row>
    <row r="124" spans="1:36" s="336" customFormat="1" x14ac:dyDescent="0.35">
      <c r="A124" s="402">
        <v>12</v>
      </c>
      <c r="B124" s="571" t="str">
        <f ca="1">IF(CONCATENATE('Т.6.'!AB17," (",'Т.6.'!AD17,") ",", ",'Т.6.'!AC17,"  ",'Т.6.'!AE17)="  ( ) ,     ","",IF(CONCATENATE('Т.6.'!AB17," (",'Т.6.'!AD17,") ",", ",'Т.6.'!AC17,"  ",'Т.6.'!AE17)=$AJ$113,"-",CONCATENATE('Т.6.'!AB17," (",'Т.6.'!AD17,") ",", ",'Т.6.'!AC17,"  ",'Т.6.'!AE17)))</f>
        <v/>
      </c>
      <c r="C124" s="571"/>
      <c r="D124" s="571"/>
      <c r="E124" s="571"/>
      <c r="F124" s="654" t="str">
        <f ca="1">'Т.6.'!AF17</f>
        <v xml:space="preserve"> </v>
      </c>
      <c r="G124" s="654"/>
      <c r="H124" s="654" t="str">
        <f ca="1">'Т.6.'!AG17</f>
        <v xml:space="preserve"> </v>
      </c>
      <c r="I124" s="654"/>
      <c r="J124" s="571" t="str">
        <f ca="1">'Т.6.'!AH17</f>
        <v xml:space="preserve"> </v>
      </c>
      <c r="K124" s="571"/>
      <c r="L124" s="571"/>
      <c r="M124" s="571"/>
      <c r="N124" s="571" t="str">
        <f ca="1">'Т.6.'!AI17</f>
        <v xml:space="preserve"> </v>
      </c>
      <c r="O124" s="571"/>
      <c r="P124" s="571"/>
      <c r="Q124" s="571" t="str">
        <f ca="1">'Т.6.'!AJ17</f>
        <v xml:space="preserve"> </v>
      </c>
      <c r="R124" s="571"/>
      <c r="S124" s="571" t="str">
        <f ca="1">IF(CONCATENATE('Т.6.'!AK17,". ",'Т.6.'!AL17)=$K$214,"",CONCATENATE('Т.6.'!AK17,". ",'Т.6.'!AL17))</f>
        <v/>
      </c>
      <c r="T124" s="571"/>
      <c r="U124" s="571"/>
      <c r="V124" s="247"/>
      <c r="W124" s="247"/>
      <c r="X124" s="247"/>
      <c r="Y124" s="247"/>
      <c r="Z124" s="247"/>
      <c r="AA124" s="247"/>
      <c r="AB124"/>
      <c r="AC124"/>
      <c r="AD124"/>
      <c r="AE124"/>
      <c r="AF124"/>
      <c r="AG124"/>
      <c r="AH124"/>
      <c r="AI124"/>
      <c r="AJ124"/>
    </row>
    <row r="125" spans="1:36" s="336" customFormat="1" x14ac:dyDescent="0.35">
      <c r="A125" s="402">
        <v>13</v>
      </c>
      <c r="B125" s="571" t="str">
        <f ca="1">IF(CONCATENATE('Т.6.'!AB18," (",'Т.6.'!AD18,") ",", ",'Т.6.'!AC18,"  ",'Т.6.'!AE18)="  ( ) ,     ","",IF(CONCATENATE('Т.6.'!AB18," (",'Т.6.'!AD18,") ",", ",'Т.6.'!AC18,"  ",'Т.6.'!AE18)=$AJ$113,"-",CONCATENATE('Т.6.'!AB18," (",'Т.6.'!AD18,") ",", ",'Т.6.'!AC18,"  ",'Т.6.'!AE18)))</f>
        <v/>
      </c>
      <c r="C125" s="571"/>
      <c r="D125" s="571"/>
      <c r="E125" s="571"/>
      <c r="F125" s="654" t="str">
        <f ca="1">'Т.6.'!AF18</f>
        <v xml:space="preserve"> </v>
      </c>
      <c r="G125" s="654"/>
      <c r="H125" s="654" t="str">
        <f ca="1">'Т.6.'!AG18</f>
        <v xml:space="preserve"> </v>
      </c>
      <c r="I125" s="654"/>
      <c r="J125" s="571" t="str">
        <f ca="1">'Т.6.'!AH18</f>
        <v xml:space="preserve"> </v>
      </c>
      <c r="K125" s="571"/>
      <c r="L125" s="571"/>
      <c r="M125" s="571"/>
      <c r="N125" s="571" t="str">
        <f ca="1">'Т.6.'!AI18</f>
        <v xml:space="preserve"> </v>
      </c>
      <c r="O125" s="571"/>
      <c r="P125" s="571"/>
      <c r="Q125" s="571" t="str">
        <f ca="1">'Т.6.'!AJ18</f>
        <v xml:space="preserve"> </v>
      </c>
      <c r="R125" s="571"/>
      <c r="S125" s="571" t="str">
        <f ca="1">IF(CONCATENATE('Т.6.'!AK18,". ",'Т.6.'!AL18)=$K$214,"",CONCATENATE('Т.6.'!AK18,". ",'Т.6.'!AL18))</f>
        <v/>
      </c>
      <c r="T125" s="571"/>
      <c r="U125" s="571"/>
      <c r="V125" s="247"/>
      <c r="W125" s="247"/>
      <c r="X125" s="247"/>
      <c r="Y125" s="247"/>
      <c r="Z125" s="247"/>
      <c r="AA125" s="247"/>
      <c r="AB125"/>
      <c r="AC125"/>
      <c r="AD125"/>
      <c r="AE125"/>
      <c r="AF125"/>
      <c r="AG125"/>
      <c r="AH125"/>
      <c r="AI125"/>
      <c r="AJ125"/>
    </row>
    <row r="126" spans="1:36" s="336" customFormat="1" x14ac:dyDescent="0.35">
      <c r="A126" s="402">
        <v>14</v>
      </c>
      <c r="B126" s="571" t="str">
        <f ca="1">IF(CONCATENATE('Т.6.'!AB19," (",'Т.6.'!AD19,") ",", ",'Т.6.'!AC19,"  ",'Т.6.'!AE19)="  ( ) ,     ","",IF(CONCATENATE('Т.6.'!AB19," (",'Т.6.'!AD19,") ",", ",'Т.6.'!AC19,"  ",'Т.6.'!AE19)=$AJ$113,"-",CONCATENATE('Т.6.'!AB19," (",'Т.6.'!AD19,") ",", ",'Т.6.'!AC19,"  ",'Т.6.'!AE19)))</f>
        <v/>
      </c>
      <c r="C126" s="571"/>
      <c r="D126" s="571"/>
      <c r="E126" s="571"/>
      <c r="F126" s="654" t="str">
        <f ca="1">'Т.6.'!AF19</f>
        <v xml:space="preserve"> </v>
      </c>
      <c r="G126" s="654"/>
      <c r="H126" s="654" t="str">
        <f ca="1">'Т.6.'!AG19</f>
        <v xml:space="preserve"> </v>
      </c>
      <c r="I126" s="654"/>
      <c r="J126" s="571" t="str">
        <f ca="1">'Т.6.'!AH19</f>
        <v xml:space="preserve"> </v>
      </c>
      <c r="K126" s="571"/>
      <c r="L126" s="571"/>
      <c r="M126" s="571"/>
      <c r="N126" s="571" t="str">
        <f ca="1">'Т.6.'!AI19</f>
        <v xml:space="preserve"> </v>
      </c>
      <c r="O126" s="571"/>
      <c r="P126" s="571"/>
      <c r="Q126" s="571" t="str">
        <f ca="1">'Т.6.'!AJ19</f>
        <v xml:space="preserve"> </v>
      </c>
      <c r="R126" s="571"/>
      <c r="S126" s="571" t="str">
        <f ca="1">IF(CONCATENATE('Т.6.'!AK19,". ",'Т.6.'!AL19)=$K$214,"",CONCATENATE('Т.6.'!AK19,". ",'Т.6.'!AL19))</f>
        <v/>
      </c>
      <c r="T126" s="571"/>
      <c r="U126" s="571"/>
      <c r="V126" s="247"/>
      <c r="W126" s="247"/>
      <c r="X126" s="247"/>
      <c r="Y126" s="247"/>
      <c r="Z126" s="247"/>
      <c r="AA126" s="247"/>
      <c r="AB126"/>
      <c r="AC126"/>
      <c r="AD126"/>
      <c r="AE126"/>
      <c r="AF126"/>
      <c r="AG126"/>
      <c r="AH126"/>
      <c r="AI126"/>
      <c r="AJ126"/>
    </row>
    <row r="127" spans="1:36" s="336" customFormat="1" x14ac:dyDescent="0.35">
      <c r="A127" s="402">
        <v>15</v>
      </c>
      <c r="B127" s="571" t="str">
        <f ca="1">IF(CONCATENATE('Т.6.'!AB20," (",'Т.6.'!AD20,") ",", ",'Т.6.'!AC20,"  ",'Т.6.'!AE20)="  ( ) ,     ","",IF(CONCATENATE('Т.6.'!AB20," (",'Т.6.'!AD20,") ",", ",'Т.6.'!AC20,"  ",'Т.6.'!AE20)=$AJ$113,"-",CONCATENATE('Т.6.'!AB20," (",'Т.6.'!AD20,") ",", ",'Т.6.'!AC20,"  ",'Т.6.'!AE20)))</f>
        <v/>
      </c>
      <c r="C127" s="571"/>
      <c r="D127" s="571"/>
      <c r="E127" s="571"/>
      <c r="F127" s="654" t="str">
        <f ca="1">'Т.6.'!AF20</f>
        <v xml:space="preserve"> </v>
      </c>
      <c r="G127" s="654"/>
      <c r="H127" s="654" t="str">
        <f ca="1">'Т.6.'!AG20</f>
        <v xml:space="preserve"> </v>
      </c>
      <c r="I127" s="654"/>
      <c r="J127" s="571" t="str">
        <f ca="1">'Т.6.'!AH20</f>
        <v xml:space="preserve"> </v>
      </c>
      <c r="K127" s="571"/>
      <c r="L127" s="571"/>
      <c r="M127" s="571"/>
      <c r="N127" s="571" t="str">
        <f ca="1">'Т.6.'!AI20</f>
        <v xml:space="preserve"> </v>
      </c>
      <c r="O127" s="571"/>
      <c r="P127" s="571"/>
      <c r="Q127" s="571" t="str">
        <f ca="1">'Т.6.'!AJ20</f>
        <v xml:space="preserve"> </v>
      </c>
      <c r="R127" s="571"/>
      <c r="S127" s="571" t="str">
        <f ca="1">IF(CONCATENATE('Т.6.'!AK20,". ",'Т.6.'!AL20)=$K$214,"",CONCATENATE('Т.6.'!AK20,". ",'Т.6.'!AL20))</f>
        <v/>
      </c>
      <c r="T127" s="571"/>
      <c r="U127" s="571"/>
      <c r="V127" s="247"/>
      <c r="W127" s="247"/>
      <c r="X127" s="247"/>
      <c r="Y127" s="247"/>
      <c r="Z127" s="247"/>
      <c r="AA127" s="247"/>
      <c r="AB127"/>
      <c r="AC127"/>
      <c r="AD127"/>
      <c r="AE127"/>
      <c r="AF127"/>
      <c r="AG127"/>
      <c r="AH127"/>
      <c r="AI127"/>
      <c r="AJ127"/>
    </row>
    <row r="128" spans="1:36" s="336" customFormat="1" x14ac:dyDescent="0.35">
      <c r="A128" s="402">
        <v>16</v>
      </c>
      <c r="B128" s="571" t="str">
        <f ca="1">IF(CONCATENATE('Т.6.'!AB21," (",'Т.6.'!AD21,") ",", ",'Т.6.'!AC21,"  ",'Т.6.'!AE21)="  ( ) ,     ","",IF(CONCATENATE('Т.6.'!AB21," (",'Т.6.'!AD21,") ",", ",'Т.6.'!AC21,"  ",'Т.6.'!AE21)=$AJ$113,"-",CONCATENATE('Т.6.'!AB21," (",'Т.6.'!AD21,") ",", ",'Т.6.'!AC21,"  ",'Т.6.'!AE21)))</f>
        <v/>
      </c>
      <c r="C128" s="571"/>
      <c r="D128" s="571"/>
      <c r="E128" s="571"/>
      <c r="F128" s="654" t="str">
        <f ca="1">'Т.6.'!AF21</f>
        <v xml:space="preserve"> </v>
      </c>
      <c r="G128" s="654"/>
      <c r="H128" s="654" t="str">
        <f ca="1">'Т.6.'!AG21</f>
        <v xml:space="preserve"> </v>
      </c>
      <c r="I128" s="654"/>
      <c r="J128" s="571" t="str">
        <f ca="1">'Т.6.'!AH21</f>
        <v xml:space="preserve"> </v>
      </c>
      <c r="K128" s="571"/>
      <c r="L128" s="571"/>
      <c r="M128" s="571"/>
      <c r="N128" s="571" t="str">
        <f ca="1">'Т.6.'!AI21</f>
        <v xml:space="preserve"> </v>
      </c>
      <c r="O128" s="571"/>
      <c r="P128" s="571"/>
      <c r="Q128" s="571" t="str">
        <f ca="1">'Т.6.'!AJ21</f>
        <v xml:space="preserve"> </v>
      </c>
      <c r="R128" s="571"/>
      <c r="S128" s="571" t="str">
        <f ca="1">IF(CONCATENATE('Т.6.'!AK21,". ",'Т.6.'!AL21)=$K$214,"",CONCATENATE('Т.6.'!AK21,". ",'Т.6.'!AL21))</f>
        <v/>
      </c>
      <c r="T128" s="571"/>
      <c r="U128" s="571"/>
      <c r="V128" s="247"/>
      <c r="W128" s="247"/>
      <c r="X128" s="247"/>
      <c r="Y128" s="247"/>
      <c r="Z128" s="247"/>
      <c r="AA128" s="247"/>
      <c r="AB128"/>
      <c r="AC128"/>
      <c r="AD128"/>
      <c r="AE128"/>
      <c r="AF128"/>
      <c r="AG128"/>
      <c r="AH128"/>
      <c r="AI128"/>
      <c r="AJ128"/>
    </row>
    <row r="129" spans="1:36" s="336" customFormat="1" x14ac:dyDescent="0.35">
      <c r="A129" s="402">
        <v>17</v>
      </c>
      <c r="B129" s="571" t="str">
        <f ca="1">IF(CONCATENATE('Т.6.'!AB22," (",'Т.6.'!AD22,") ",", ",'Т.6.'!AC22,"  ",'Т.6.'!AE22)="  ( ) ,     ","",IF(CONCATENATE('Т.6.'!AB22," (",'Т.6.'!AD22,") ",", ",'Т.6.'!AC22,"  ",'Т.6.'!AE22)=$AJ$113,"-",CONCATENATE('Т.6.'!AB22," (",'Т.6.'!AD22,") ",", ",'Т.6.'!AC22,"  ",'Т.6.'!AE22)))</f>
        <v/>
      </c>
      <c r="C129" s="571"/>
      <c r="D129" s="571"/>
      <c r="E129" s="571"/>
      <c r="F129" s="654" t="str">
        <f ca="1">'Т.6.'!AF22</f>
        <v xml:space="preserve"> </v>
      </c>
      <c r="G129" s="654"/>
      <c r="H129" s="654" t="str">
        <f ca="1">'Т.6.'!AG22</f>
        <v xml:space="preserve"> </v>
      </c>
      <c r="I129" s="654"/>
      <c r="J129" s="571" t="str">
        <f ca="1">'Т.6.'!AH22</f>
        <v xml:space="preserve"> </v>
      </c>
      <c r="K129" s="571"/>
      <c r="L129" s="571"/>
      <c r="M129" s="571"/>
      <c r="N129" s="571" t="str">
        <f ca="1">'Т.6.'!AI22</f>
        <v xml:space="preserve"> </v>
      </c>
      <c r="O129" s="571"/>
      <c r="P129" s="571"/>
      <c r="Q129" s="571" t="str">
        <f ca="1">'Т.6.'!AJ22</f>
        <v xml:space="preserve"> </v>
      </c>
      <c r="R129" s="571"/>
      <c r="S129" s="571" t="str">
        <f ca="1">IF(CONCATENATE('Т.6.'!AK22,". ",'Т.6.'!AL22)=$K$214,"",CONCATENATE('Т.6.'!AK22,". ",'Т.6.'!AL22))</f>
        <v/>
      </c>
      <c r="T129" s="571"/>
      <c r="U129" s="571"/>
      <c r="V129" s="247"/>
      <c r="W129" s="247"/>
      <c r="X129" s="247"/>
      <c r="Y129" s="247"/>
      <c r="Z129" s="247"/>
      <c r="AA129" s="247"/>
      <c r="AB129"/>
      <c r="AC129"/>
      <c r="AD129"/>
      <c r="AE129"/>
      <c r="AF129"/>
      <c r="AG129"/>
      <c r="AH129"/>
      <c r="AI129"/>
      <c r="AJ129"/>
    </row>
    <row r="130" spans="1:36" s="336" customFormat="1" x14ac:dyDescent="0.35">
      <c r="A130" s="402">
        <v>18</v>
      </c>
      <c r="B130" s="571" t="str">
        <f ca="1">IF(CONCATENATE('Т.6.'!AB23," (",'Т.6.'!AD23,") ",", ",'Т.6.'!AC23,"  ",'Т.6.'!AE23)="  ( ) ,     ","",IF(CONCATENATE('Т.6.'!AB23," (",'Т.6.'!AD23,") ",", ",'Т.6.'!AC23,"  ",'Т.6.'!AE23)=$AJ$113,"-",CONCATENATE('Т.6.'!AB23," (",'Т.6.'!AD23,") ",", ",'Т.6.'!AC23,"  ",'Т.6.'!AE23)))</f>
        <v/>
      </c>
      <c r="C130" s="571"/>
      <c r="D130" s="571"/>
      <c r="E130" s="571"/>
      <c r="F130" s="654" t="str">
        <f ca="1">'Т.6.'!AF23</f>
        <v xml:space="preserve"> </v>
      </c>
      <c r="G130" s="654"/>
      <c r="H130" s="654" t="str">
        <f ca="1">'Т.6.'!AG23</f>
        <v xml:space="preserve"> </v>
      </c>
      <c r="I130" s="654"/>
      <c r="J130" s="571" t="str">
        <f ca="1">'Т.6.'!AH23</f>
        <v xml:space="preserve"> </v>
      </c>
      <c r="K130" s="571"/>
      <c r="L130" s="571"/>
      <c r="M130" s="571"/>
      <c r="N130" s="571" t="str">
        <f ca="1">'Т.6.'!AI23</f>
        <v xml:space="preserve"> </v>
      </c>
      <c r="O130" s="571"/>
      <c r="P130" s="571"/>
      <c r="Q130" s="571" t="str">
        <f ca="1">'Т.6.'!AJ23</f>
        <v xml:space="preserve"> </v>
      </c>
      <c r="R130" s="571"/>
      <c r="S130" s="571" t="str">
        <f ca="1">IF(CONCATENATE('Т.6.'!AK23,". ",'Т.6.'!AL23)=$K$214,"",CONCATENATE('Т.6.'!AK23,". ",'Т.6.'!AL23))</f>
        <v/>
      </c>
      <c r="T130" s="571"/>
      <c r="U130" s="571"/>
      <c r="V130" s="247"/>
      <c r="W130" s="247"/>
      <c r="X130" s="247"/>
      <c r="Y130" s="247"/>
      <c r="Z130" s="247"/>
      <c r="AA130" s="247"/>
      <c r="AB130"/>
      <c r="AC130"/>
      <c r="AD130"/>
      <c r="AE130"/>
      <c r="AF130"/>
      <c r="AG130"/>
      <c r="AH130"/>
      <c r="AI130"/>
      <c r="AJ130"/>
    </row>
    <row r="131" spans="1:36" s="336" customFormat="1" x14ac:dyDescent="0.35">
      <c r="A131" s="402">
        <v>19</v>
      </c>
      <c r="B131" s="571" t="str">
        <f ca="1">IF(CONCATENATE('Т.6.'!AB24," (",'Т.6.'!AD24,") ",", ",'Т.6.'!AC24,"  ",'Т.6.'!AE24)="  ( ) ,     ","",IF(CONCATENATE('Т.6.'!AB24," (",'Т.6.'!AD24,") ",", ",'Т.6.'!AC24,"  ",'Т.6.'!AE24)=$AJ$113,"-",CONCATENATE('Т.6.'!AB24," (",'Т.6.'!AD24,") ",", ",'Т.6.'!AC24,"  ",'Т.6.'!AE24)))</f>
        <v/>
      </c>
      <c r="C131" s="571"/>
      <c r="D131" s="571"/>
      <c r="E131" s="571"/>
      <c r="F131" s="654" t="str">
        <f ca="1">'Т.6.'!AF24</f>
        <v xml:space="preserve"> </v>
      </c>
      <c r="G131" s="654"/>
      <c r="H131" s="654" t="str">
        <f ca="1">'Т.6.'!AG24</f>
        <v xml:space="preserve"> </v>
      </c>
      <c r="I131" s="654"/>
      <c r="J131" s="571" t="str">
        <f ca="1">'Т.6.'!AH24</f>
        <v xml:space="preserve"> </v>
      </c>
      <c r="K131" s="571"/>
      <c r="L131" s="571"/>
      <c r="M131" s="571"/>
      <c r="N131" s="571" t="str">
        <f ca="1">'Т.6.'!AI24</f>
        <v xml:space="preserve"> </v>
      </c>
      <c r="O131" s="571"/>
      <c r="P131" s="571"/>
      <c r="Q131" s="571" t="str">
        <f ca="1">'Т.6.'!AJ24</f>
        <v xml:space="preserve"> </v>
      </c>
      <c r="R131" s="571"/>
      <c r="S131" s="571" t="str">
        <f ca="1">IF(CONCATENATE('Т.6.'!AK24,". ",'Т.6.'!AL24)=$K$214,"",CONCATENATE('Т.6.'!AK24,". ",'Т.6.'!AL24))</f>
        <v/>
      </c>
      <c r="T131" s="571"/>
      <c r="U131" s="571"/>
      <c r="V131" s="247"/>
      <c r="W131" s="247"/>
      <c r="X131" s="247"/>
      <c r="Y131" s="247"/>
      <c r="Z131" s="247"/>
      <c r="AA131" s="247"/>
      <c r="AB131"/>
      <c r="AC131"/>
      <c r="AD131"/>
      <c r="AE131"/>
      <c r="AF131"/>
      <c r="AG131"/>
      <c r="AH131"/>
      <c r="AI131"/>
      <c r="AJ131"/>
    </row>
    <row r="132" spans="1:36" s="336" customFormat="1" x14ac:dyDescent="0.35">
      <c r="A132" s="402">
        <v>20</v>
      </c>
      <c r="B132" s="571" t="str">
        <f ca="1">IF(CONCATENATE('Т.6.'!AB25," (",'Т.6.'!AD25,") ",", ",'Т.6.'!AC25,"  ",'Т.6.'!AE25)="  ( ) ,     ","",IF(CONCATENATE('Т.6.'!AB25," (",'Т.6.'!AD25,") ",", ",'Т.6.'!AC25,"  ",'Т.6.'!AE25)=$AJ$113,"-",CONCATENATE('Т.6.'!AB25," (",'Т.6.'!AD25,") ",", ",'Т.6.'!AC25,"  ",'Т.6.'!AE25)))</f>
        <v/>
      </c>
      <c r="C132" s="571"/>
      <c r="D132" s="571"/>
      <c r="E132" s="571"/>
      <c r="F132" s="654" t="str">
        <f ca="1">'Т.6.'!AF25</f>
        <v xml:space="preserve"> </v>
      </c>
      <c r="G132" s="654"/>
      <c r="H132" s="654" t="str">
        <f ca="1">'Т.6.'!AG25</f>
        <v xml:space="preserve"> </v>
      </c>
      <c r="I132" s="654"/>
      <c r="J132" s="571" t="str">
        <f ca="1">'Т.6.'!AH25</f>
        <v xml:space="preserve"> </v>
      </c>
      <c r="K132" s="571"/>
      <c r="L132" s="571"/>
      <c r="M132" s="571"/>
      <c r="N132" s="571" t="str">
        <f ca="1">'Т.6.'!AI25</f>
        <v xml:space="preserve"> </v>
      </c>
      <c r="O132" s="571"/>
      <c r="P132" s="571"/>
      <c r="Q132" s="571" t="str">
        <f ca="1">'Т.6.'!AJ25</f>
        <v xml:space="preserve"> </v>
      </c>
      <c r="R132" s="571"/>
      <c r="S132" s="571" t="str">
        <f ca="1">IF(CONCATENATE('Т.6.'!AK25,". ",'Т.6.'!AL25)=$K$214,"",CONCATENATE('Т.6.'!AK25,". ",'Т.6.'!AL25))</f>
        <v/>
      </c>
      <c r="T132" s="571"/>
      <c r="U132" s="571"/>
      <c r="V132" s="247"/>
      <c r="W132" s="247"/>
      <c r="X132" s="247"/>
      <c r="Y132" s="247"/>
      <c r="Z132" s="247"/>
      <c r="AA132" s="247"/>
      <c r="AB132"/>
      <c r="AC132"/>
      <c r="AD132"/>
      <c r="AE132"/>
      <c r="AF132"/>
      <c r="AG132"/>
      <c r="AH132"/>
      <c r="AI132"/>
      <c r="AJ132"/>
    </row>
    <row r="133" spans="1:36" s="336" customFormat="1" x14ac:dyDescent="0.35">
      <c r="A133" s="402">
        <v>21</v>
      </c>
      <c r="B133" s="571" t="str">
        <f ca="1">IF(CONCATENATE('Т.6.'!AB26," (",'Т.6.'!AD26,") ",", ",'Т.6.'!AC26,"  ",'Т.6.'!AE26)="  ( ) ,     ","",IF(CONCATENATE('Т.6.'!AB26," (",'Т.6.'!AD26,") ",", ",'Т.6.'!AC26,"  ",'Т.6.'!AE26)=$AJ$113,"-",CONCATENATE('Т.6.'!AB26," (",'Т.6.'!AD26,") ",", ",'Т.6.'!AC26,"  ",'Т.6.'!AE26)))</f>
        <v/>
      </c>
      <c r="C133" s="571"/>
      <c r="D133" s="571"/>
      <c r="E133" s="571"/>
      <c r="F133" s="654" t="str">
        <f ca="1">'Т.6.'!AF26</f>
        <v xml:space="preserve"> </v>
      </c>
      <c r="G133" s="654"/>
      <c r="H133" s="654" t="str">
        <f ca="1">'Т.6.'!AG26</f>
        <v xml:space="preserve"> </v>
      </c>
      <c r="I133" s="654"/>
      <c r="J133" s="571" t="str">
        <f ca="1">'Т.6.'!AH26</f>
        <v xml:space="preserve"> </v>
      </c>
      <c r="K133" s="571"/>
      <c r="L133" s="571"/>
      <c r="M133" s="571"/>
      <c r="N133" s="571" t="str">
        <f ca="1">'Т.6.'!AI26</f>
        <v xml:space="preserve"> </v>
      </c>
      <c r="O133" s="571"/>
      <c r="P133" s="571"/>
      <c r="Q133" s="571" t="str">
        <f ca="1">'Т.6.'!AJ26</f>
        <v xml:space="preserve"> </v>
      </c>
      <c r="R133" s="571"/>
      <c r="S133" s="571" t="str">
        <f ca="1">IF(CONCATENATE('Т.6.'!AK26,". ",'Т.6.'!AL26)=$K$214,"",CONCATENATE('Т.6.'!AK26,". ",'Т.6.'!AL26))</f>
        <v/>
      </c>
      <c r="T133" s="571"/>
      <c r="U133" s="571"/>
      <c r="V133" s="247"/>
      <c r="W133" s="247"/>
      <c r="X133" s="247"/>
      <c r="Y133" s="247"/>
      <c r="Z133" s="247"/>
      <c r="AA133" s="247"/>
      <c r="AB133"/>
      <c r="AC133"/>
      <c r="AD133"/>
      <c r="AE133"/>
      <c r="AF133"/>
      <c r="AG133"/>
      <c r="AH133"/>
      <c r="AI133"/>
      <c r="AJ133"/>
    </row>
    <row r="134" spans="1:36" s="336" customFormat="1" x14ac:dyDescent="0.35">
      <c r="A134" s="402">
        <v>22</v>
      </c>
      <c r="B134" s="571" t="str">
        <f ca="1">IF(CONCATENATE('Т.6.'!AB27," (",'Т.6.'!AD27,") ",", ",'Т.6.'!AC27,"  ",'Т.6.'!AE27)="  ( ) ,     ","",IF(CONCATENATE('Т.6.'!AB27," (",'Т.6.'!AD27,") ",", ",'Т.6.'!AC27,"  ",'Т.6.'!AE27)=$AJ$113,"-",CONCATENATE('Т.6.'!AB27," (",'Т.6.'!AD27,") ",", ",'Т.6.'!AC27,"  ",'Т.6.'!AE27)))</f>
        <v/>
      </c>
      <c r="C134" s="571"/>
      <c r="D134" s="571"/>
      <c r="E134" s="571"/>
      <c r="F134" s="654" t="str">
        <f ca="1">'Т.6.'!AF27</f>
        <v xml:space="preserve"> </v>
      </c>
      <c r="G134" s="654"/>
      <c r="H134" s="654" t="str">
        <f ca="1">'Т.6.'!AG27</f>
        <v xml:space="preserve"> </v>
      </c>
      <c r="I134" s="654"/>
      <c r="J134" s="571" t="str">
        <f ca="1">'Т.6.'!AH27</f>
        <v xml:space="preserve"> </v>
      </c>
      <c r="K134" s="571"/>
      <c r="L134" s="571"/>
      <c r="M134" s="571"/>
      <c r="N134" s="571" t="str">
        <f ca="1">'Т.6.'!AI27</f>
        <v xml:space="preserve"> </v>
      </c>
      <c r="O134" s="571"/>
      <c r="P134" s="571"/>
      <c r="Q134" s="571" t="str">
        <f ca="1">'Т.6.'!AJ27</f>
        <v xml:space="preserve"> </v>
      </c>
      <c r="R134" s="571"/>
      <c r="S134" s="571" t="str">
        <f ca="1">IF(CONCATENATE('Т.6.'!AK27,". ",'Т.6.'!AL27)=$K$214,"",CONCATENATE('Т.6.'!AK27,". ",'Т.6.'!AL27))</f>
        <v/>
      </c>
      <c r="T134" s="571"/>
      <c r="U134" s="571"/>
      <c r="V134" s="247"/>
      <c r="W134" s="247"/>
      <c r="X134" s="247"/>
      <c r="Y134" s="247"/>
      <c r="Z134" s="247"/>
      <c r="AA134" s="247"/>
      <c r="AB134"/>
      <c r="AC134"/>
      <c r="AD134"/>
      <c r="AE134"/>
      <c r="AF134"/>
      <c r="AG134"/>
      <c r="AH134"/>
      <c r="AI134"/>
      <c r="AJ134"/>
    </row>
    <row r="135" spans="1:36" s="336" customFormat="1" x14ac:dyDescent="0.35">
      <c r="A135" s="402">
        <v>23</v>
      </c>
      <c r="B135" s="571" t="str">
        <f ca="1">IF(CONCATENATE('Т.6.'!AB28," (",'Т.6.'!AD28,") ",", ",'Т.6.'!AC28,"  ",'Т.6.'!AE28)="  ( ) ,     ","",IF(CONCATENATE('Т.6.'!AB28," (",'Т.6.'!AD28,") ",", ",'Т.6.'!AC28,"  ",'Т.6.'!AE28)=$AJ$113,"-",CONCATENATE('Т.6.'!AB28," (",'Т.6.'!AD28,") ",", ",'Т.6.'!AC28,"  ",'Т.6.'!AE28)))</f>
        <v/>
      </c>
      <c r="C135" s="571"/>
      <c r="D135" s="571"/>
      <c r="E135" s="571"/>
      <c r="F135" s="654" t="str">
        <f ca="1">'Т.6.'!AF28</f>
        <v xml:space="preserve"> </v>
      </c>
      <c r="G135" s="654"/>
      <c r="H135" s="654" t="str">
        <f ca="1">'Т.6.'!AG28</f>
        <v xml:space="preserve"> </v>
      </c>
      <c r="I135" s="654"/>
      <c r="J135" s="571" t="str">
        <f ca="1">'Т.6.'!AH28</f>
        <v xml:space="preserve"> </v>
      </c>
      <c r="K135" s="571"/>
      <c r="L135" s="571"/>
      <c r="M135" s="571"/>
      <c r="N135" s="571" t="str">
        <f ca="1">'Т.6.'!AI28</f>
        <v xml:space="preserve"> </v>
      </c>
      <c r="O135" s="571"/>
      <c r="P135" s="571"/>
      <c r="Q135" s="571" t="str">
        <f ca="1">'Т.6.'!AJ28</f>
        <v xml:space="preserve"> </v>
      </c>
      <c r="R135" s="571"/>
      <c r="S135" s="571" t="str">
        <f ca="1">IF(CONCATENATE('Т.6.'!AK28,". ",'Т.6.'!AL28)=$K$214,"",CONCATENATE('Т.6.'!AK28,". ",'Т.6.'!AL28))</f>
        <v/>
      </c>
      <c r="T135" s="571"/>
      <c r="U135" s="571"/>
      <c r="V135" s="247"/>
      <c r="W135" s="247"/>
      <c r="X135" s="247"/>
      <c r="Y135" s="247"/>
      <c r="Z135" s="247"/>
      <c r="AA135" s="247"/>
      <c r="AB135"/>
      <c r="AC135"/>
      <c r="AD135"/>
      <c r="AE135"/>
      <c r="AF135"/>
      <c r="AG135"/>
      <c r="AH135"/>
      <c r="AI135"/>
      <c r="AJ135"/>
    </row>
    <row r="136" spans="1:36" s="336" customFormat="1" x14ac:dyDescent="0.35">
      <c r="A136" s="402">
        <v>24</v>
      </c>
      <c r="B136" s="571" t="str">
        <f ca="1">IF(CONCATENATE('Т.6.'!AB29," (",'Т.6.'!AD29,") ",", ",'Т.6.'!AC29,"  ",'Т.6.'!AE29)="  ( ) ,     ","",IF(CONCATENATE('Т.6.'!AB29," (",'Т.6.'!AD29,") ",", ",'Т.6.'!AC29,"  ",'Т.6.'!AE29)=$AJ$113,"-",CONCATENATE('Т.6.'!AB29," (",'Т.6.'!AD29,") ",", ",'Т.6.'!AC29,"  ",'Т.6.'!AE29)))</f>
        <v/>
      </c>
      <c r="C136" s="571"/>
      <c r="D136" s="571"/>
      <c r="E136" s="571"/>
      <c r="F136" s="654" t="str">
        <f ca="1">'Т.6.'!AF29</f>
        <v xml:space="preserve"> </v>
      </c>
      <c r="G136" s="654"/>
      <c r="H136" s="654" t="str">
        <f ca="1">'Т.6.'!AG29</f>
        <v xml:space="preserve"> </v>
      </c>
      <c r="I136" s="654"/>
      <c r="J136" s="571" t="str">
        <f ca="1">'Т.6.'!AH29</f>
        <v xml:space="preserve"> </v>
      </c>
      <c r="K136" s="571"/>
      <c r="L136" s="571"/>
      <c r="M136" s="571"/>
      <c r="N136" s="571" t="str">
        <f ca="1">'Т.6.'!AI29</f>
        <v xml:space="preserve"> </v>
      </c>
      <c r="O136" s="571"/>
      <c r="P136" s="571"/>
      <c r="Q136" s="571" t="str">
        <f ca="1">'Т.6.'!AJ29</f>
        <v xml:space="preserve"> </v>
      </c>
      <c r="R136" s="571"/>
      <c r="S136" s="571" t="str">
        <f ca="1">IF(CONCATENATE('Т.6.'!AK29,". ",'Т.6.'!AL29)=$K$214,"",CONCATENATE('Т.6.'!AK29,". ",'Т.6.'!AL29))</f>
        <v/>
      </c>
      <c r="T136" s="571"/>
      <c r="U136" s="571"/>
      <c r="V136" s="247"/>
      <c r="W136" s="247"/>
      <c r="X136" s="247"/>
      <c r="Y136" s="247"/>
      <c r="Z136" s="247"/>
      <c r="AA136" s="247"/>
      <c r="AB136"/>
      <c r="AC136"/>
      <c r="AD136"/>
      <c r="AE136"/>
      <c r="AF136"/>
      <c r="AG136"/>
      <c r="AH136"/>
      <c r="AI136"/>
      <c r="AJ136"/>
    </row>
    <row r="137" spans="1:36" s="336" customFormat="1" x14ac:dyDescent="0.35">
      <c r="A137" s="402">
        <v>25</v>
      </c>
      <c r="B137" s="571" t="str">
        <f ca="1">IF(CONCATENATE('Т.6.'!AB30," (",'Т.6.'!AD30,") ",", ",'Т.6.'!AC30,"  ",'Т.6.'!AE30)="  ( ) ,     ","",IF(CONCATENATE('Т.6.'!AB30," (",'Т.6.'!AD30,") ",", ",'Т.6.'!AC30,"  ",'Т.6.'!AE30)=$AJ$113,"-",CONCATENATE('Т.6.'!AB30," (",'Т.6.'!AD30,") ",", ",'Т.6.'!AC30,"  ",'Т.6.'!AE30)))</f>
        <v/>
      </c>
      <c r="C137" s="571"/>
      <c r="D137" s="571"/>
      <c r="E137" s="571"/>
      <c r="F137" s="654" t="str">
        <f ca="1">'Т.6.'!AF30</f>
        <v xml:space="preserve"> </v>
      </c>
      <c r="G137" s="654"/>
      <c r="H137" s="654" t="str">
        <f ca="1">'Т.6.'!AG30</f>
        <v xml:space="preserve"> </v>
      </c>
      <c r="I137" s="654"/>
      <c r="J137" s="571" t="str">
        <f ca="1">'Т.6.'!AH30</f>
        <v xml:space="preserve"> </v>
      </c>
      <c r="K137" s="571"/>
      <c r="L137" s="571"/>
      <c r="M137" s="571"/>
      <c r="N137" s="571" t="str">
        <f ca="1">'Т.6.'!AI30</f>
        <v xml:space="preserve"> </v>
      </c>
      <c r="O137" s="571"/>
      <c r="P137" s="571"/>
      <c r="Q137" s="571" t="str">
        <f ca="1">'Т.6.'!AJ30</f>
        <v xml:space="preserve"> </v>
      </c>
      <c r="R137" s="571"/>
      <c r="S137" s="571" t="str">
        <f ca="1">IF(CONCATENATE('Т.6.'!AK30,". ",'Т.6.'!AL30)=$K$214,"",CONCATENATE('Т.6.'!AK30,". ",'Т.6.'!AL30))</f>
        <v/>
      </c>
      <c r="T137" s="571"/>
      <c r="U137" s="571"/>
      <c r="V137" s="247"/>
      <c r="W137" s="247"/>
      <c r="X137" s="247"/>
      <c r="Y137" s="247"/>
      <c r="Z137" s="247"/>
      <c r="AA137" s="247"/>
      <c r="AB137"/>
      <c r="AC137"/>
      <c r="AD137"/>
      <c r="AE137"/>
      <c r="AF137"/>
      <c r="AG137"/>
      <c r="AH137"/>
      <c r="AI137"/>
      <c r="AJ137"/>
    </row>
    <row r="138" spans="1:36" s="336" customFormat="1" x14ac:dyDescent="0.35">
      <c r="A138" s="402">
        <v>26</v>
      </c>
      <c r="B138" s="571" t="str">
        <f ca="1">IF(CONCATENATE('Т.6.'!AB31," (",'Т.6.'!AD31,") ",", ",'Т.6.'!AC31,"  ",'Т.6.'!AE31)="  ( ) ,     ","",IF(CONCATENATE('Т.6.'!AB31," (",'Т.6.'!AD31,") ",", ",'Т.6.'!AC31,"  ",'Т.6.'!AE31)=$AJ$113,"-",CONCATENATE('Т.6.'!AB31," (",'Т.6.'!AD31,") ",", ",'Т.6.'!AC31,"  ",'Т.6.'!AE31)))</f>
        <v/>
      </c>
      <c r="C138" s="571"/>
      <c r="D138" s="571"/>
      <c r="E138" s="571"/>
      <c r="F138" s="654" t="str">
        <f ca="1">'Т.6.'!AF31</f>
        <v xml:space="preserve"> </v>
      </c>
      <c r="G138" s="654"/>
      <c r="H138" s="654" t="str">
        <f ca="1">'Т.6.'!AG31</f>
        <v xml:space="preserve"> </v>
      </c>
      <c r="I138" s="654"/>
      <c r="J138" s="571" t="str">
        <f ca="1">'Т.6.'!AH31</f>
        <v xml:space="preserve"> </v>
      </c>
      <c r="K138" s="571"/>
      <c r="L138" s="571"/>
      <c r="M138" s="571"/>
      <c r="N138" s="571" t="str">
        <f ca="1">'Т.6.'!AI31</f>
        <v xml:space="preserve"> </v>
      </c>
      <c r="O138" s="571"/>
      <c r="P138" s="571"/>
      <c r="Q138" s="571" t="str">
        <f ca="1">'Т.6.'!AJ31</f>
        <v xml:space="preserve"> </v>
      </c>
      <c r="R138" s="571"/>
      <c r="S138" s="571" t="str">
        <f ca="1">IF(CONCATENATE('Т.6.'!AK31,". ",'Т.6.'!AL31)=$K$214,"",CONCATENATE('Т.6.'!AK31,". ",'Т.6.'!AL31))</f>
        <v/>
      </c>
      <c r="T138" s="571"/>
      <c r="U138" s="571"/>
      <c r="V138" s="247"/>
      <c r="W138" s="247"/>
      <c r="X138" s="247"/>
      <c r="Y138" s="247"/>
      <c r="Z138" s="247"/>
      <c r="AA138" s="247"/>
      <c r="AB138"/>
      <c r="AC138"/>
      <c r="AD138"/>
      <c r="AE138"/>
      <c r="AF138"/>
      <c r="AG138"/>
      <c r="AH138"/>
      <c r="AI138"/>
      <c r="AJ138"/>
    </row>
    <row r="139" spans="1:36" s="336" customFormat="1" x14ac:dyDescent="0.35">
      <c r="A139" s="402">
        <v>27</v>
      </c>
      <c r="B139" s="571" t="str">
        <f ca="1">IF(CONCATENATE('Т.6.'!AB32," (",'Т.6.'!AD32,") ",", ",'Т.6.'!AC32,"  ",'Т.6.'!AE32)="  ( ) ,     ","",IF(CONCATENATE('Т.6.'!AB32," (",'Т.6.'!AD32,") ",", ",'Т.6.'!AC32,"  ",'Т.6.'!AE32)=$AJ$113,"-",CONCATENATE('Т.6.'!AB32," (",'Т.6.'!AD32,") ",", ",'Т.6.'!AC32,"  ",'Т.6.'!AE32)))</f>
        <v/>
      </c>
      <c r="C139" s="571"/>
      <c r="D139" s="571"/>
      <c r="E139" s="571"/>
      <c r="F139" s="654" t="str">
        <f ca="1">'Т.6.'!AF32</f>
        <v xml:space="preserve"> </v>
      </c>
      <c r="G139" s="654"/>
      <c r="H139" s="654" t="str">
        <f ca="1">'Т.6.'!AG32</f>
        <v xml:space="preserve"> </v>
      </c>
      <c r="I139" s="654"/>
      <c r="J139" s="571" t="str">
        <f ca="1">'Т.6.'!AH32</f>
        <v xml:space="preserve"> </v>
      </c>
      <c r="K139" s="571"/>
      <c r="L139" s="571"/>
      <c r="M139" s="571"/>
      <c r="N139" s="571" t="str">
        <f ca="1">'Т.6.'!AI32</f>
        <v xml:space="preserve"> </v>
      </c>
      <c r="O139" s="571"/>
      <c r="P139" s="571"/>
      <c r="Q139" s="571" t="str">
        <f ca="1">'Т.6.'!AJ32</f>
        <v xml:space="preserve"> </v>
      </c>
      <c r="R139" s="571"/>
      <c r="S139" s="571" t="str">
        <f ca="1">IF(CONCATENATE('Т.6.'!AK32,". ",'Т.6.'!AL32)=$K$214,"",CONCATENATE('Т.6.'!AK32,". ",'Т.6.'!AL32))</f>
        <v/>
      </c>
      <c r="T139" s="571"/>
      <c r="U139" s="571"/>
      <c r="V139" s="247"/>
      <c r="W139" s="247"/>
      <c r="X139" s="247"/>
      <c r="Y139" s="247"/>
      <c r="Z139" s="247"/>
      <c r="AA139" s="247"/>
      <c r="AB139"/>
      <c r="AC139"/>
      <c r="AD139"/>
      <c r="AE139"/>
      <c r="AF139"/>
      <c r="AG139"/>
      <c r="AH139"/>
      <c r="AI139"/>
      <c r="AJ139"/>
    </row>
    <row r="140" spans="1:36" s="336" customFormat="1" x14ac:dyDescent="0.35">
      <c r="A140" s="402">
        <v>28</v>
      </c>
      <c r="B140" s="571" t="str">
        <f ca="1">IF(CONCATENATE('Т.6.'!AB33," (",'Т.6.'!AD33,") ",", ",'Т.6.'!AC33,"  ",'Т.6.'!AE33)="  ( ) ,     ","",IF(CONCATENATE('Т.6.'!AB33," (",'Т.6.'!AD33,") ",", ",'Т.6.'!AC33,"  ",'Т.6.'!AE33)=$AJ$113,"-",CONCATENATE('Т.6.'!AB33," (",'Т.6.'!AD33,") ",", ",'Т.6.'!AC33,"  ",'Т.6.'!AE33)))</f>
        <v/>
      </c>
      <c r="C140" s="571"/>
      <c r="D140" s="571"/>
      <c r="E140" s="571"/>
      <c r="F140" s="654" t="str">
        <f ca="1">'Т.6.'!AF33</f>
        <v xml:space="preserve"> </v>
      </c>
      <c r="G140" s="654"/>
      <c r="H140" s="654" t="str">
        <f ca="1">'Т.6.'!AG33</f>
        <v xml:space="preserve"> </v>
      </c>
      <c r="I140" s="654"/>
      <c r="J140" s="571" t="str">
        <f ca="1">'Т.6.'!AH33</f>
        <v xml:space="preserve"> </v>
      </c>
      <c r="K140" s="571"/>
      <c r="L140" s="571"/>
      <c r="M140" s="571"/>
      <c r="N140" s="571" t="str">
        <f ca="1">'Т.6.'!AI33</f>
        <v xml:space="preserve"> </v>
      </c>
      <c r="O140" s="571"/>
      <c r="P140" s="571"/>
      <c r="Q140" s="571" t="str">
        <f ca="1">'Т.6.'!AJ33</f>
        <v xml:space="preserve"> </v>
      </c>
      <c r="R140" s="571"/>
      <c r="S140" s="571" t="str">
        <f ca="1">IF(CONCATENATE('Т.6.'!AK33,". ",'Т.6.'!AL33)=$K$214,"",CONCATENATE('Т.6.'!AK33,". ",'Т.6.'!AL33))</f>
        <v/>
      </c>
      <c r="T140" s="571"/>
      <c r="U140" s="571"/>
      <c r="V140" s="247"/>
      <c r="W140" s="247"/>
      <c r="X140" s="247"/>
      <c r="Y140" s="247"/>
      <c r="Z140" s="247"/>
      <c r="AA140" s="247"/>
      <c r="AB140"/>
      <c r="AC140"/>
      <c r="AD140"/>
      <c r="AE140"/>
      <c r="AF140"/>
      <c r="AG140"/>
      <c r="AH140"/>
      <c r="AI140"/>
      <c r="AJ140"/>
    </row>
    <row r="141" spans="1:36" s="336" customFormat="1" x14ac:dyDescent="0.35">
      <c r="A141" s="402">
        <v>29</v>
      </c>
      <c r="B141" s="571" t="str">
        <f ca="1">IF(CONCATENATE('Т.6.'!AB34," (",'Т.6.'!AD34,") ",", ",'Т.6.'!AC34,"  ",'Т.6.'!AE34)="  ( ) ,     ","",IF(CONCATENATE('Т.6.'!AB34," (",'Т.6.'!AD34,") ",", ",'Т.6.'!AC34,"  ",'Т.6.'!AE34)=$AJ$113,"-",CONCATENATE('Т.6.'!AB34," (",'Т.6.'!AD34,") ",", ",'Т.6.'!AC34,"  ",'Т.6.'!AE34)))</f>
        <v/>
      </c>
      <c r="C141" s="571"/>
      <c r="D141" s="571"/>
      <c r="E141" s="571"/>
      <c r="F141" s="654" t="str">
        <f ca="1">'Т.6.'!AF34</f>
        <v xml:space="preserve"> </v>
      </c>
      <c r="G141" s="654"/>
      <c r="H141" s="654" t="str">
        <f ca="1">'Т.6.'!AG34</f>
        <v xml:space="preserve"> </v>
      </c>
      <c r="I141" s="654"/>
      <c r="J141" s="571" t="str">
        <f ca="1">'Т.6.'!AH34</f>
        <v xml:space="preserve"> </v>
      </c>
      <c r="K141" s="571"/>
      <c r="L141" s="571"/>
      <c r="M141" s="571"/>
      <c r="N141" s="571" t="str">
        <f ca="1">'Т.6.'!AI34</f>
        <v xml:space="preserve"> </v>
      </c>
      <c r="O141" s="571"/>
      <c r="P141" s="571"/>
      <c r="Q141" s="571" t="str">
        <f ca="1">'Т.6.'!AJ34</f>
        <v xml:space="preserve"> </v>
      </c>
      <c r="R141" s="571"/>
      <c r="S141" s="571" t="str">
        <f ca="1">IF(CONCATENATE('Т.6.'!AK34,". ",'Т.6.'!AL34)=$K$214,"",CONCATENATE('Т.6.'!AK34,". ",'Т.6.'!AL34))</f>
        <v/>
      </c>
      <c r="T141" s="571"/>
      <c r="U141" s="571"/>
      <c r="V141" s="247"/>
      <c r="W141" s="247"/>
      <c r="X141" s="247"/>
      <c r="Y141" s="247"/>
      <c r="Z141" s="247"/>
      <c r="AA141" s="247"/>
      <c r="AB141"/>
      <c r="AC141"/>
      <c r="AD141"/>
      <c r="AE141"/>
      <c r="AF141"/>
      <c r="AG141"/>
      <c r="AH141"/>
      <c r="AI141"/>
      <c r="AJ141"/>
    </row>
    <row r="142" spans="1:36" s="336" customFormat="1" x14ac:dyDescent="0.35">
      <c r="A142" s="402">
        <v>30</v>
      </c>
      <c r="B142" s="571" t="str">
        <f ca="1">IF(CONCATENATE('Т.6.'!AB35," (",'Т.6.'!AD35,") ",", ",'Т.6.'!AC35,"  ",'Т.6.'!AE35)="  ( ) ,     ","",IF(CONCATENATE('Т.6.'!AB35," (",'Т.6.'!AD35,") ",", ",'Т.6.'!AC35,"  ",'Т.6.'!AE35)=$AJ$113,"-",CONCATENATE('Т.6.'!AB35," (",'Т.6.'!AD35,") ",", ",'Т.6.'!AC35,"  ",'Т.6.'!AE35)))</f>
        <v/>
      </c>
      <c r="C142" s="571"/>
      <c r="D142" s="571"/>
      <c r="E142" s="571"/>
      <c r="F142" s="654" t="str">
        <f ca="1">'Т.6.'!AF35</f>
        <v xml:space="preserve"> </v>
      </c>
      <c r="G142" s="654"/>
      <c r="H142" s="654" t="str">
        <f ca="1">'Т.6.'!AG35</f>
        <v xml:space="preserve"> </v>
      </c>
      <c r="I142" s="654"/>
      <c r="J142" s="571" t="str">
        <f ca="1">'Т.6.'!AH35</f>
        <v xml:space="preserve"> </v>
      </c>
      <c r="K142" s="571"/>
      <c r="L142" s="571"/>
      <c r="M142" s="571"/>
      <c r="N142" s="571" t="str">
        <f ca="1">'Т.6.'!AI35</f>
        <v xml:space="preserve"> </v>
      </c>
      <c r="O142" s="571"/>
      <c r="P142" s="571"/>
      <c r="Q142" s="571" t="str">
        <f ca="1">'Т.6.'!AJ35</f>
        <v xml:space="preserve"> </v>
      </c>
      <c r="R142" s="571"/>
      <c r="S142" s="571" t="str">
        <f ca="1">IF(CONCATENATE('Т.6.'!AK35,". ",'Т.6.'!AL35)=$K$214,"",CONCATENATE('Т.6.'!AK35,". ",'Т.6.'!AL35))</f>
        <v/>
      </c>
      <c r="T142" s="571"/>
      <c r="U142" s="571"/>
      <c r="V142" s="247"/>
      <c r="W142" s="247"/>
      <c r="X142" s="247"/>
      <c r="Y142" s="247"/>
      <c r="Z142" s="247"/>
      <c r="AA142" s="247"/>
      <c r="AB142"/>
      <c r="AC142"/>
      <c r="AD142"/>
      <c r="AE142"/>
      <c r="AF142"/>
      <c r="AG142"/>
      <c r="AH142"/>
      <c r="AI142"/>
      <c r="AJ142"/>
    </row>
    <row r="143" spans="1:36" s="336" customFormat="1" x14ac:dyDescent="0.35">
      <c r="A143" s="402">
        <v>31</v>
      </c>
      <c r="B143" s="571" t="str">
        <f ca="1">IF(CONCATENATE('Т.6.'!AB36," (",'Т.6.'!AD36,") ",", ",'Т.6.'!AC36,"  ",'Т.6.'!AE36)="  ( ) ,     ","",IF(CONCATENATE('Т.6.'!AB36," (",'Т.6.'!AD36,") ",", ",'Т.6.'!AC36,"  ",'Т.6.'!AE36)=$AJ$113,"-",CONCATENATE('Т.6.'!AB36," (",'Т.6.'!AD36,") ",", ",'Т.6.'!AC36,"  ",'Т.6.'!AE36)))</f>
        <v/>
      </c>
      <c r="C143" s="571"/>
      <c r="D143" s="571"/>
      <c r="E143" s="571"/>
      <c r="F143" s="654" t="str">
        <f ca="1">'Т.6.'!AF36</f>
        <v xml:space="preserve"> </v>
      </c>
      <c r="G143" s="654"/>
      <c r="H143" s="654" t="str">
        <f ca="1">'Т.6.'!AG36</f>
        <v xml:space="preserve"> </v>
      </c>
      <c r="I143" s="654"/>
      <c r="J143" s="571" t="str">
        <f ca="1">'Т.6.'!AH36</f>
        <v xml:space="preserve"> </v>
      </c>
      <c r="K143" s="571"/>
      <c r="L143" s="571"/>
      <c r="M143" s="571"/>
      <c r="N143" s="571" t="str">
        <f ca="1">'Т.6.'!AI36</f>
        <v xml:space="preserve"> </v>
      </c>
      <c r="O143" s="571"/>
      <c r="P143" s="571"/>
      <c r="Q143" s="571" t="str">
        <f ca="1">'Т.6.'!AJ36</f>
        <v xml:space="preserve"> </v>
      </c>
      <c r="R143" s="571"/>
      <c r="S143" s="571" t="str">
        <f ca="1">IF(CONCATENATE('Т.6.'!AK36,". ",'Т.6.'!AL36)=$K$214,"",CONCATENATE('Т.6.'!AK36,". ",'Т.6.'!AL36))</f>
        <v/>
      </c>
      <c r="T143" s="571"/>
      <c r="U143" s="571"/>
      <c r="V143" s="247"/>
      <c r="W143" s="247"/>
      <c r="X143" s="247"/>
      <c r="Y143" s="247"/>
      <c r="Z143" s="247"/>
      <c r="AA143" s="247"/>
      <c r="AB143"/>
      <c r="AC143"/>
      <c r="AD143"/>
      <c r="AE143"/>
      <c r="AF143"/>
      <c r="AG143"/>
      <c r="AH143"/>
      <c r="AI143"/>
      <c r="AJ143"/>
    </row>
    <row r="144" spans="1:36" s="336" customFormat="1" x14ac:dyDescent="0.35">
      <c r="A144" s="402">
        <v>32</v>
      </c>
      <c r="B144" s="571" t="str">
        <f ca="1">IF(CONCATENATE('Т.6.'!AB37," (",'Т.6.'!AD37,") ",", ",'Т.6.'!AC37,"  ",'Т.6.'!AE37)="  ( ) ,     ","",IF(CONCATENATE('Т.6.'!AB37," (",'Т.6.'!AD37,") ",", ",'Т.6.'!AC37,"  ",'Т.6.'!AE37)=$AJ$113,"-",CONCATENATE('Т.6.'!AB37," (",'Т.6.'!AD37,") ",", ",'Т.6.'!AC37,"  ",'Т.6.'!AE37)))</f>
        <v/>
      </c>
      <c r="C144" s="571"/>
      <c r="D144" s="571"/>
      <c r="E144" s="571"/>
      <c r="F144" s="654" t="str">
        <f ca="1">'Т.6.'!AF37</f>
        <v xml:space="preserve"> </v>
      </c>
      <c r="G144" s="654"/>
      <c r="H144" s="654" t="str">
        <f ca="1">'Т.6.'!AG37</f>
        <v xml:space="preserve"> </v>
      </c>
      <c r="I144" s="654"/>
      <c r="J144" s="571" t="str">
        <f ca="1">'Т.6.'!AH37</f>
        <v xml:space="preserve"> </v>
      </c>
      <c r="K144" s="571"/>
      <c r="L144" s="571"/>
      <c r="M144" s="571"/>
      <c r="N144" s="571" t="str">
        <f ca="1">'Т.6.'!AI37</f>
        <v xml:space="preserve"> </v>
      </c>
      <c r="O144" s="571"/>
      <c r="P144" s="571"/>
      <c r="Q144" s="571" t="str">
        <f ca="1">'Т.6.'!AJ37</f>
        <v xml:space="preserve"> </v>
      </c>
      <c r="R144" s="571"/>
      <c r="S144" s="571" t="str">
        <f ca="1">IF(CONCATENATE('Т.6.'!AK37,". ",'Т.6.'!AL37)=$K$214,"",CONCATENATE('Т.6.'!AK37,". ",'Т.6.'!AL37))</f>
        <v/>
      </c>
      <c r="T144" s="571"/>
      <c r="U144" s="571"/>
      <c r="V144" s="247"/>
      <c r="W144" s="247"/>
      <c r="X144" s="247"/>
      <c r="Y144" s="247"/>
      <c r="Z144" s="247"/>
      <c r="AA144" s="247"/>
      <c r="AB144"/>
      <c r="AC144"/>
      <c r="AD144"/>
      <c r="AE144"/>
      <c r="AF144"/>
      <c r="AG144"/>
      <c r="AH144"/>
      <c r="AI144"/>
      <c r="AJ144"/>
    </row>
    <row r="145" spans="1:36" s="336" customFormat="1" x14ac:dyDescent="0.35">
      <c r="A145" s="402">
        <v>33</v>
      </c>
      <c r="B145" s="571" t="str">
        <f ca="1">IF(CONCATENATE('Т.6.'!AB38," (",'Т.6.'!AD38,") ",", ",'Т.6.'!AC38,"  ",'Т.6.'!AE38)="  ( ) ,     ","",IF(CONCATENATE('Т.6.'!AB38," (",'Т.6.'!AD38,") ",", ",'Т.6.'!AC38,"  ",'Т.6.'!AE38)=$AJ$113,"-",CONCATENATE('Т.6.'!AB38," (",'Т.6.'!AD38,") ",", ",'Т.6.'!AC38,"  ",'Т.6.'!AE38)))</f>
        <v/>
      </c>
      <c r="C145" s="571"/>
      <c r="D145" s="571"/>
      <c r="E145" s="571"/>
      <c r="F145" s="654" t="str">
        <f ca="1">'Т.6.'!AF38</f>
        <v xml:space="preserve"> </v>
      </c>
      <c r="G145" s="654"/>
      <c r="H145" s="654" t="str">
        <f ca="1">'Т.6.'!AG38</f>
        <v xml:space="preserve"> </v>
      </c>
      <c r="I145" s="654"/>
      <c r="J145" s="571" t="str">
        <f ca="1">'Т.6.'!AH38</f>
        <v xml:space="preserve"> </v>
      </c>
      <c r="K145" s="571"/>
      <c r="L145" s="571"/>
      <c r="M145" s="571"/>
      <c r="N145" s="571" t="str">
        <f ca="1">'Т.6.'!AI38</f>
        <v xml:space="preserve"> </v>
      </c>
      <c r="O145" s="571"/>
      <c r="P145" s="571"/>
      <c r="Q145" s="571" t="str">
        <f ca="1">'Т.6.'!AJ38</f>
        <v xml:space="preserve"> </v>
      </c>
      <c r="R145" s="571"/>
      <c r="S145" s="571" t="str">
        <f ca="1">IF(CONCATENATE('Т.6.'!AK38,". ",'Т.6.'!AL38)=$K$214,"",CONCATENATE('Т.6.'!AK38,". ",'Т.6.'!AL38))</f>
        <v/>
      </c>
      <c r="T145" s="571"/>
      <c r="U145" s="571"/>
      <c r="V145" s="247"/>
      <c r="W145" s="247"/>
      <c r="X145" s="247"/>
      <c r="Y145" s="247"/>
      <c r="Z145" s="247"/>
      <c r="AA145" s="247"/>
      <c r="AB145"/>
      <c r="AC145"/>
      <c r="AD145"/>
      <c r="AE145"/>
      <c r="AF145"/>
      <c r="AG145"/>
      <c r="AH145"/>
      <c r="AI145"/>
      <c r="AJ145"/>
    </row>
    <row r="146" spans="1:36" s="336" customFormat="1" x14ac:dyDescent="0.35">
      <c r="A146" s="402">
        <v>34</v>
      </c>
      <c r="B146" s="571" t="str">
        <f ca="1">IF(CONCATENATE('Т.6.'!AB39," (",'Т.6.'!AD39,") ",", ",'Т.6.'!AC39,"  ",'Т.6.'!AE39)="  ( ) ,     ","",IF(CONCATENATE('Т.6.'!AB39," (",'Т.6.'!AD39,") ",", ",'Т.6.'!AC39,"  ",'Т.6.'!AE39)=$AJ$113,"-",CONCATENATE('Т.6.'!AB39," (",'Т.6.'!AD39,") ",", ",'Т.6.'!AC39,"  ",'Т.6.'!AE39)))</f>
        <v/>
      </c>
      <c r="C146" s="571"/>
      <c r="D146" s="571"/>
      <c r="E146" s="571"/>
      <c r="F146" s="654" t="str">
        <f ca="1">'Т.6.'!AF39</f>
        <v xml:space="preserve"> </v>
      </c>
      <c r="G146" s="654"/>
      <c r="H146" s="654" t="str">
        <f ca="1">'Т.6.'!AG39</f>
        <v xml:space="preserve"> </v>
      </c>
      <c r="I146" s="654"/>
      <c r="J146" s="571" t="str">
        <f ca="1">'Т.6.'!AH39</f>
        <v xml:space="preserve"> </v>
      </c>
      <c r="K146" s="571"/>
      <c r="L146" s="571"/>
      <c r="M146" s="571"/>
      <c r="N146" s="571" t="str">
        <f ca="1">'Т.6.'!AI39</f>
        <v xml:space="preserve"> </v>
      </c>
      <c r="O146" s="571"/>
      <c r="P146" s="571"/>
      <c r="Q146" s="571" t="str">
        <f ca="1">'Т.6.'!AJ39</f>
        <v xml:space="preserve"> </v>
      </c>
      <c r="R146" s="571"/>
      <c r="S146" s="571" t="str">
        <f ca="1">IF(CONCATENATE('Т.6.'!AK39,". ",'Т.6.'!AL39)=$K$214,"",CONCATENATE('Т.6.'!AK39,". ",'Т.6.'!AL39))</f>
        <v/>
      </c>
      <c r="T146" s="571"/>
      <c r="U146" s="571"/>
      <c r="V146" s="247"/>
      <c r="W146" s="247"/>
      <c r="X146" s="247"/>
      <c r="Y146" s="247"/>
      <c r="Z146" s="247"/>
      <c r="AA146" s="247"/>
      <c r="AB146"/>
      <c r="AC146"/>
      <c r="AD146"/>
      <c r="AE146"/>
      <c r="AF146"/>
      <c r="AG146"/>
      <c r="AH146"/>
      <c r="AI146"/>
      <c r="AJ146"/>
    </row>
    <row r="147" spans="1:36" s="336" customFormat="1" x14ac:dyDescent="0.35">
      <c r="A147" s="402">
        <v>35</v>
      </c>
      <c r="B147" s="571" t="str">
        <f ca="1">IF(CONCATENATE('Т.6.'!AB40," (",'Т.6.'!AD40,") ",", ",'Т.6.'!AC40,"  ",'Т.6.'!AE40)="  ( ) ,     ","",IF(CONCATENATE('Т.6.'!AB40," (",'Т.6.'!AD40,") ",", ",'Т.6.'!AC40,"  ",'Т.6.'!AE40)=$AJ$113,"-",CONCATENATE('Т.6.'!AB40," (",'Т.6.'!AD40,") ",", ",'Т.6.'!AC40,"  ",'Т.6.'!AE40)))</f>
        <v/>
      </c>
      <c r="C147" s="571"/>
      <c r="D147" s="571"/>
      <c r="E147" s="571"/>
      <c r="F147" s="654" t="str">
        <f ca="1">'Т.6.'!AF40</f>
        <v xml:space="preserve"> </v>
      </c>
      <c r="G147" s="654"/>
      <c r="H147" s="654" t="str">
        <f ca="1">'Т.6.'!AG40</f>
        <v xml:space="preserve"> </v>
      </c>
      <c r="I147" s="654"/>
      <c r="J147" s="571" t="str">
        <f ca="1">'Т.6.'!AH40</f>
        <v xml:space="preserve"> </v>
      </c>
      <c r="K147" s="571"/>
      <c r="L147" s="571"/>
      <c r="M147" s="571"/>
      <c r="N147" s="571" t="str">
        <f ca="1">'Т.6.'!AI40</f>
        <v xml:space="preserve"> </v>
      </c>
      <c r="O147" s="571"/>
      <c r="P147" s="571"/>
      <c r="Q147" s="571" t="str">
        <f ca="1">'Т.6.'!AJ40</f>
        <v xml:space="preserve"> </v>
      </c>
      <c r="R147" s="571"/>
      <c r="S147" s="571" t="str">
        <f ca="1">IF(CONCATENATE('Т.6.'!AK40,". ",'Т.6.'!AL40)=$K$214,"",CONCATENATE('Т.6.'!AK40,". ",'Т.6.'!AL40))</f>
        <v/>
      </c>
      <c r="T147" s="571"/>
      <c r="U147" s="571"/>
      <c r="V147" s="247"/>
      <c r="W147" s="247"/>
      <c r="X147" s="247"/>
      <c r="Y147" s="247"/>
      <c r="Z147" s="247"/>
      <c r="AA147" s="247"/>
      <c r="AB147"/>
      <c r="AC147"/>
      <c r="AD147"/>
      <c r="AE147"/>
      <c r="AF147"/>
      <c r="AG147"/>
      <c r="AH147"/>
      <c r="AI147"/>
      <c r="AJ147"/>
    </row>
    <row r="148" spans="1:36" s="336" customFormat="1" x14ac:dyDescent="0.35">
      <c r="A148" s="402">
        <v>36</v>
      </c>
      <c r="B148" s="571" t="str">
        <f ca="1">IF(CONCATENATE('Т.6.'!AB41," (",'Т.6.'!AD41,") ",", ",'Т.6.'!AC41,"  ",'Т.6.'!AE41)="  ( ) ,     ","",IF(CONCATENATE('Т.6.'!AB41," (",'Т.6.'!AD41,") ",", ",'Т.6.'!AC41,"  ",'Т.6.'!AE41)=$AJ$113,"-",CONCATENATE('Т.6.'!AB41," (",'Т.6.'!AD41,") ",", ",'Т.6.'!AC41,"  ",'Т.6.'!AE41)))</f>
        <v/>
      </c>
      <c r="C148" s="571"/>
      <c r="D148" s="571"/>
      <c r="E148" s="571"/>
      <c r="F148" s="654" t="str">
        <f ca="1">'Т.6.'!AF41</f>
        <v xml:space="preserve"> </v>
      </c>
      <c r="G148" s="654"/>
      <c r="H148" s="654" t="str">
        <f ca="1">'Т.6.'!AG41</f>
        <v xml:space="preserve"> </v>
      </c>
      <c r="I148" s="654"/>
      <c r="J148" s="571" t="str">
        <f ca="1">'Т.6.'!AH41</f>
        <v xml:space="preserve"> </v>
      </c>
      <c r="K148" s="571"/>
      <c r="L148" s="571"/>
      <c r="M148" s="571"/>
      <c r="N148" s="571" t="str">
        <f ca="1">'Т.6.'!AI41</f>
        <v xml:space="preserve"> </v>
      </c>
      <c r="O148" s="571"/>
      <c r="P148" s="571"/>
      <c r="Q148" s="571" t="str">
        <f ca="1">'Т.6.'!AJ41</f>
        <v xml:space="preserve"> </v>
      </c>
      <c r="R148" s="571"/>
      <c r="S148" s="571" t="str">
        <f ca="1">IF(CONCATENATE('Т.6.'!AK41,". ",'Т.6.'!AL41)=$K$214,"",CONCATENATE('Т.6.'!AK41,". ",'Т.6.'!AL41))</f>
        <v/>
      </c>
      <c r="T148" s="571"/>
      <c r="U148" s="571"/>
      <c r="V148" s="247"/>
      <c r="W148" s="247"/>
      <c r="X148" s="247"/>
      <c r="Y148" s="247"/>
      <c r="Z148" s="247"/>
      <c r="AA148" s="247"/>
      <c r="AB148"/>
      <c r="AC148"/>
      <c r="AD148"/>
      <c r="AE148"/>
      <c r="AF148"/>
      <c r="AG148"/>
      <c r="AH148"/>
      <c r="AI148"/>
      <c r="AJ148"/>
    </row>
    <row r="149" spans="1:36" s="336" customFormat="1" x14ac:dyDescent="0.35">
      <c r="A149" s="402">
        <v>37</v>
      </c>
      <c r="B149" s="571" t="str">
        <f ca="1">IF(CONCATENATE('Т.6.'!AB42," (",'Т.6.'!AD42,") ",", ",'Т.6.'!AC42,"  ",'Т.6.'!AE42)="  ( ) ,     ","",IF(CONCATENATE('Т.6.'!AB42," (",'Т.6.'!AD42,") ",", ",'Т.6.'!AC42,"  ",'Т.6.'!AE42)=$AJ$113,"-",CONCATENATE('Т.6.'!AB42," (",'Т.6.'!AD42,") ",", ",'Т.6.'!AC42,"  ",'Т.6.'!AE42)))</f>
        <v/>
      </c>
      <c r="C149" s="571"/>
      <c r="D149" s="571"/>
      <c r="E149" s="571"/>
      <c r="F149" s="654" t="str">
        <f ca="1">'Т.6.'!AF42</f>
        <v xml:space="preserve"> </v>
      </c>
      <c r="G149" s="654"/>
      <c r="H149" s="654" t="str">
        <f ca="1">'Т.6.'!AG42</f>
        <v xml:space="preserve"> </v>
      </c>
      <c r="I149" s="654"/>
      <c r="J149" s="571" t="str">
        <f ca="1">'Т.6.'!AH42</f>
        <v xml:space="preserve"> </v>
      </c>
      <c r="K149" s="571"/>
      <c r="L149" s="571"/>
      <c r="M149" s="571"/>
      <c r="N149" s="571" t="str">
        <f ca="1">'Т.6.'!AI42</f>
        <v xml:space="preserve"> </v>
      </c>
      <c r="O149" s="571"/>
      <c r="P149" s="571"/>
      <c r="Q149" s="571" t="str">
        <f ca="1">'Т.6.'!AJ42</f>
        <v xml:space="preserve"> </v>
      </c>
      <c r="R149" s="571"/>
      <c r="S149" s="571" t="str">
        <f ca="1">IF(CONCATENATE('Т.6.'!AK42,". ",'Т.6.'!AL42)=$K$214,"",CONCATENATE('Т.6.'!AK42,". ",'Т.6.'!AL42))</f>
        <v/>
      </c>
      <c r="T149" s="571"/>
      <c r="U149" s="571"/>
      <c r="V149" s="247"/>
      <c r="W149" s="247"/>
      <c r="X149" s="247"/>
      <c r="Y149" s="247"/>
      <c r="Z149" s="247"/>
      <c r="AA149" s="247"/>
      <c r="AB149"/>
      <c r="AC149"/>
      <c r="AD149"/>
      <c r="AE149"/>
      <c r="AF149"/>
      <c r="AG149"/>
      <c r="AH149"/>
      <c r="AI149"/>
      <c r="AJ149"/>
    </row>
    <row r="150" spans="1:36" s="336" customFormat="1" x14ac:dyDescent="0.35">
      <c r="A150" s="402">
        <v>38</v>
      </c>
      <c r="B150" s="571" t="str">
        <f ca="1">IF(CONCATENATE('Т.6.'!AB43," (",'Т.6.'!AD43,") ",", ",'Т.6.'!AC43,"  ",'Т.6.'!AE43)="  ( ) ,     ","",IF(CONCATENATE('Т.6.'!AB43," (",'Т.6.'!AD43,") ",", ",'Т.6.'!AC43,"  ",'Т.6.'!AE43)=$AJ$113,"-",CONCATENATE('Т.6.'!AB43," (",'Т.6.'!AD43,") ",", ",'Т.6.'!AC43,"  ",'Т.6.'!AE43)))</f>
        <v/>
      </c>
      <c r="C150" s="571"/>
      <c r="D150" s="571"/>
      <c r="E150" s="571"/>
      <c r="F150" s="654" t="str">
        <f ca="1">'Т.6.'!AF43</f>
        <v xml:space="preserve"> </v>
      </c>
      <c r="G150" s="654"/>
      <c r="H150" s="654" t="str">
        <f ca="1">'Т.6.'!AG43</f>
        <v xml:space="preserve"> </v>
      </c>
      <c r="I150" s="654"/>
      <c r="J150" s="571" t="str">
        <f ca="1">'Т.6.'!AH43</f>
        <v xml:space="preserve"> </v>
      </c>
      <c r="K150" s="571"/>
      <c r="L150" s="571"/>
      <c r="M150" s="571"/>
      <c r="N150" s="571" t="str">
        <f ca="1">'Т.6.'!AI43</f>
        <v xml:space="preserve"> </v>
      </c>
      <c r="O150" s="571"/>
      <c r="P150" s="571"/>
      <c r="Q150" s="571" t="str">
        <f ca="1">'Т.6.'!AJ43</f>
        <v xml:space="preserve"> </v>
      </c>
      <c r="R150" s="571"/>
      <c r="S150" s="571" t="str">
        <f ca="1">IF(CONCATENATE('Т.6.'!AK43,". ",'Т.6.'!AL43)=$K$214,"",CONCATENATE('Т.6.'!AK43,". ",'Т.6.'!AL43))</f>
        <v/>
      </c>
      <c r="T150" s="571"/>
      <c r="U150" s="571"/>
      <c r="V150" s="247"/>
      <c r="W150" s="247"/>
      <c r="X150" s="247"/>
      <c r="Y150" s="247"/>
      <c r="Z150" s="247"/>
      <c r="AA150" s="247"/>
      <c r="AB150"/>
      <c r="AC150"/>
      <c r="AD150"/>
      <c r="AE150"/>
      <c r="AF150"/>
      <c r="AG150"/>
      <c r="AH150"/>
      <c r="AI150"/>
      <c r="AJ150"/>
    </row>
    <row r="151" spans="1:36" s="336" customFormat="1" x14ac:dyDescent="0.35">
      <c r="A151" s="402">
        <v>39</v>
      </c>
      <c r="B151" s="571" t="str">
        <f ca="1">IF(CONCATENATE('Т.6.'!AB44," (",'Т.6.'!AD44,") ",", ",'Т.6.'!AC44,"  ",'Т.6.'!AE44)="  ( ) ,     ","",IF(CONCATENATE('Т.6.'!AB44," (",'Т.6.'!AD44,") ",", ",'Т.6.'!AC44,"  ",'Т.6.'!AE44)=$AJ$113,"-",CONCATENATE('Т.6.'!AB44," (",'Т.6.'!AD44,") ",", ",'Т.6.'!AC44,"  ",'Т.6.'!AE44)))</f>
        <v/>
      </c>
      <c r="C151" s="571"/>
      <c r="D151" s="571"/>
      <c r="E151" s="571"/>
      <c r="F151" s="654" t="str">
        <f ca="1">'Т.6.'!AF44</f>
        <v xml:space="preserve"> </v>
      </c>
      <c r="G151" s="654"/>
      <c r="H151" s="654" t="str">
        <f ca="1">'Т.6.'!AG44</f>
        <v xml:space="preserve"> </v>
      </c>
      <c r="I151" s="654"/>
      <c r="J151" s="571" t="str">
        <f ca="1">'Т.6.'!AH44</f>
        <v xml:space="preserve"> </v>
      </c>
      <c r="K151" s="571"/>
      <c r="L151" s="571"/>
      <c r="M151" s="571"/>
      <c r="N151" s="571" t="str">
        <f ca="1">'Т.6.'!AI44</f>
        <v xml:space="preserve"> </v>
      </c>
      <c r="O151" s="571"/>
      <c r="P151" s="571"/>
      <c r="Q151" s="571" t="str">
        <f ca="1">'Т.6.'!AJ44</f>
        <v xml:space="preserve"> </v>
      </c>
      <c r="R151" s="571"/>
      <c r="S151" s="571" t="str">
        <f ca="1">IF(CONCATENATE('Т.6.'!AK44,". ",'Т.6.'!AL44)=$K$214,"",CONCATENATE('Т.6.'!AK44,". ",'Т.6.'!AL44))</f>
        <v/>
      </c>
      <c r="T151" s="571"/>
      <c r="U151" s="571"/>
      <c r="V151" s="247"/>
      <c r="W151" s="247"/>
      <c r="X151" s="247"/>
      <c r="Y151" s="247"/>
      <c r="Z151" s="247"/>
      <c r="AA151" s="247"/>
      <c r="AB151"/>
      <c r="AC151"/>
      <c r="AD151"/>
      <c r="AE151"/>
      <c r="AF151"/>
      <c r="AG151"/>
      <c r="AH151"/>
      <c r="AI151"/>
      <c r="AJ151"/>
    </row>
    <row r="152" spans="1:36" s="336" customFormat="1" x14ac:dyDescent="0.35">
      <c r="A152" s="402">
        <v>40</v>
      </c>
      <c r="B152" s="571" t="str">
        <f ca="1">IF(CONCATENATE('Т.6.'!AB45," (",'Т.6.'!AD45,") ",", ",'Т.6.'!AC45,"  ",'Т.6.'!AE45)="  ( ) ,     ","",IF(CONCATENATE('Т.6.'!AB45," (",'Т.6.'!AD45,") ",", ",'Т.6.'!AC45,"  ",'Т.6.'!AE45)=$AJ$113,"-",CONCATENATE('Т.6.'!AB45," (",'Т.6.'!AD45,") ",", ",'Т.6.'!AC45,"  ",'Т.6.'!AE45)))</f>
        <v/>
      </c>
      <c r="C152" s="571"/>
      <c r="D152" s="571"/>
      <c r="E152" s="571"/>
      <c r="F152" s="654" t="str">
        <f ca="1">'Т.6.'!AF45</f>
        <v xml:space="preserve"> </v>
      </c>
      <c r="G152" s="654"/>
      <c r="H152" s="654" t="str">
        <f ca="1">'Т.6.'!AG45</f>
        <v xml:space="preserve"> </v>
      </c>
      <c r="I152" s="654"/>
      <c r="J152" s="571" t="str">
        <f ca="1">'Т.6.'!AH45</f>
        <v xml:space="preserve"> </v>
      </c>
      <c r="K152" s="571"/>
      <c r="L152" s="571"/>
      <c r="M152" s="571"/>
      <c r="N152" s="571" t="str">
        <f ca="1">'Т.6.'!AI45</f>
        <v xml:space="preserve"> </v>
      </c>
      <c r="O152" s="571"/>
      <c r="P152" s="571"/>
      <c r="Q152" s="571" t="str">
        <f ca="1">'Т.6.'!AJ45</f>
        <v xml:space="preserve"> </v>
      </c>
      <c r="R152" s="571"/>
      <c r="S152" s="571" t="str">
        <f ca="1">IF(CONCATENATE('Т.6.'!AK45,". ",'Т.6.'!AL45)=$K$214,"",CONCATENATE('Т.6.'!AK45,". ",'Т.6.'!AL45))</f>
        <v/>
      </c>
      <c r="T152" s="571"/>
      <c r="U152" s="571"/>
      <c r="V152" s="247"/>
      <c r="W152" s="247"/>
      <c r="X152" s="247"/>
      <c r="Y152" s="247"/>
      <c r="Z152" s="247"/>
      <c r="AA152" s="247"/>
      <c r="AB152"/>
      <c r="AC152"/>
      <c r="AD152"/>
      <c r="AE152"/>
      <c r="AF152"/>
      <c r="AG152"/>
      <c r="AH152"/>
      <c r="AI152"/>
      <c r="AJ152"/>
    </row>
    <row r="153" spans="1:36" s="336" customFormat="1" x14ac:dyDescent="0.35">
      <c r="A153" s="402">
        <v>41</v>
      </c>
      <c r="B153" s="571" t="str">
        <f ca="1">IF(CONCATENATE('Т.6.'!AB46," (",'Т.6.'!AD46,") ",", ",'Т.6.'!AC46,"  ",'Т.6.'!AE46)="  ( ) ,     ","",IF(CONCATENATE('Т.6.'!AB46," (",'Т.6.'!AD46,") ",", ",'Т.6.'!AC46,"  ",'Т.6.'!AE46)=$AJ$113,"-",CONCATENATE('Т.6.'!AB46," (",'Т.6.'!AD46,") ",", ",'Т.6.'!AC46,"  ",'Т.6.'!AE46)))</f>
        <v/>
      </c>
      <c r="C153" s="571"/>
      <c r="D153" s="571"/>
      <c r="E153" s="571"/>
      <c r="F153" s="654" t="str">
        <f ca="1">'Т.6.'!AF46</f>
        <v xml:space="preserve"> </v>
      </c>
      <c r="G153" s="654"/>
      <c r="H153" s="654" t="str">
        <f ca="1">'Т.6.'!AG46</f>
        <v xml:space="preserve"> </v>
      </c>
      <c r="I153" s="654"/>
      <c r="J153" s="571" t="str">
        <f ca="1">'Т.6.'!AH46</f>
        <v xml:space="preserve"> </v>
      </c>
      <c r="K153" s="571"/>
      <c r="L153" s="571"/>
      <c r="M153" s="571"/>
      <c r="N153" s="571" t="str">
        <f ca="1">'Т.6.'!AI46</f>
        <v xml:space="preserve"> </v>
      </c>
      <c r="O153" s="571"/>
      <c r="P153" s="571"/>
      <c r="Q153" s="571" t="str">
        <f ca="1">'Т.6.'!AJ46</f>
        <v xml:space="preserve"> </v>
      </c>
      <c r="R153" s="571"/>
      <c r="S153" s="571" t="str">
        <f ca="1">IF(CONCATENATE('Т.6.'!AK46,". ",'Т.6.'!AL46)=$K$214,"",CONCATENATE('Т.6.'!AK46,". ",'Т.6.'!AL46))</f>
        <v/>
      </c>
      <c r="T153" s="571"/>
      <c r="U153" s="571"/>
      <c r="V153" s="247"/>
      <c r="W153" s="247"/>
      <c r="X153" s="247"/>
      <c r="Y153" s="247"/>
      <c r="Z153" s="247"/>
      <c r="AA153" s="247"/>
      <c r="AB153"/>
      <c r="AC153"/>
      <c r="AD153"/>
      <c r="AE153"/>
      <c r="AF153"/>
      <c r="AG153"/>
      <c r="AH153"/>
      <c r="AI153"/>
      <c r="AJ153"/>
    </row>
    <row r="154" spans="1:36" s="336" customFormat="1" x14ac:dyDescent="0.35">
      <c r="A154" s="402">
        <v>42</v>
      </c>
      <c r="B154" s="571" t="str">
        <f ca="1">IF(CONCATENATE('Т.6.'!AB47," (",'Т.6.'!AD47,") ",", ",'Т.6.'!AC47,"  ",'Т.6.'!AE47)="  ( ) ,     ","",IF(CONCATENATE('Т.6.'!AB47," (",'Т.6.'!AD47,") ",", ",'Т.6.'!AC47,"  ",'Т.6.'!AE47)=$AJ$113,"-",CONCATENATE('Т.6.'!AB47," (",'Т.6.'!AD47,") ",", ",'Т.6.'!AC47,"  ",'Т.6.'!AE47)))</f>
        <v/>
      </c>
      <c r="C154" s="571"/>
      <c r="D154" s="571"/>
      <c r="E154" s="571"/>
      <c r="F154" s="654" t="str">
        <f ca="1">'Т.6.'!AF47</f>
        <v xml:space="preserve"> </v>
      </c>
      <c r="G154" s="654"/>
      <c r="H154" s="654" t="str">
        <f ca="1">'Т.6.'!AG47</f>
        <v xml:space="preserve"> </v>
      </c>
      <c r="I154" s="654"/>
      <c r="J154" s="571" t="str">
        <f ca="1">'Т.6.'!AH47</f>
        <v xml:space="preserve"> </v>
      </c>
      <c r="K154" s="571"/>
      <c r="L154" s="571"/>
      <c r="M154" s="571"/>
      <c r="N154" s="571" t="str">
        <f ca="1">'Т.6.'!AI47</f>
        <v xml:space="preserve"> </v>
      </c>
      <c r="O154" s="571"/>
      <c r="P154" s="571"/>
      <c r="Q154" s="571" t="str">
        <f ca="1">'Т.6.'!AJ47</f>
        <v xml:space="preserve"> </v>
      </c>
      <c r="R154" s="571"/>
      <c r="S154" s="571" t="str">
        <f ca="1">IF(CONCATENATE('Т.6.'!AK47,". ",'Т.6.'!AL47)=$K$214,"",CONCATENATE('Т.6.'!AK47,". ",'Т.6.'!AL47))</f>
        <v/>
      </c>
      <c r="T154" s="571"/>
      <c r="U154" s="571"/>
      <c r="V154" s="247"/>
      <c r="W154" s="247"/>
      <c r="X154" s="247"/>
      <c r="Y154" s="247"/>
      <c r="Z154" s="247"/>
      <c r="AA154" s="247"/>
      <c r="AB154"/>
      <c r="AC154"/>
      <c r="AD154"/>
      <c r="AE154"/>
      <c r="AF154"/>
      <c r="AG154"/>
      <c r="AH154"/>
      <c r="AI154"/>
      <c r="AJ154"/>
    </row>
    <row r="155" spans="1:36" s="336" customFormat="1" x14ac:dyDescent="0.35">
      <c r="A155" s="402">
        <v>43</v>
      </c>
      <c r="B155" s="571" t="str">
        <f ca="1">IF(CONCATENATE('Т.6.'!AB48," (",'Т.6.'!AD48,") ",", ",'Т.6.'!AC48,"  ",'Т.6.'!AE48)="  ( ) ,     ","",IF(CONCATENATE('Т.6.'!AB48," (",'Т.6.'!AD48,") ",", ",'Т.6.'!AC48,"  ",'Т.6.'!AE48)=$AJ$113,"-",CONCATENATE('Т.6.'!AB48," (",'Т.6.'!AD48,") ",", ",'Т.6.'!AC48,"  ",'Т.6.'!AE48)))</f>
        <v/>
      </c>
      <c r="C155" s="571"/>
      <c r="D155" s="571"/>
      <c r="E155" s="571"/>
      <c r="F155" s="654" t="str">
        <f ca="1">'Т.6.'!AF48</f>
        <v xml:space="preserve"> </v>
      </c>
      <c r="G155" s="654"/>
      <c r="H155" s="654" t="str">
        <f ca="1">'Т.6.'!AG48</f>
        <v xml:space="preserve"> </v>
      </c>
      <c r="I155" s="654"/>
      <c r="J155" s="571" t="str">
        <f ca="1">'Т.6.'!AH48</f>
        <v xml:space="preserve"> </v>
      </c>
      <c r="K155" s="571"/>
      <c r="L155" s="571"/>
      <c r="M155" s="571"/>
      <c r="N155" s="571" t="str">
        <f ca="1">'Т.6.'!AI48</f>
        <v xml:space="preserve"> </v>
      </c>
      <c r="O155" s="571"/>
      <c r="P155" s="571"/>
      <c r="Q155" s="571" t="str">
        <f ca="1">'Т.6.'!AJ48</f>
        <v xml:space="preserve"> </v>
      </c>
      <c r="R155" s="571"/>
      <c r="S155" s="571" t="str">
        <f ca="1">IF(CONCATENATE('Т.6.'!AK48,". ",'Т.6.'!AL48)=$K$214,"",CONCATENATE('Т.6.'!AK48,". ",'Т.6.'!AL48))</f>
        <v/>
      </c>
      <c r="T155" s="571"/>
      <c r="U155" s="571"/>
      <c r="V155" s="247"/>
      <c r="W155" s="247"/>
      <c r="X155" s="247"/>
      <c r="Y155" s="247"/>
      <c r="Z155" s="247"/>
      <c r="AA155" s="247"/>
      <c r="AB155"/>
      <c r="AC155"/>
      <c r="AD155"/>
      <c r="AE155"/>
      <c r="AF155"/>
      <c r="AG155"/>
      <c r="AH155"/>
      <c r="AI155"/>
      <c r="AJ155"/>
    </row>
    <row r="156" spans="1:36" s="336" customFormat="1" x14ac:dyDescent="0.35">
      <c r="A156" s="402">
        <v>44</v>
      </c>
      <c r="B156" s="571" t="str">
        <f ca="1">IF(CONCATENATE('Т.6.'!AB49," (",'Т.6.'!AD49,") ",", ",'Т.6.'!AC49,"  ",'Т.6.'!AE49)="  ( ) ,     ","",IF(CONCATENATE('Т.6.'!AB49," (",'Т.6.'!AD49,") ",", ",'Т.6.'!AC49,"  ",'Т.6.'!AE49)=$AJ$113,"-",CONCATENATE('Т.6.'!AB49," (",'Т.6.'!AD49,") ",", ",'Т.6.'!AC49,"  ",'Т.6.'!AE49)))</f>
        <v/>
      </c>
      <c r="C156" s="571"/>
      <c r="D156" s="571"/>
      <c r="E156" s="571"/>
      <c r="F156" s="654" t="str">
        <f ca="1">'Т.6.'!AF49</f>
        <v xml:space="preserve"> </v>
      </c>
      <c r="G156" s="654"/>
      <c r="H156" s="654" t="str">
        <f ca="1">'Т.6.'!AG49</f>
        <v xml:space="preserve"> </v>
      </c>
      <c r="I156" s="654"/>
      <c r="J156" s="571" t="str">
        <f ca="1">'Т.6.'!AH49</f>
        <v xml:space="preserve"> </v>
      </c>
      <c r="K156" s="571"/>
      <c r="L156" s="571"/>
      <c r="M156" s="571"/>
      <c r="N156" s="571" t="str">
        <f ca="1">'Т.6.'!AI49</f>
        <v xml:space="preserve"> </v>
      </c>
      <c r="O156" s="571"/>
      <c r="P156" s="571"/>
      <c r="Q156" s="571" t="str">
        <f ca="1">'Т.6.'!AJ49</f>
        <v xml:space="preserve"> </v>
      </c>
      <c r="R156" s="571"/>
      <c r="S156" s="571" t="str">
        <f ca="1">IF(CONCATENATE('Т.6.'!AK49,". ",'Т.6.'!AL49)=$K$214,"",CONCATENATE('Т.6.'!AK49,". ",'Т.6.'!AL49))</f>
        <v/>
      </c>
      <c r="T156" s="571"/>
      <c r="U156" s="571"/>
      <c r="V156" s="247"/>
      <c r="W156" s="247"/>
      <c r="X156" s="247"/>
      <c r="Y156" s="247"/>
      <c r="Z156" s="247"/>
      <c r="AA156" s="247"/>
      <c r="AB156"/>
      <c r="AC156"/>
      <c r="AD156"/>
      <c r="AE156"/>
      <c r="AF156"/>
      <c r="AG156"/>
      <c r="AH156"/>
      <c r="AI156"/>
      <c r="AJ156"/>
    </row>
    <row r="157" spans="1:36" s="336" customFormat="1" x14ac:dyDescent="0.35">
      <c r="A157" s="402">
        <v>45</v>
      </c>
      <c r="B157" s="571" t="str">
        <f ca="1">IF(CONCATENATE('Т.6.'!AB50," (",'Т.6.'!AD50,") ",", ",'Т.6.'!AC50,"  ",'Т.6.'!AE50)="  ( ) ,     ","",IF(CONCATENATE('Т.6.'!AB50," (",'Т.6.'!AD50,") ",", ",'Т.6.'!AC50,"  ",'Т.6.'!AE50)=$AJ$113,"-",CONCATENATE('Т.6.'!AB50," (",'Т.6.'!AD50,") ",", ",'Т.6.'!AC50,"  ",'Т.6.'!AE50)))</f>
        <v/>
      </c>
      <c r="C157" s="571"/>
      <c r="D157" s="571"/>
      <c r="E157" s="571"/>
      <c r="F157" s="654" t="str">
        <f ca="1">'Т.6.'!AF50</f>
        <v xml:space="preserve"> </v>
      </c>
      <c r="G157" s="654"/>
      <c r="H157" s="654" t="str">
        <f ca="1">'Т.6.'!AG50</f>
        <v xml:space="preserve"> </v>
      </c>
      <c r="I157" s="654"/>
      <c r="J157" s="571" t="str">
        <f ca="1">'Т.6.'!AH50</f>
        <v xml:space="preserve"> </v>
      </c>
      <c r="K157" s="571"/>
      <c r="L157" s="571"/>
      <c r="M157" s="571"/>
      <c r="N157" s="571" t="str">
        <f ca="1">'Т.6.'!AI50</f>
        <v xml:space="preserve"> </v>
      </c>
      <c r="O157" s="571"/>
      <c r="P157" s="571"/>
      <c r="Q157" s="571" t="str">
        <f ca="1">'Т.6.'!AJ50</f>
        <v xml:space="preserve"> </v>
      </c>
      <c r="R157" s="571"/>
      <c r="S157" s="571" t="str">
        <f ca="1">IF(CONCATENATE('Т.6.'!AK50,". ",'Т.6.'!AL50)=$K$214,"",CONCATENATE('Т.6.'!AK50,". ",'Т.6.'!AL50))</f>
        <v/>
      </c>
      <c r="T157" s="571"/>
      <c r="U157" s="571"/>
      <c r="V157" s="247"/>
      <c r="W157" s="247"/>
      <c r="X157" s="247"/>
      <c r="Y157" s="247"/>
      <c r="Z157" s="247"/>
      <c r="AA157" s="247"/>
      <c r="AB157"/>
      <c r="AC157"/>
      <c r="AD157"/>
      <c r="AE157"/>
      <c r="AF157"/>
      <c r="AG157"/>
      <c r="AH157"/>
      <c r="AI157"/>
      <c r="AJ157"/>
    </row>
    <row r="158" spans="1:36" s="336" customFormat="1" x14ac:dyDescent="0.35">
      <c r="A158" s="402">
        <v>46</v>
      </c>
      <c r="B158" s="571" t="str">
        <f ca="1">IF(CONCATENATE('Т.6.'!AB51," (",'Т.6.'!AD51,") ",", ",'Т.6.'!AC51,"  ",'Т.6.'!AE51)="  ( ) ,     ","",IF(CONCATENATE('Т.6.'!AB51," (",'Т.6.'!AD51,") ",", ",'Т.6.'!AC51,"  ",'Т.6.'!AE51)=$AJ$113,"-",CONCATENATE('Т.6.'!AB51," (",'Т.6.'!AD51,") ",", ",'Т.6.'!AC51,"  ",'Т.6.'!AE51)))</f>
        <v/>
      </c>
      <c r="C158" s="571"/>
      <c r="D158" s="571"/>
      <c r="E158" s="571"/>
      <c r="F158" s="654" t="str">
        <f ca="1">'Т.6.'!AF51</f>
        <v xml:space="preserve"> </v>
      </c>
      <c r="G158" s="654"/>
      <c r="H158" s="654" t="str">
        <f ca="1">'Т.6.'!AG51</f>
        <v xml:space="preserve"> </v>
      </c>
      <c r="I158" s="654"/>
      <c r="J158" s="571" t="str">
        <f ca="1">'Т.6.'!AH51</f>
        <v xml:space="preserve"> </v>
      </c>
      <c r="K158" s="571"/>
      <c r="L158" s="571"/>
      <c r="M158" s="571"/>
      <c r="N158" s="571" t="str">
        <f ca="1">'Т.6.'!AI51</f>
        <v xml:space="preserve"> </v>
      </c>
      <c r="O158" s="571"/>
      <c r="P158" s="571"/>
      <c r="Q158" s="571" t="str">
        <f ca="1">'Т.6.'!AJ51</f>
        <v xml:space="preserve"> </v>
      </c>
      <c r="R158" s="571"/>
      <c r="S158" s="571" t="str">
        <f ca="1">IF(CONCATENATE('Т.6.'!AK51,". ",'Т.6.'!AL51)=$K$214,"",CONCATENATE('Т.6.'!AK51,". ",'Т.6.'!AL51))</f>
        <v/>
      </c>
      <c r="T158" s="571"/>
      <c r="U158" s="571"/>
      <c r="V158" s="247"/>
      <c r="W158" s="247"/>
      <c r="X158" s="247"/>
      <c r="Y158" s="247"/>
      <c r="Z158" s="247"/>
      <c r="AA158" s="247"/>
      <c r="AB158"/>
      <c r="AC158"/>
      <c r="AD158"/>
      <c r="AE158"/>
      <c r="AF158"/>
      <c r="AG158"/>
      <c r="AH158"/>
      <c r="AI158"/>
      <c r="AJ158"/>
    </row>
    <row r="159" spans="1:36" s="336" customFormat="1" x14ac:dyDescent="0.35">
      <c r="A159" s="402">
        <v>47</v>
      </c>
      <c r="B159" s="571" t="str">
        <f ca="1">IF(CONCATENATE('Т.6.'!AB52," (",'Т.6.'!AD52,") ",", ",'Т.6.'!AC52,"  ",'Т.6.'!AE52)="  ( ) ,     ","",IF(CONCATENATE('Т.6.'!AB52," (",'Т.6.'!AD52,") ",", ",'Т.6.'!AC52,"  ",'Т.6.'!AE52)=$AJ$113,"-",CONCATENATE('Т.6.'!AB52," (",'Т.6.'!AD52,") ",", ",'Т.6.'!AC52,"  ",'Т.6.'!AE52)))</f>
        <v/>
      </c>
      <c r="C159" s="571"/>
      <c r="D159" s="571"/>
      <c r="E159" s="571"/>
      <c r="F159" s="654" t="str">
        <f ca="1">'Т.6.'!AF52</f>
        <v xml:space="preserve"> </v>
      </c>
      <c r="G159" s="654"/>
      <c r="H159" s="654" t="str">
        <f ca="1">'Т.6.'!AG52</f>
        <v xml:space="preserve"> </v>
      </c>
      <c r="I159" s="654"/>
      <c r="J159" s="571" t="str">
        <f ca="1">'Т.6.'!AH52</f>
        <v xml:space="preserve"> </v>
      </c>
      <c r="K159" s="571"/>
      <c r="L159" s="571"/>
      <c r="M159" s="571"/>
      <c r="N159" s="571" t="str">
        <f ca="1">'Т.6.'!AI52</f>
        <v xml:space="preserve"> </v>
      </c>
      <c r="O159" s="571"/>
      <c r="P159" s="571"/>
      <c r="Q159" s="571" t="str">
        <f ca="1">'Т.6.'!AJ52</f>
        <v xml:space="preserve"> </v>
      </c>
      <c r="R159" s="571"/>
      <c r="S159" s="571" t="str">
        <f ca="1">IF(CONCATENATE('Т.6.'!AK52,". ",'Т.6.'!AL52)=$K$214,"",CONCATENATE('Т.6.'!AK52,". ",'Т.6.'!AL52))</f>
        <v/>
      </c>
      <c r="T159" s="571"/>
      <c r="U159" s="571"/>
      <c r="V159" s="247"/>
      <c r="W159" s="247"/>
      <c r="X159" s="247"/>
      <c r="Y159" s="247"/>
      <c r="Z159" s="247"/>
      <c r="AA159" s="247"/>
      <c r="AB159"/>
      <c r="AC159"/>
      <c r="AD159"/>
      <c r="AE159"/>
      <c r="AF159"/>
      <c r="AG159"/>
      <c r="AH159"/>
      <c r="AI159"/>
      <c r="AJ159"/>
    </row>
    <row r="160" spans="1:36" s="336" customFormat="1" x14ac:dyDescent="0.35">
      <c r="A160" s="402">
        <v>48</v>
      </c>
      <c r="B160" s="571" t="str">
        <f ca="1">IF(CONCATENATE('Т.6.'!AB53," (",'Т.6.'!AD53,") ",", ",'Т.6.'!AC53,"  ",'Т.6.'!AE53)="  ( ) ,     ","",IF(CONCATENATE('Т.6.'!AB53," (",'Т.6.'!AD53,") ",", ",'Т.6.'!AC53,"  ",'Т.6.'!AE53)=$AJ$113,"-",CONCATENATE('Т.6.'!AB53," (",'Т.6.'!AD53,") ",", ",'Т.6.'!AC53,"  ",'Т.6.'!AE53)))</f>
        <v/>
      </c>
      <c r="C160" s="571"/>
      <c r="D160" s="571"/>
      <c r="E160" s="571"/>
      <c r="F160" s="654" t="str">
        <f ca="1">'Т.6.'!AF53</f>
        <v xml:space="preserve"> </v>
      </c>
      <c r="G160" s="654"/>
      <c r="H160" s="654" t="str">
        <f ca="1">'Т.6.'!AG53</f>
        <v xml:space="preserve"> </v>
      </c>
      <c r="I160" s="654"/>
      <c r="J160" s="571" t="str">
        <f ca="1">'Т.6.'!AH53</f>
        <v xml:space="preserve"> </v>
      </c>
      <c r="K160" s="571"/>
      <c r="L160" s="571"/>
      <c r="M160" s="571"/>
      <c r="N160" s="571" t="str">
        <f ca="1">'Т.6.'!AI53</f>
        <v xml:space="preserve"> </v>
      </c>
      <c r="O160" s="571"/>
      <c r="P160" s="571"/>
      <c r="Q160" s="571" t="str">
        <f ca="1">'Т.6.'!AJ53</f>
        <v xml:space="preserve"> </v>
      </c>
      <c r="R160" s="571"/>
      <c r="S160" s="571" t="str">
        <f ca="1">IF(CONCATENATE('Т.6.'!AK53,". ",'Т.6.'!AL53)=$K$214,"",CONCATENATE('Т.6.'!AK53,". ",'Т.6.'!AL53))</f>
        <v/>
      </c>
      <c r="T160" s="571"/>
      <c r="U160" s="571"/>
      <c r="V160" s="247"/>
      <c r="W160" s="247"/>
      <c r="X160" s="247"/>
      <c r="Y160" s="247"/>
      <c r="Z160" s="247"/>
      <c r="AA160" s="247"/>
      <c r="AB160"/>
      <c r="AC160"/>
      <c r="AD160"/>
      <c r="AE160"/>
      <c r="AF160"/>
      <c r="AG160"/>
      <c r="AH160"/>
      <c r="AI160"/>
      <c r="AJ160"/>
    </row>
    <row r="161" spans="1:36" s="336" customFormat="1" x14ac:dyDescent="0.35">
      <c r="A161" s="402">
        <v>49</v>
      </c>
      <c r="B161" s="571" t="str">
        <f ca="1">IF(CONCATENATE('Т.6.'!AB54," (",'Т.6.'!AD54,") ",", ",'Т.6.'!AC54,"  ",'Т.6.'!AE54)="  ( ) ,     ","",IF(CONCATENATE('Т.6.'!AB54," (",'Т.6.'!AD54,") ",", ",'Т.6.'!AC54,"  ",'Т.6.'!AE54)=$AJ$113,"-",CONCATENATE('Т.6.'!AB54," (",'Т.6.'!AD54,") ",", ",'Т.6.'!AC54,"  ",'Т.6.'!AE54)))</f>
        <v/>
      </c>
      <c r="C161" s="571"/>
      <c r="D161" s="571"/>
      <c r="E161" s="571"/>
      <c r="F161" s="654" t="str">
        <f ca="1">'Т.6.'!AF54</f>
        <v xml:space="preserve"> </v>
      </c>
      <c r="G161" s="654"/>
      <c r="H161" s="654" t="str">
        <f ca="1">'Т.6.'!AG54</f>
        <v xml:space="preserve"> </v>
      </c>
      <c r="I161" s="654"/>
      <c r="J161" s="571" t="str">
        <f ca="1">'Т.6.'!AH54</f>
        <v xml:space="preserve"> </v>
      </c>
      <c r="K161" s="571"/>
      <c r="L161" s="571"/>
      <c r="M161" s="571"/>
      <c r="N161" s="571" t="str">
        <f ca="1">'Т.6.'!AI54</f>
        <v xml:space="preserve"> </v>
      </c>
      <c r="O161" s="571"/>
      <c r="P161" s="571"/>
      <c r="Q161" s="571" t="str">
        <f ca="1">'Т.6.'!AJ54</f>
        <v xml:space="preserve"> </v>
      </c>
      <c r="R161" s="571"/>
      <c r="S161" s="571" t="str">
        <f ca="1">IF(CONCATENATE('Т.6.'!AK54,". ",'Т.6.'!AL54)=$K$214,"",CONCATENATE('Т.6.'!AK54,". ",'Т.6.'!AL54))</f>
        <v/>
      </c>
      <c r="T161" s="571"/>
      <c r="U161" s="571"/>
      <c r="V161" s="247"/>
      <c r="W161" s="247"/>
      <c r="X161" s="247"/>
      <c r="Y161" s="247"/>
      <c r="Z161" s="247"/>
      <c r="AA161" s="247"/>
      <c r="AB161"/>
      <c r="AC161"/>
      <c r="AD161"/>
      <c r="AE161"/>
      <c r="AF161"/>
      <c r="AG161"/>
      <c r="AH161"/>
      <c r="AI161"/>
      <c r="AJ161"/>
    </row>
    <row r="162" spans="1:36" s="336" customFormat="1" x14ac:dyDescent="0.35">
      <c r="A162" s="402">
        <v>50</v>
      </c>
      <c r="B162" s="571" t="str">
        <f ca="1">IF(CONCATENATE('Т.6.'!AB55," (",'Т.6.'!AD55,") ",", ",'Т.6.'!AC55,"  ",'Т.6.'!AE55)="  ( ) ,     ","",IF(CONCATENATE('Т.6.'!AB55," (",'Т.6.'!AD55,") ",", ",'Т.6.'!AC55,"  ",'Т.6.'!AE55)=$AJ$113,"-",CONCATENATE('Т.6.'!AB55," (",'Т.6.'!AD55,") ",", ",'Т.6.'!AC55,"  ",'Т.6.'!AE55)))</f>
        <v/>
      </c>
      <c r="C162" s="571"/>
      <c r="D162" s="571"/>
      <c r="E162" s="571"/>
      <c r="F162" s="654" t="str">
        <f ca="1">'Т.6.'!AF55</f>
        <v xml:space="preserve"> </v>
      </c>
      <c r="G162" s="654"/>
      <c r="H162" s="654" t="str">
        <f ca="1">'Т.6.'!AG55</f>
        <v xml:space="preserve"> </v>
      </c>
      <c r="I162" s="654"/>
      <c r="J162" s="571" t="str">
        <f ca="1">'Т.6.'!AH55</f>
        <v xml:space="preserve"> </v>
      </c>
      <c r="K162" s="571"/>
      <c r="L162" s="571"/>
      <c r="M162" s="571"/>
      <c r="N162" s="571" t="str">
        <f ca="1">'Т.6.'!AI55</f>
        <v xml:space="preserve"> </v>
      </c>
      <c r="O162" s="571"/>
      <c r="P162" s="571"/>
      <c r="Q162" s="571" t="str">
        <f ca="1">'Т.6.'!AJ55</f>
        <v xml:space="preserve"> </v>
      </c>
      <c r="R162" s="571"/>
      <c r="S162" s="571" t="str">
        <f ca="1">IF(CONCATENATE('Т.6.'!AK55,". ",'Т.6.'!AL55)=$K$214,"",CONCATENATE('Т.6.'!AK55,". ",'Т.6.'!AL55))</f>
        <v/>
      </c>
      <c r="T162" s="571"/>
      <c r="U162" s="571"/>
      <c r="V162" s="247"/>
      <c r="W162" s="247"/>
      <c r="X162" s="247"/>
      <c r="Y162" s="247"/>
      <c r="Z162" s="247"/>
      <c r="AA162" s="247"/>
      <c r="AB162"/>
      <c r="AC162"/>
      <c r="AD162"/>
      <c r="AE162"/>
      <c r="AF162"/>
      <c r="AG162"/>
      <c r="AH162"/>
      <c r="AI162"/>
      <c r="AJ162"/>
    </row>
    <row r="163" spans="1:36" s="336" customFormat="1" x14ac:dyDescent="0.35">
      <c r="A163" s="402">
        <v>51</v>
      </c>
      <c r="B163" s="571" t="str">
        <f ca="1">IF(CONCATENATE('Т.6.'!AB56," (",'Т.6.'!AD56,") ",", ",'Т.6.'!AC56,"  ",'Т.6.'!AE56)="  ( ) ,     ","",IF(CONCATENATE('Т.6.'!AB56," (",'Т.6.'!AD56,") ",", ",'Т.6.'!AC56,"  ",'Т.6.'!AE56)=$AJ$113,"-",CONCATENATE('Т.6.'!AB56," (",'Т.6.'!AD56,") ",", ",'Т.6.'!AC56,"  ",'Т.6.'!AE56)))</f>
        <v/>
      </c>
      <c r="C163" s="571"/>
      <c r="D163" s="571"/>
      <c r="E163" s="571"/>
      <c r="F163" s="654" t="str">
        <f ca="1">'Т.6.'!AF56</f>
        <v xml:space="preserve"> </v>
      </c>
      <c r="G163" s="654"/>
      <c r="H163" s="654" t="str">
        <f ca="1">'Т.6.'!AG56</f>
        <v xml:space="preserve"> </v>
      </c>
      <c r="I163" s="654"/>
      <c r="J163" s="571" t="str">
        <f ca="1">'Т.6.'!AH56</f>
        <v xml:space="preserve"> </v>
      </c>
      <c r="K163" s="571"/>
      <c r="L163" s="571"/>
      <c r="M163" s="571"/>
      <c r="N163" s="571" t="str">
        <f ca="1">'Т.6.'!AI56</f>
        <v xml:space="preserve"> </v>
      </c>
      <c r="O163" s="571"/>
      <c r="P163" s="571"/>
      <c r="Q163" s="571" t="str">
        <f ca="1">'Т.6.'!AJ56</f>
        <v xml:space="preserve"> </v>
      </c>
      <c r="R163" s="571"/>
      <c r="S163" s="571" t="str">
        <f ca="1">IF(CONCATENATE('Т.6.'!AK56,". ",'Т.6.'!AL56)=$K$214,"",CONCATENATE('Т.6.'!AK56,". ",'Т.6.'!AL56))</f>
        <v/>
      </c>
      <c r="T163" s="571"/>
      <c r="U163" s="571"/>
      <c r="V163" s="247"/>
      <c r="W163" s="247"/>
      <c r="X163" s="247"/>
      <c r="Y163" s="247"/>
      <c r="Z163" s="247"/>
      <c r="AA163" s="247"/>
      <c r="AB163"/>
      <c r="AC163"/>
      <c r="AD163"/>
      <c r="AE163"/>
      <c r="AF163"/>
      <c r="AG163"/>
      <c r="AH163"/>
      <c r="AI163"/>
      <c r="AJ163"/>
    </row>
    <row r="164" spans="1:36" s="336" customFormat="1" x14ac:dyDescent="0.35">
      <c r="A164" s="402">
        <v>52</v>
      </c>
      <c r="B164" s="571" t="str">
        <f ca="1">IF(CONCATENATE('Т.6.'!AB57," (",'Т.6.'!AD57,") ",", ",'Т.6.'!AC57,"  ",'Т.6.'!AE57)="  ( ) ,     ","",IF(CONCATENATE('Т.6.'!AB57," (",'Т.6.'!AD57,") ",", ",'Т.6.'!AC57,"  ",'Т.6.'!AE57)=$AJ$113,"-",CONCATENATE('Т.6.'!AB57," (",'Т.6.'!AD57,") ",", ",'Т.6.'!AC57,"  ",'Т.6.'!AE57)))</f>
        <v/>
      </c>
      <c r="C164" s="571"/>
      <c r="D164" s="571"/>
      <c r="E164" s="571"/>
      <c r="F164" s="654" t="str">
        <f ca="1">'Т.6.'!AF57</f>
        <v xml:space="preserve"> </v>
      </c>
      <c r="G164" s="654"/>
      <c r="H164" s="654" t="str">
        <f ca="1">'Т.6.'!AG57</f>
        <v xml:space="preserve"> </v>
      </c>
      <c r="I164" s="654"/>
      <c r="J164" s="571" t="str">
        <f ca="1">'Т.6.'!AH57</f>
        <v xml:space="preserve"> </v>
      </c>
      <c r="K164" s="571"/>
      <c r="L164" s="571"/>
      <c r="M164" s="571"/>
      <c r="N164" s="571" t="str">
        <f ca="1">'Т.6.'!AI57</f>
        <v xml:space="preserve"> </v>
      </c>
      <c r="O164" s="571"/>
      <c r="P164" s="571"/>
      <c r="Q164" s="571" t="str">
        <f ca="1">'Т.6.'!AJ57</f>
        <v xml:space="preserve"> </v>
      </c>
      <c r="R164" s="571"/>
      <c r="S164" s="571" t="str">
        <f ca="1">IF(CONCATENATE('Т.6.'!AK57,". ",'Т.6.'!AL57)=$K$214,"",CONCATENATE('Т.6.'!AK57,". ",'Т.6.'!AL57))</f>
        <v/>
      </c>
      <c r="T164" s="571"/>
      <c r="U164" s="571"/>
      <c r="V164" s="247"/>
      <c r="W164" s="247"/>
      <c r="X164" s="247"/>
      <c r="Y164" s="247"/>
      <c r="Z164" s="247"/>
      <c r="AA164" s="247"/>
      <c r="AB164"/>
      <c r="AC164"/>
      <c r="AD164"/>
      <c r="AE164"/>
      <c r="AF164"/>
      <c r="AG164"/>
      <c r="AH164"/>
      <c r="AI164"/>
      <c r="AJ164"/>
    </row>
    <row r="165" spans="1:36" s="336" customFormat="1" x14ac:dyDescent="0.35">
      <c r="A165" s="402">
        <v>53</v>
      </c>
      <c r="B165" s="571" t="str">
        <f ca="1">IF(CONCATENATE('Т.6.'!AB58," (",'Т.6.'!AD58,") ",", ",'Т.6.'!AC58,"  ",'Т.6.'!AE58)="  ( ) ,     ","",IF(CONCATENATE('Т.6.'!AB58," (",'Т.6.'!AD58,") ",", ",'Т.6.'!AC58,"  ",'Т.6.'!AE58)=$AJ$113,"-",CONCATENATE('Т.6.'!AB58," (",'Т.6.'!AD58,") ",", ",'Т.6.'!AC58,"  ",'Т.6.'!AE58)))</f>
        <v/>
      </c>
      <c r="C165" s="571"/>
      <c r="D165" s="571"/>
      <c r="E165" s="571"/>
      <c r="F165" s="654" t="str">
        <f ca="1">'Т.6.'!AF58</f>
        <v xml:space="preserve"> </v>
      </c>
      <c r="G165" s="654"/>
      <c r="H165" s="654" t="str">
        <f ca="1">'Т.6.'!AG58</f>
        <v xml:space="preserve"> </v>
      </c>
      <c r="I165" s="654"/>
      <c r="J165" s="571" t="str">
        <f ca="1">'Т.6.'!AH58</f>
        <v xml:space="preserve"> </v>
      </c>
      <c r="K165" s="571"/>
      <c r="L165" s="571"/>
      <c r="M165" s="571"/>
      <c r="N165" s="571" t="str">
        <f ca="1">'Т.6.'!AI58</f>
        <v xml:space="preserve"> </v>
      </c>
      <c r="O165" s="571"/>
      <c r="P165" s="571"/>
      <c r="Q165" s="571" t="str">
        <f ca="1">'Т.6.'!AJ58</f>
        <v xml:space="preserve"> </v>
      </c>
      <c r="R165" s="571"/>
      <c r="S165" s="571" t="str">
        <f ca="1">IF(CONCATENATE('Т.6.'!AK58,". ",'Т.6.'!AL58)=$K$214,"",CONCATENATE('Т.6.'!AK58,". ",'Т.6.'!AL58))</f>
        <v/>
      </c>
      <c r="T165" s="571"/>
      <c r="U165" s="571"/>
      <c r="V165" s="247"/>
      <c r="W165" s="247"/>
      <c r="X165" s="247"/>
      <c r="Y165" s="247"/>
      <c r="Z165" s="247"/>
      <c r="AA165" s="247"/>
      <c r="AB165"/>
      <c r="AC165"/>
      <c r="AD165"/>
      <c r="AE165"/>
      <c r="AF165"/>
      <c r="AG165"/>
      <c r="AH165"/>
      <c r="AI165"/>
      <c r="AJ165"/>
    </row>
    <row r="166" spans="1:36" s="336" customFormat="1" x14ac:dyDescent="0.35">
      <c r="A166" s="402">
        <v>54</v>
      </c>
      <c r="B166" s="571" t="str">
        <f ca="1">IF(CONCATENATE('Т.6.'!AB59," (",'Т.6.'!AD59,") ",", ",'Т.6.'!AC59,"  ",'Т.6.'!AE59)="  ( ) ,     ","",IF(CONCATENATE('Т.6.'!AB59," (",'Т.6.'!AD59,") ",", ",'Т.6.'!AC59,"  ",'Т.6.'!AE59)=$AJ$113,"-",CONCATENATE('Т.6.'!AB59," (",'Т.6.'!AD59,") ",", ",'Т.6.'!AC59,"  ",'Т.6.'!AE59)))</f>
        <v/>
      </c>
      <c r="C166" s="571"/>
      <c r="D166" s="571"/>
      <c r="E166" s="571"/>
      <c r="F166" s="654" t="str">
        <f ca="1">'Т.6.'!AF59</f>
        <v xml:space="preserve"> </v>
      </c>
      <c r="G166" s="654"/>
      <c r="H166" s="654" t="str">
        <f ca="1">'Т.6.'!AG59</f>
        <v xml:space="preserve"> </v>
      </c>
      <c r="I166" s="654"/>
      <c r="J166" s="571" t="str">
        <f ca="1">'Т.6.'!AH59</f>
        <v xml:space="preserve"> </v>
      </c>
      <c r="K166" s="571"/>
      <c r="L166" s="571"/>
      <c r="M166" s="571"/>
      <c r="N166" s="571" t="str">
        <f ca="1">'Т.6.'!AI59</f>
        <v xml:space="preserve"> </v>
      </c>
      <c r="O166" s="571"/>
      <c r="P166" s="571"/>
      <c r="Q166" s="571" t="str">
        <f ca="1">'Т.6.'!AJ59</f>
        <v xml:space="preserve"> </v>
      </c>
      <c r="R166" s="571"/>
      <c r="S166" s="571" t="str">
        <f ca="1">IF(CONCATENATE('Т.6.'!AK59,". ",'Т.6.'!AL59)=$K$214,"",CONCATENATE('Т.6.'!AK59,". ",'Т.6.'!AL59))</f>
        <v/>
      </c>
      <c r="T166" s="571"/>
      <c r="U166" s="571"/>
      <c r="V166" s="247"/>
      <c r="W166" s="247"/>
      <c r="X166" s="247"/>
      <c r="Y166" s="247"/>
      <c r="Z166" s="247"/>
      <c r="AA166" s="247"/>
      <c r="AB166"/>
      <c r="AC166"/>
      <c r="AD166"/>
      <c r="AE166"/>
      <c r="AF166"/>
      <c r="AG166"/>
      <c r="AH166"/>
      <c r="AI166"/>
      <c r="AJ166"/>
    </row>
    <row r="167" spans="1:36" s="336" customFormat="1" x14ac:dyDescent="0.35">
      <c r="A167" s="402">
        <v>55</v>
      </c>
      <c r="B167" s="571" t="str">
        <f ca="1">IF(CONCATENATE('Т.6.'!AB60," (",'Т.6.'!AD60,") ",", ",'Т.6.'!AC60,"  ",'Т.6.'!AE60)="  ( ) ,     ","",IF(CONCATENATE('Т.6.'!AB60," (",'Т.6.'!AD60,") ",", ",'Т.6.'!AC60,"  ",'Т.6.'!AE60)=$AJ$113,"-",CONCATENATE('Т.6.'!AB60," (",'Т.6.'!AD60,") ",", ",'Т.6.'!AC60,"  ",'Т.6.'!AE60)))</f>
        <v/>
      </c>
      <c r="C167" s="571"/>
      <c r="D167" s="571"/>
      <c r="E167" s="571"/>
      <c r="F167" s="654" t="str">
        <f ca="1">'Т.6.'!AF60</f>
        <v xml:space="preserve"> </v>
      </c>
      <c r="G167" s="654"/>
      <c r="H167" s="654" t="str">
        <f ca="1">'Т.6.'!AG60</f>
        <v xml:space="preserve"> </v>
      </c>
      <c r="I167" s="654"/>
      <c r="J167" s="571" t="str">
        <f ca="1">'Т.6.'!AH60</f>
        <v xml:space="preserve"> </v>
      </c>
      <c r="K167" s="571"/>
      <c r="L167" s="571"/>
      <c r="M167" s="571"/>
      <c r="N167" s="571" t="str">
        <f ca="1">'Т.6.'!AI60</f>
        <v xml:space="preserve"> </v>
      </c>
      <c r="O167" s="571"/>
      <c r="P167" s="571"/>
      <c r="Q167" s="571" t="str">
        <f ca="1">'Т.6.'!AJ60</f>
        <v xml:space="preserve"> </v>
      </c>
      <c r="R167" s="571"/>
      <c r="S167" s="571" t="str">
        <f ca="1">IF(CONCATENATE('Т.6.'!AK60,". ",'Т.6.'!AL60)=$K$214,"",CONCATENATE('Т.6.'!AK60,". ",'Т.6.'!AL60))</f>
        <v/>
      </c>
      <c r="T167" s="571"/>
      <c r="U167" s="571"/>
      <c r="V167" s="247"/>
      <c r="W167" s="247"/>
      <c r="X167" s="247"/>
      <c r="Y167" s="247"/>
      <c r="Z167" s="247"/>
      <c r="AA167" s="247"/>
      <c r="AB167"/>
      <c r="AC167"/>
      <c r="AD167"/>
      <c r="AE167"/>
      <c r="AF167"/>
      <c r="AG167"/>
      <c r="AH167"/>
      <c r="AI167"/>
      <c r="AJ167"/>
    </row>
    <row r="168" spans="1:36" s="336" customFormat="1" x14ac:dyDescent="0.35">
      <c r="A168" s="402">
        <v>56</v>
      </c>
      <c r="B168" s="571" t="str">
        <f ca="1">IF(CONCATENATE('Т.6.'!AB61," (",'Т.6.'!AD61,") ",", ",'Т.6.'!AC61,"  ",'Т.6.'!AE61)="  ( ) ,     ","",IF(CONCATENATE('Т.6.'!AB61," (",'Т.6.'!AD61,") ",", ",'Т.6.'!AC61,"  ",'Т.6.'!AE61)=$AJ$113,"-",CONCATENATE('Т.6.'!AB61," (",'Т.6.'!AD61,") ",", ",'Т.6.'!AC61,"  ",'Т.6.'!AE61)))</f>
        <v/>
      </c>
      <c r="C168" s="571"/>
      <c r="D168" s="571"/>
      <c r="E168" s="571"/>
      <c r="F168" s="654" t="str">
        <f ca="1">'Т.6.'!AF61</f>
        <v xml:space="preserve"> </v>
      </c>
      <c r="G168" s="654"/>
      <c r="H168" s="654" t="str">
        <f ca="1">'Т.6.'!AG61</f>
        <v xml:space="preserve"> </v>
      </c>
      <c r="I168" s="654"/>
      <c r="J168" s="571" t="str">
        <f ca="1">'Т.6.'!AH61</f>
        <v xml:space="preserve"> </v>
      </c>
      <c r="K168" s="571"/>
      <c r="L168" s="571"/>
      <c r="M168" s="571"/>
      <c r="N168" s="571" t="str">
        <f ca="1">'Т.6.'!AI61</f>
        <v xml:space="preserve"> </v>
      </c>
      <c r="O168" s="571"/>
      <c r="P168" s="571"/>
      <c r="Q168" s="571" t="str">
        <f ca="1">'Т.6.'!AJ61</f>
        <v xml:space="preserve"> </v>
      </c>
      <c r="R168" s="571"/>
      <c r="S168" s="571" t="str">
        <f ca="1">IF(CONCATENATE('Т.6.'!AK61,". ",'Т.6.'!AL61)=$K$214,"",CONCATENATE('Т.6.'!AK61,". ",'Т.6.'!AL61))</f>
        <v/>
      </c>
      <c r="T168" s="571"/>
      <c r="U168" s="571"/>
      <c r="V168" s="247"/>
      <c r="W168" s="247"/>
      <c r="X168" s="247"/>
      <c r="Y168" s="247"/>
      <c r="Z168" s="247"/>
      <c r="AA168" s="247"/>
      <c r="AB168"/>
      <c r="AC168"/>
      <c r="AD168"/>
      <c r="AE168"/>
      <c r="AF168"/>
      <c r="AG168"/>
      <c r="AH168"/>
      <c r="AI168"/>
      <c r="AJ168"/>
    </row>
    <row r="169" spans="1:36" s="336" customFormat="1" x14ac:dyDescent="0.35">
      <c r="A169" s="402">
        <v>57</v>
      </c>
      <c r="B169" s="571" t="str">
        <f ca="1">IF(CONCATENATE('Т.6.'!AB62," (",'Т.6.'!AD62,") ",", ",'Т.6.'!AC62,"  ",'Т.6.'!AE62)="  ( ) ,     ","",IF(CONCATENATE('Т.6.'!AB62," (",'Т.6.'!AD62,") ",", ",'Т.6.'!AC62,"  ",'Т.6.'!AE62)=$AJ$113,"-",CONCATENATE('Т.6.'!AB62," (",'Т.6.'!AD62,") ",", ",'Т.6.'!AC62,"  ",'Т.6.'!AE62)))</f>
        <v/>
      </c>
      <c r="C169" s="571"/>
      <c r="D169" s="571"/>
      <c r="E169" s="571"/>
      <c r="F169" s="654" t="str">
        <f ca="1">'Т.6.'!AF62</f>
        <v xml:space="preserve"> </v>
      </c>
      <c r="G169" s="654"/>
      <c r="H169" s="654" t="str">
        <f ca="1">'Т.6.'!AG62</f>
        <v xml:space="preserve"> </v>
      </c>
      <c r="I169" s="654"/>
      <c r="J169" s="571" t="str">
        <f ca="1">'Т.6.'!AH62</f>
        <v xml:space="preserve"> </v>
      </c>
      <c r="K169" s="571"/>
      <c r="L169" s="571"/>
      <c r="M169" s="571"/>
      <c r="N169" s="571" t="str">
        <f ca="1">'Т.6.'!AI62</f>
        <v xml:space="preserve"> </v>
      </c>
      <c r="O169" s="571"/>
      <c r="P169" s="571"/>
      <c r="Q169" s="571" t="str">
        <f ca="1">'Т.6.'!AJ62</f>
        <v xml:space="preserve"> </v>
      </c>
      <c r="R169" s="571"/>
      <c r="S169" s="571" t="str">
        <f ca="1">IF(CONCATENATE('Т.6.'!AK62,". ",'Т.6.'!AL62)=$K$214,"",CONCATENATE('Т.6.'!AK62,". ",'Т.6.'!AL62))</f>
        <v/>
      </c>
      <c r="T169" s="571"/>
      <c r="U169" s="571"/>
      <c r="V169" s="247"/>
      <c r="W169" s="247"/>
      <c r="X169" s="247"/>
      <c r="Y169" s="247"/>
      <c r="Z169" s="247"/>
      <c r="AA169" s="247"/>
      <c r="AB169"/>
      <c r="AC169"/>
      <c r="AD169"/>
      <c r="AE169"/>
      <c r="AF169"/>
      <c r="AG169"/>
      <c r="AH169"/>
      <c r="AI169"/>
      <c r="AJ169"/>
    </row>
    <row r="170" spans="1:36" s="336" customFormat="1" x14ac:dyDescent="0.35">
      <c r="A170" s="402">
        <v>58</v>
      </c>
      <c r="B170" s="571" t="str">
        <f ca="1">IF(CONCATENATE('Т.6.'!AB63," (",'Т.6.'!AD63,") ",", ",'Т.6.'!AC63,"  ",'Т.6.'!AE63)="  ( ) ,     ","",IF(CONCATENATE('Т.6.'!AB63," (",'Т.6.'!AD63,") ",", ",'Т.6.'!AC63,"  ",'Т.6.'!AE63)=$AJ$113,"-",CONCATENATE('Т.6.'!AB63," (",'Т.6.'!AD63,") ",", ",'Т.6.'!AC63,"  ",'Т.6.'!AE63)))</f>
        <v/>
      </c>
      <c r="C170" s="571"/>
      <c r="D170" s="571"/>
      <c r="E170" s="571"/>
      <c r="F170" s="654" t="str">
        <f ca="1">'Т.6.'!AF63</f>
        <v xml:space="preserve"> </v>
      </c>
      <c r="G170" s="654"/>
      <c r="H170" s="654" t="str">
        <f ca="1">'Т.6.'!AG63</f>
        <v xml:space="preserve"> </v>
      </c>
      <c r="I170" s="654"/>
      <c r="J170" s="571" t="str">
        <f ca="1">'Т.6.'!AH63</f>
        <v xml:space="preserve"> </v>
      </c>
      <c r="K170" s="571"/>
      <c r="L170" s="571"/>
      <c r="M170" s="571"/>
      <c r="N170" s="571" t="str">
        <f ca="1">'Т.6.'!AI63</f>
        <v xml:space="preserve"> </v>
      </c>
      <c r="O170" s="571"/>
      <c r="P170" s="571"/>
      <c r="Q170" s="571" t="str">
        <f ca="1">'Т.6.'!AJ63</f>
        <v xml:space="preserve"> </v>
      </c>
      <c r="R170" s="571"/>
      <c r="S170" s="571" t="str">
        <f ca="1">IF(CONCATENATE('Т.6.'!AK63,". ",'Т.6.'!AL63)=$K$214,"",CONCATENATE('Т.6.'!AK63,". ",'Т.6.'!AL63))</f>
        <v/>
      </c>
      <c r="T170" s="571"/>
      <c r="U170" s="571"/>
      <c r="V170" s="247"/>
      <c r="W170" s="247"/>
      <c r="X170" s="247"/>
      <c r="Y170" s="247"/>
      <c r="Z170" s="247"/>
      <c r="AA170" s="247"/>
      <c r="AB170"/>
      <c r="AC170"/>
      <c r="AD170"/>
      <c r="AE170"/>
      <c r="AF170"/>
      <c r="AG170"/>
      <c r="AH170"/>
      <c r="AI170"/>
      <c r="AJ170"/>
    </row>
    <row r="171" spans="1:36" s="336" customFormat="1" x14ac:dyDescent="0.35">
      <c r="A171" s="402">
        <v>59</v>
      </c>
      <c r="B171" s="571" t="str">
        <f ca="1">IF(CONCATENATE('Т.6.'!AB64," (",'Т.6.'!AD64,") ",", ",'Т.6.'!AC64,"  ",'Т.6.'!AE64)="  ( ) ,     ","",IF(CONCATENATE('Т.6.'!AB64," (",'Т.6.'!AD64,") ",", ",'Т.6.'!AC64,"  ",'Т.6.'!AE64)=$AJ$113,"-",CONCATENATE('Т.6.'!AB64," (",'Т.6.'!AD64,") ",", ",'Т.6.'!AC64,"  ",'Т.6.'!AE64)))</f>
        <v/>
      </c>
      <c r="C171" s="571"/>
      <c r="D171" s="571"/>
      <c r="E171" s="571"/>
      <c r="F171" s="654" t="str">
        <f ca="1">'Т.6.'!AF64</f>
        <v xml:space="preserve"> </v>
      </c>
      <c r="G171" s="654"/>
      <c r="H171" s="654" t="str">
        <f ca="1">'Т.6.'!AG64</f>
        <v xml:space="preserve"> </v>
      </c>
      <c r="I171" s="654"/>
      <c r="J171" s="571" t="str">
        <f ca="1">'Т.6.'!AH64</f>
        <v xml:space="preserve"> </v>
      </c>
      <c r="K171" s="571"/>
      <c r="L171" s="571"/>
      <c r="M171" s="571"/>
      <c r="N171" s="571" t="str">
        <f ca="1">'Т.6.'!AI64</f>
        <v xml:space="preserve"> </v>
      </c>
      <c r="O171" s="571"/>
      <c r="P171" s="571"/>
      <c r="Q171" s="571" t="str">
        <f ca="1">'Т.6.'!AJ64</f>
        <v xml:space="preserve"> </v>
      </c>
      <c r="R171" s="571"/>
      <c r="S171" s="571" t="str">
        <f ca="1">IF(CONCATENATE('Т.6.'!AK64,". ",'Т.6.'!AL64)=$K$214,"",CONCATENATE('Т.6.'!AK64,". ",'Т.6.'!AL64))</f>
        <v/>
      </c>
      <c r="T171" s="571"/>
      <c r="U171" s="571"/>
      <c r="V171" s="247"/>
      <c r="W171" s="247"/>
      <c r="X171" s="247"/>
      <c r="Y171" s="247"/>
      <c r="Z171" s="247"/>
      <c r="AA171" s="247"/>
      <c r="AB171"/>
      <c r="AC171"/>
      <c r="AD171"/>
      <c r="AE171"/>
      <c r="AF171"/>
      <c r="AG171"/>
      <c r="AH171"/>
      <c r="AI171"/>
      <c r="AJ171"/>
    </row>
    <row r="172" spans="1:36" s="336" customFormat="1" x14ac:dyDescent="0.35">
      <c r="A172" s="402">
        <v>60</v>
      </c>
      <c r="B172" s="571" t="str">
        <f ca="1">IF(CONCATENATE('Т.6.'!AB65," (",'Т.6.'!AD65,") ",", ",'Т.6.'!AC65,"  ",'Т.6.'!AE65)="  ( ) ,     ","",IF(CONCATENATE('Т.6.'!AB65," (",'Т.6.'!AD65,") ",", ",'Т.6.'!AC65,"  ",'Т.6.'!AE65)=$AJ$113,"-",CONCATENATE('Т.6.'!AB65," (",'Т.6.'!AD65,") ",", ",'Т.6.'!AC65,"  ",'Т.6.'!AE65)))</f>
        <v/>
      </c>
      <c r="C172" s="571"/>
      <c r="D172" s="571"/>
      <c r="E172" s="571"/>
      <c r="F172" s="654" t="str">
        <f ca="1">'Т.6.'!AF65</f>
        <v xml:space="preserve"> </v>
      </c>
      <c r="G172" s="654"/>
      <c r="H172" s="654" t="str">
        <f ca="1">'Т.6.'!AG65</f>
        <v xml:space="preserve"> </v>
      </c>
      <c r="I172" s="654"/>
      <c r="J172" s="571" t="str">
        <f ca="1">'Т.6.'!AH65</f>
        <v xml:space="preserve"> </v>
      </c>
      <c r="K172" s="571"/>
      <c r="L172" s="571"/>
      <c r="M172" s="571"/>
      <c r="N172" s="571" t="str">
        <f ca="1">'Т.6.'!AI65</f>
        <v xml:space="preserve"> </v>
      </c>
      <c r="O172" s="571"/>
      <c r="P172" s="571"/>
      <c r="Q172" s="571" t="str">
        <f ca="1">'Т.6.'!AJ65</f>
        <v xml:space="preserve"> </v>
      </c>
      <c r="R172" s="571"/>
      <c r="S172" s="571" t="str">
        <f ca="1">IF(CONCATENATE('Т.6.'!AK65,". ",'Т.6.'!AL65)=$K$214,"",CONCATENATE('Т.6.'!AK65,". ",'Т.6.'!AL65))</f>
        <v/>
      </c>
      <c r="T172" s="571"/>
      <c r="U172" s="571"/>
      <c r="V172" s="247"/>
      <c r="W172" s="247"/>
      <c r="X172" s="247"/>
      <c r="Y172" s="247"/>
      <c r="Z172" s="247"/>
      <c r="AA172" s="247"/>
      <c r="AB172"/>
      <c r="AC172"/>
      <c r="AD172"/>
      <c r="AE172"/>
      <c r="AF172"/>
      <c r="AG172"/>
      <c r="AH172"/>
      <c r="AI172"/>
      <c r="AJ172"/>
    </row>
    <row r="173" spans="1:36" s="336" customFormat="1" x14ac:dyDescent="0.35">
      <c r="A173" s="402">
        <v>61</v>
      </c>
      <c r="B173" s="571" t="str">
        <f ca="1">IF(CONCATENATE('Т.6.'!AB66," (",'Т.6.'!AD66,") ",", ",'Т.6.'!AC66,"  ",'Т.6.'!AE66)="  ( ) ,     ","",IF(CONCATENATE('Т.6.'!AB66," (",'Т.6.'!AD66,") ",", ",'Т.6.'!AC66,"  ",'Т.6.'!AE66)=$AJ$113,"-",CONCATENATE('Т.6.'!AB66," (",'Т.6.'!AD66,") ",", ",'Т.6.'!AC66,"  ",'Т.6.'!AE66)))</f>
        <v/>
      </c>
      <c r="C173" s="571"/>
      <c r="D173" s="571"/>
      <c r="E173" s="571"/>
      <c r="F173" s="654" t="str">
        <f ca="1">'Т.6.'!AF66</f>
        <v xml:space="preserve"> </v>
      </c>
      <c r="G173" s="654"/>
      <c r="H173" s="654" t="str">
        <f ca="1">'Т.6.'!AG66</f>
        <v xml:space="preserve"> </v>
      </c>
      <c r="I173" s="654"/>
      <c r="J173" s="571" t="str">
        <f ca="1">'Т.6.'!AH66</f>
        <v xml:space="preserve"> </v>
      </c>
      <c r="K173" s="571"/>
      <c r="L173" s="571"/>
      <c r="M173" s="571"/>
      <c r="N173" s="571" t="str">
        <f ca="1">'Т.6.'!AI66</f>
        <v xml:space="preserve"> </v>
      </c>
      <c r="O173" s="571"/>
      <c r="P173" s="571"/>
      <c r="Q173" s="571" t="str">
        <f ca="1">'Т.6.'!AJ66</f>
        <v xml:space="preserve"> </v>
      </c>
      <c r="R173" s="571"/>
      <c r="S173" s="571" t="str">
        <f ca="1">IF(CONCATENATE('Т.6.'!AK66,". ",'Т.6.'!AL66)=$K$214,"",CONCATENATE('Т.6.'!AK66,". ",'Т.6.'!AL66))</f>
        <v/>
      </c>
      <c r="T173" s="571"/>
      <c r="U173" s="571"/>
      <c r="V173" s="247"/>
      <c r="W173" s="247"/>
      <c r="X173" s="247"/>
      <c r="Y173" s="247"/>
      <c r="Z173" s="247"/>
      <c r="AA173" s="247"/>
      <c r="AB173"/>
      <c r="AC173"/>
      <c r="AD173"/>
      <c r="AE173"/>
      <c r="AF173"/>
      <c r="AG173"/>
      <c r="AH173"/>
      <c r="AI173"/>
      <c r="AJ173"/>
    </row>
    <row r="174" spans="1:36" s="336" customFormat="1" x14ac:dyDescent="0.35">
      <c r="A174" s="402">
        <v>62</v>
      </c>
      <c r="B174" s="571" t="str">
        <f ca="1">IF(CONCATENATE('Т.6.'!AB67," (",'Т.6.'!AD67,") ",", ",'Т.6.'!AC67,"  ",'Т.6.'!AE67)="  ( ) ,     ","",IF(CONCATENATE('Т.6.'!AB67," (",'Т.6.'!AD67,") ",", ",'Т.6.'!AC67,"  ",'Т.6.'!AE67)=$AJ$113,"-",CONCATENATE('Т.6.'!AB67," (",'Т.6.'!AD67,") ",", ",'Т.6.'!AC67,"  ",'Т.6.'!AE67)))</f>
        <v/>
      </c>
      <c r="C174" s="571"/>
      <c r="D174" s="571"/>
      <c r="E174" s="571"/>
      <c r="F174" s="654" t="str">
        <f ca="1">'Т.6.'!AF67</f>
        <v xml:space="preserve"> </v>
      </c>
      <c r="G174" s="654"/>
      <c r="H174" s="654" t="str">
        <f ca="1">'Т.6.'!AG67</f>
        <v xml:space="preserve"> </v>
      </c>
      <c r="I174" s="654"/>
      <c r="J174" s="571" t="str">
        <f ca="1">'Т.6.'!AH67</f>
        <v xml:space="preserve"> </v>
      </c>
      <c r="K174" s="571"/>
      <c r="L174" s="571"/>
      <c r="M174" s="571"/>
      <c r="N174" s="571" t="str">
        <f ca="1">'Т.6.'!AI67</f>
        <v xml:space="preserve"> </v>
      </c>
      <c r="O174" s="571"/>
      <c r="P174" s="571"/>
      <c r="Q174" s="571" t="str">
        <f ca="1">'Т.6.'!AJ67</f>
        <v xml:space="preserve"> </v>
      </c>
      <c r="R174" s="571"/>
      <c r="S174" s="571" t="str">
        <f ca="1">IF(CONCATENATE('Т.6.'!AK67,". ",'Т.6.'!AL67)=$K$214,"",CONCATENATE('Т.6.'!AK67,". ",'Т.6.'!AL67))</f>
        <v/>
      </c>
      <c r="T174" s="571"/>
      <c r="U174" s="571"/>
      <c r="V174" s="247"/>
      <c r="W174" s="247"/>
      <c r="X174" s="247"/>
      <c r="Y174" s="247"/>
      <c r="Z174" s="247"/>
      <c r="AA174" s="247"/>
      <c r="AB174"/>
      <c r="AC174"/>
      <c r="AD174"/>
      <c r="AE174"/>
      <c r="AF174"/>
      <c r="AG174"/>
      <c r="AH174"/>
      <c r="AI174"/>
      <c r="AJ174"/>
    </row>
    <row r="175" spans="1:36" s="336" customFormat="1" x14ac:dyDescent="0.35">
      <c r="A175" s="402">
        <v>63</v>
      </c>
      <c r="B175" s="571" t="str">
        <f ca="1">IF(CONCATENATE('Т.6.'!AB68," (",'Т.6.'!AD68,") ",", ",'Т.6.'!AC68,"  ",'Т.6.'!AE68)="  ( ) ,     ","",IF(CONCATENATE('Т.6.'!AB68," (",'Т.6.'!AD68,") ",", ",'Т.6.'!AC68,"  ",'Т.6.'!AE68)=$AJ$113,"-",CONCATENATE('Т.6.'!AB68," (",'Т.6.'!AD68,") ",", ",'Т.6.'!AC68,"  ",'Т.6.'!AE68)))</f>
        <v/>
      </c>
      <c r="C175" s="571"/>
      <c r="D175" s="571"/>
      <c r="E175" s="571"/>
      <c r="F175" s="654" t="str">
        <f ca="1">'Т.6.'!AF68</f>
        <v xml:space="preserve"> </v>
      </c>
      <c r="G175" s="654"/>
      <c r="H175" s="654" t="str">
        <f ca="1">'Т.6.'!AG68</f>
        <v xml:space="preserve"> </v>
      </c>
      <c r="I175" s="654"/>
      <c r="J175" s="571" t="str">
        <f ca="1">'Т.6.'!AH68</f>
        <v xml:space="preserve"> </v>
      </c>
      <c r="K175" s="571"/>
      <c r="L175" s="571"/>
      <c r="M175" s="571"/>
      <c r="N175" s="571" t="str">
        <f ca="1">'Т.6.'!AI68</f>
        <v xml:space="preserve"> </v>
      </c>
      <c r="O175" s="571"/>
      <c r="P175" s="571"/>
      <c r="Q175" s="571" t="str">
        <f ca="1">'Т.6.'!AJ68</f>
        <v xml:space="preserve"> </v>
      </c>
      <c r="R175" s="571"/>
      <c r="S175" s="571" t="str">
        <f ca="1">IF(CONCATENATE('Т.6.'!AK68,". ",'Т.6.'!AL68)=$K$214,"",CONCATENATE('Т.6.'!AK68,". ",'Т.6.'!AL68))</f>
        <v/>
      </c>
      <c r="T175" s="571"/>
      <c r="U175" s="571"/>
      <c r="V175" s="247"/>
      <c r="W175" s="247"/>
      <c r="X175" s="247"/>
      <c r="Y175" s="247"/>
      <c r="Z175" s="247"/>
      <c r="AA175" s="247"/>
      <c r="AB175"/>
      <c r="AC175"/>
      <c r="AD175"/>
      <c r="AE175"/>
      <c r="AF175"/>
      <c r="AG175"/>
      <c r="AH175"/>
      <c r="AI175"/>
      <c r="AJ175"/>
    </row>
    <row r="176" spans="1:36" s="336" customFormat="1" x14ac:dyDescent="0.35">
      <c r="A176" s="402">
        <v>64</v>
      </c>
      <c r="B176" s="571" t="str">
        <f ca="1">IF(CONCATENATE('Т.6.'!AB69," (",'Т.6.'!AD69,") ",", ",'Т.6.'!AC69,"  ",'Т.6.'!AE69)="  ( ) ,     ","",IF(CONCATENATE('Т.6.'!AB69," (",'Т.6.'!AD69,") ",", ",'Т.6.'!AC69,"  ",'Т.6.'!AE69)=$AJ$113,"-",CONCATENATE('Т.6.'!AB69," (",'Т.6.'!AD69,") ",", ",'Т.6.'!AC69,"  ",'Т.6.'!AE69)))</f>
        <v/>
      </c>
      <c r="C176" s="571"/>
      <c r="D176" s="571"/>
      <c r="E176" s="571"/>
      <c r="F176" s="654" t="str">
        <f ca="1">'Т.6.'!AF69</f>
        <v xml:space="preserve"> </v>
      </c>
      <c r="G176" s="654"/>
      <c r="H176" s="654" t="str">
        <f ca="1">'Т.6.'!AG69</f>
        <v xml:space="preserve"> </v>
      </c>
      <c r="I176" s="654"/>
      <c r="J176" s="571" t="str">
        <f ca="1">'Т.6.'!AH69</f>
        <v xml:space="preserve"> </v>
      </c>
      <c r="K176" s="571"/>
      <c r="L176" s="571"/>
      <c r="M176" s="571"/>
      <c r="N176" s="571" t="str">
        <f ca="1">'Т.6.'!AI69</f>
        <v xml:space="preserve"> </v>
      </c>
      <c r="O176" s="571"/>
      <c r="P176" s="571"/>
      <c r="Q176" s="571" t="str">
        <f ca="1">'Т.6.'!AJ69</f>
        <v xml:space="preserve"> </v>
      </c>
      <c r="R176" s="571"/>
      <c r="S176" s="571" t="str">
        <f ca="1">IF(CONCATENATE('Т.6.'!AK69,". ",'Т.6.'!AL69)=$K$214,"",CONCATENATE('Т.6.'!AK69,". ",'Т.6.'!AL69))</f>
        <v/>
      </c>
      <c r="T176" s="571"/>
      <c r="U176" s="571"/>
      <c r="V176" s="247"/>
      <c r="W176" s="247"/>
      <c r="X176" s="247"/>
      <c r="Y176" s="247"/>
      <c r="Z176" s="247"/>
      <c r="AA176" s="247"/>
      <c r="AB176"/>
      <c r="AC176"/>
      <c r="AD176"/>
      <c r="AE176"/>
      <c r="AF176"/>
      <c r="AG176"/>
      <c r="AH176"/>
      <c r="AI176"/>
      <c r="AJ176"/>
    </row>
    <row r="177" spans="1:36" s="336" customFormat="1" x14ac:dyDescent="0.35">
      <c r="A177" s="402">
        <v>65</v>
      </c>
      <c r="B177" s="571" t="str">
        <f ca="1">IF(CONCATENATE('Т.6.'!AB70," (",'Т.6.'!AD70,") ",", ",'Т.6.'!AC70,"  ",'Т.6.'!AE70)="  ( ) ,     ","",IF(CONCATENATE('Т.6.'!AB70," (",'Т.6.'!AD70,") ",", ",'Т.6.'!AC70,"  ",'Т.6.'!AE70)=$AJ$113,"-",CONCATENATE('Т.6.'!AB70," (",'Т.6.'!AD70,") ",", ",'Т.6.'!AC70,"  ",'Т.6.'!AE70)))</f>
        <v/>
      </c>
      <c r="C177" s="571"/>
      <c r="D177" s="571"/>
      <c r="E177" s="571"/>
      <c r="F177" s="654" t="str">
        <f ca="1">'Т.6.'!AF70</f>
        <v xml:space="preserve"> </v>
      </c>
      <c r="G177" s="654"/>
      <c r="H177" s="654" t="str">
        <f ca="1">'Т.6.'!AG70</f>
        <v xml:space="preserve"> </v>
      </c>
      <c r="I177" s="654"/>
      <c r="J177" s="571" t="str">
        <f ca="1">'Т.6.'!AH70</f>
        <v xml:space="preserve"> </v>
      </c>
      <c r="K177" s="571"/>
      <c r="L177" s="571"/>
      <c r="M177" s="571"/>
      <c r="N177" s="571" t="str">
        <f ca="1">'Т.6.'!AI70</f>
        <v xml:space="preserve"> </v>
      </c>
      <c r="O177" s="571"/>
      <c r="P177" s="571"/>
      <c r="Q177" s="571" t="str">
        <f ca="1">'Т.6.'!AJ70</f>
        <v xml:space="preserve"> </v>
      </c>
      <c r="R177" s="571"/>
      <c r="S177" s="571" t="str">
        <f ca="1">IF(CONCATENATE('Т.6.'!AK70,". ",'Т.6.'!AL70)=$K$214,"",CONCATENATE('Т.6.'!AK70,". ",'Т.6.'!AL70))</f>
        <v/>
      </c>
      <c r="T177" s="571"/>
      <c r="U177" s="571"/>
      <c r="V177" s="247"/>
      <c r="W177" s="247"/>
      <c r="X177" s="247"/>
      <c r="Y177" s="247"/>
      <c r="Z177" s="247"/>
      <c r="AA177" s="247"/>
      <c r="AB177"/>
      <c r="AC177"/>
      <c r="AD177"/>
      <c r="AE177"/>
      <c r="AF177"/>
      <c r="AG177"/>
      <c r="AH177"/>
      <c r="AI177"/>
      <c r="AJ177"/>
    </row>
    <row r="178" spans="1:36" s="336" customFormat="1" x14ac:dyDescent="0.35">
      <c r="A178" s="402">
        <v>66</v>
      </c>
      <c r="B178" s="571" t="str">
        <f ca="1">IF(CONCATENATE('Т.6.'!AB71," (",'Т.6.'!AD71,") ",", ",'Т.6.'!AC71,"  ",'Т.6.'!AE71)="  ( ) ,     ","",IF(CONCATENATE('Т.6.'!AB71," (",'Т.6.'!AD71,") ",", ",'Т.6.'!AC71,"  ",'Т.6.'!AE71)=$AJ$113,"-",CONCATENATE('Т.6.'!AB71," (",'Т.6.'!AD71,") ",", ",'Т.6.'!AC71,"  ",'Т.6.'!AE71)))</f>
        <v/>
      </c>
      <c r="C178" s="571"/>
      <c r="D178" s="571"/>
      <c r="E178" s="571"/>
      <c r="F178" s="654" t="str">
        <f ca="1">'Т.6.'!AF71</f>
        <v xml:space="preserve"> </v>
      </c>
      <c r="G178" s="654"/>
      <c r="H178" s="654" t="str">
        <f ca="1">'Т.6.'!AG71</f>
        <v xml:space="preserve"> </v>
      </c>
      <c r="I178" s="654"/>
      <c r="J178" s="571" t="str">
        <f ca="1">'Т.6.'!AH71</f>
        <v xml:space="preserve"> </v>
      </c>
      <c r="K178" s="571"/>
      <c r="L178" s="571"/>
      <c r="M178" s="571"/>
      <c r="N178" s="571" t="str">
        <f ca="1">'Т.6.'!AI71</f>
        <v xml:space="preserve"> </v>
      </c>
      <c r="O178" s="571"/>
      <c r="P178" s="571"/>
      <c r="Q178" s="571" t="str">
        <f ca="1">'Т.6.'!AJ71</f>
        <v xml:space="preserve"> </v>
      </c>
      <c r="R178" s="571"/>
      <c r="S178" s="571" t="str">
        <f ca="1">IF(CONCATENATE('Т.6.'!AK71,". ",'Т.6.'!AL71)=$K$214,"",CONCATENATE('Т.6.'!AK71,". ",'Т.6.'!AL71))</f>
        <v/>
      </c>
      <c r="T178" s="571"/>
      <c r="U178" s="571"/>
      <c r="V178" s="247"/>
      <c r="W178" s="247"/>
      <c r="X178" s="247"/>
      <c r="Y178" s="247"/>
      <c r="Z178" s="247"/>
      <c r="AA178" s="247"/>
      <c r="AB178"/>
      <c r="AC178"/>
      <c r="AD178"/>
      <c r="AE178"/>
      <c r="AF178"/>
      <c r="AG178"/>
      <c r="AH178"/>
      <c r="AI178"/>
      <c r="AJ178"/>
    </row>
    <row r="179" spans="1:36" s="336" customFormat="1" x14ac:dyDescent="0.35">
      <c r="A179" s="402">
        <v>67</v>
      </c>
      <c r="B179" s="571" t="str">
        <f ca="1">IF(CONCATENATE('Т.6.'!AB72," (",'Т.6.'!AD72,") ",", ",'Т.6.'!AC72,"  ",'Т.6.'!AE72)="  ( ) ,     ","",IF(CONCATENATE('Т.6.'!AB72," (",'Т.6.'!AD72,") ",", ",'Т.6.'!AC72,"  ",'Т.6.'!AE72)=$AJ$113,"-",CONCATENATE('Т.6.'!AB72," (",'Т.6.'!AD72,") ",", ",'Т.6.'!AC72,"  ",'Т.6.'!AE72)))</f>
        <v/>
      </c>
      <c r="C179" s="571"/>
      <c r="D179" s="571"/>
      <c r="E179" s="571"/>
      <c r="F179" s="654" t="str">
        <f ca="1">'Т.6.'!AF72</f>
        <v xml:space="preserve"> </v>
      </c>
      <c r="G179" s="654"/>
      <c r="H179" s="654" t="str">
        <f ca="1">'Т.6.'!AG72</f>
        <v xml:space="preserve"> </v>
      </c>
      <c r="I179" s="654"/>
      <c r="J179" s="571" t="str">
        <f ca="1">'Т.6.'!AH72</f>
        <v xml:space="preserve"> </v>
      </c>
      <c r="K179" s="571"/>
      <c r="L179" s="571"/>
      <c r="M179" s="571"/>
      <c r="N179" s="571" t="str">
        <f ca="1">'Т.6.'!AI72</f>
        <v xml:space="preserve"> </v>
      </c>
      <c r="O179" s="571"/>
      <c r="P179" s="571"/>
      <c r="Q179" s="571" t="str">
        <f ca="1">'Т.6.'!AJ72</f>
        <v xml:space="preserve"> </v>
      </c>
      <c r="R179" s="571"/>
      <c r="S179" s="571" t="str">
        <f ca="1">IF(CONCATENATE('Т.6.'!AK72,". ",'Т.6.'!AL72)=$K$214,"",CONCATENATE('Т.6.'!AK72,". ",'Т.6.'!AL72))</f>
        <v/>
      </c>
      <c r="T179" s="571"/>
      <c r="U179" s="571"/>
      <c r="V179" s="247"/>
      <c r="W179" s="247"/>
      <c r="X179" s="247"/>
      <c r="Y179" s="247"/>
      <c r="Z179" s="247"/>
      <c r="AA179" s="247"/>
      <c r="AB179"/>
      <c r="AC179"/>
      <c r="AD179"/>
      <c r="AE179"/>
      <c r="AF179"/>
      <c r="AG179"/>
      <c r="AH179"/>
      <c r="AI179"/>
      <c r="AJ179"/>
    </row>
    <row r="180" spans="1:36" s="336" customFormat="1" x14ac:dyDescent="0.35">
      <c r="A180" s="402">
        <v>68</v>
      </c>
      <c r="B180" s="571" t="str">
        <f ca="1">IF(CONCATENATE('Т.6.'!AB73," (",'Т.6.'!AD73,") ",", ",'Т.6.'!AC73,"  ",'Т.6.'!AE73)="  ( ) ,     ","",IF(CONCATENATE('Т.6.'!AB73," (",'Т.6.'!AD73,") ",", ",'Т.6.'!AC73,"  ",'Т.6.'!AE73)=$AJ$113,"-",CONCATENATE('Т.6.'!AB73," (",'Т.6.'!AD73,") ",", ",'Т.6.'!AC73,"  ",'Т.6.'!AE73)))</f>
        <v/>
      </c>
      <c r="C180" s="571"/>
      <c r="D180" s="571"/>
      <c r="E180" s="571"/>
      <c r="F180" s="654" t="str">
        <f ca="1">'Т.6.'!AF73</f>
        <v xml:space="preserve"> </v>
      </c>
      <c r="G180" s="654"/>
      <c r="H180" s="654" t="str">
        <f ca="1">'Т.6.'!AG73</f>
        <v xml:space="preserve"> </v>
      </c>
      <c r="I180" s="654"/>
      <c r="J180" s="571" t="str">
        <f ca="1">'Т.6.'!AH73</f>
        <v xml:space="preserve"> </v>
      </c>
      <c r="K180" s="571"/>
      <c r="L180" s="571"/>
      <c r="M180" s="571"/>
      <c r="N180" s="571" t="str">
        <f ca="1">'Т.6.'!AI73</f>
        <v xml:space="preserve"> </v>
      </c>
      <c r="O180" s="571"/>
      <c r="P180" s="571"/>
      <c r="Q180" s="571" t="str">
        <f ca="1">'Т.6.'!AJ73</f>
        <v xml:space="preserve"> </v>
      </c>
      <c r="R180" s="571"/>
      <c r="S180" s="571" t="str">
        <f ca="1">IF(CONCATENATE('Т.6.'!AK73,". ",'Т.6.'!AL73)=$K$214,"",CONCATENATE('Т.6.'!AK73,". ",'Т.6.'!AL73))</f>
        <v/>
      </c>
      <c r="T180" s="571"/>
      <c r="U180" s="571"/>
      <c r="V180" s="247"/>
      <c r="W180" s="247"/>
      <c r="X180" s="247"/>
      <c r="Y180" s="247"/>
      <c r="Z180" s="247"/>
      <c r="AA180" s="247"/>
      <c r="AB180"/>
      <c r="AC180"/>
      <c r="AD180"/>
      <c r="AE180"/>
      <c r="AF180"/>
      <c r="AG180"/>
      <c r="AH180"/>
      <c r="AI180"/>
      <c r="AJ180"/>
    </row>
    <row r="181" spans="1:36" s="336" customFormat="1" x14ac:dyDescent="0.35">
      <c r="A181" s="402">
        <v>69</v>
      </c>
      <c r="B181" s="571" t="str">
        <f ca="1">IF(CONCATENATE('Т.6.'!AB74," (",'Т.6.'!AD74,") ",", ",'Т.6.'!AC74,"  ",'Т.6.'!AE74)="  ( ) ,     ","",IF(CONCATENATE('Т.6.'!AB74," (",'Т.6.'!AD74,") ",", ",'Т.6.'!AC74,"  ",'Т.6.'!AE74)=$AJ$113,"-",CONCATENATE('Т.6.'!AB74," (",'Т.6.'!AD74,") ",", ",'Т.6.'!AC74,"  ",'Т.6.'!AE74)))</f>
        <v/>
      </c>
      <c r="C181" s="571"/>
      <c r="D181" s="571"/>
      <c r="E181" s="571"/>
      <c r="F181" s="654" t="str">
        <f ca="1">'Т.6.'!AF74</f>
        <v xml:space="preserve"> </v>
      </c>
      <c r="G181" s="654"/>
      <c r="H181" s="654" t="str">
        <f ca="1">'Т.6.'!AG74</f>
        <v xml:space="preserve"> </v>
      </c>
      <c r="I181" s="654"/>
      <c r="J181" s="571" t="str">
        <f ca="1">'Т.6.'!AH74</f>
        <v xml:space="preserve"> </v>
      </c>
      <c r="K181" s="571"/>
      <c r="L181" s="571"/>
      <c r="M181" s="571"/>
      <c r="N181" s="571" t="str">
        <f ca="1">'Т.6.'!AI74</f>
        <v xml:space="preserve"> </v>
      </c>
      <c r="O181" s="571"/>
      <c r="P181" s="571"/>
      <c r="Q181" s="571" t="str">
        <f ca="1">'Т.6.'!AJ74</f>
        <v xml:space="preserve"> </v>
      </c>
      <c r="R181" s="571"/>
      <c r="S181" s="571" t="str">
        <f ca="1">IF(CONCATENATE('Т.6.'!AK74,". ",'Т.6.'!AL74)=$K$214,"",CONCATENATE('Т.6.'!AK74,". ",'Т.6.'!AL74))</f>
        <v/>
      </c>
      <c r="T181" s="571"/>
      <c r="U181" s="571"/>
      <c r="V181" s="247"/>
      <c r="W181" s="247"/>
      <c r="X181" s="247"/>
      <c r="Y181" s="247"/>
      <c r="Z181" s="247"/>
      <c r="AA181" s="247"/>
      <c r="AB181"/>
      <c r="AC181"/>
      <c r="AD181"/>
      <c r="AE181"/>
      <c r="AF181"/>
      <c r="AG181"/>
      <c r="AH181"/>
      <c r="AI181"/>
      <c r="AJ181"/>
    </row>
    <row r="182" spans="1:36" s="336" customFormat="1" x14ac:dyDescent="0.35">
      <c r="A182" s="402">
        <v>70</v>
      </c>
      <c r="B182" s="571" t="str">
        <f ca="1">IF(CONCATENATE('Т.6.'!AB75," (",'Т.6.'!AD75,") ",", ",'Т.6.'!AC75,"  ",'Т.6.'!AE75)="  ( ) ,     ","",IF(CONCATENATE('Т.6.'!AB75," (",'Т.6.'!AD75,") ",", ",'Т.6.'!AC75,"  ",'Т.6.'!AE75)=$AJ$113,"-",CONCATENATE('Т.6.'!AB75," (",'Т.6.'!AD75,") ",", ",'Т.6.'!AC75,"  ",'Т.6.'!AE75)))</f>
        <v/>
      </c>
      <c r="C182" s="571"/>
      <c r="D182" s="571"/>
      <c r="E182" s="571"/>
      <c r="F182" s="654" t="str">
        <f ca="1">'Т.6.'!AF75</f>
        <v xml:space="preserve"> </v>
      </c>
      <c r="G182" s="654"/>
      <c r="H182" s="654" t="str">
        <f ca="1">'Т.6.'!AG75</f>
        <v xml:space="preserve"> </v>
      </c>
      <c r="I182" s="654"/>
      <c r="J182" s="571" t="str">
        <f ca="1">'Т.6.'!AH75</f>
        <v xml:space="preserve"> </v>
      </c>
      <c r="K182" s="571"/>
      <c r="L182" s="571"/>
      <c r="M182" s="571"/>
      <c r="N182" s="571" t="str">
        <f ca="1">'Т.6.'!AI75</f>
        <v xml:space="preserve"> </v>
      </c>
      <c r="O182" s="571"/>
      <c r="P182" s="571"/>
      <c r="Q182" s="571" t="str">
        <f ca="1">'Т.6.'!AJ75</f>
        <v xml:space="preserve"> </v>
      </c>
      <c r="R182" s="571"/>
      <c r="S182" s="571" t="str">
        <f ca="1">IF(CONCATENATE('Т.6.'!AK75,". ",'Т.6.'!AL75)=$K$214,"",CONCATENATE('Т.6.'!AK75,". ",'Т.6.'!AL75))</f>
        <v/>
      </c>
      <c r="T182" s="571"/>
      <c r="U182" s="571"/>
      <c r="V182" s="247"/>
      <c r="W182" s="247"/>
      <c r="X182" s="247"/>
      <c r="Y182" s="247"/>
      <c r="Z182" s="247"/>
      <c r="AA182" s="247"/>
      <c r="AB182"/>
      <c r="AC182"/>
      <c r="AD182"/>
      <c r="AE182"/>
      <c r="AF182"/>
      <c r="AG182"/>
      <c r="AH182"/>
      <c r="AI182"/>
      <c r="AJ182"/>
    </row>
    <row r="183" spans="1:36" s="336" customFormat="1" x14ac:dyDescent="0.35">
      <c r="A183" s="402">
        <v>71</v>
      </c>
      <c r="B183" s="571" t="str">
        <f ca="1">IF(CONCATENATE('Т.6.'!AB76," (",'Т.6.'!AD76,") ",", ",'Т.6.'!AC76,"  ",'Т.6.'!AE76)="  ( ) ,     ","",IF(CONCATENATE('Т.6.'!AB76," (",'Т.6.'!AD76,") ",", ",'Т.6.'!AC76,"  ",'Т.6.'!AE76)=$AJ$113,"-",CONCATENATE('Т.6.'!AB76," (",'Т.6.'!AD76,") ",", ",'Т.6.'!AC76,"  ",'Т.6.'!AE76)))</f>
        <v/>
      </c>
      <c r="C183" s="571"/>
      <c r="D183" s="571"/>
      <c r="E183" s="571"/>
      <c r="F183" s="654" t="str">
        <f ca="1">'Т.6.'!AF76</f>
        <v xml:space="preserve"> </v>
      </c>
      <c r="G183" s="654"/>
      <c r="H183" s="654" t="str">
        <f ca="1">'Т.6.'!AG76</f>
        <v xml:space="preserve"> </v>
      </c>
      <c r="I183" s="654"/>
      <c r="J183" s="571" t="str">
        <f ca="1">'Т.6.'!AH76</f>
        <v xml:space="preserve"> </v>
      </c>
      <c r="K183" s="571"/>
      <c r="L183" s="571"/>
      <c r="M183" s="571"/>
      <c r="N183" s="571" t="str">
        <f ca="1">'Т.6.'!AI76</f>
        <v xml:space="preserve"> </v>
      </c>
      <c r="O183" s="571"/>
      <c r="P183" s="571"/>
      <c r="Q183" s="571" t="str">
        <f ca="1">'Т.6.'!AJ76</f>
        <v xml:space="preserve"> </v>
      </c>
      <c r="R183" s="571"/>
      <c r="S183" s="571" t="str">
        <f ca="1">IF(CONCATENATE('Т.6.'!AK76,". ",'Т.6.'!AL76)=$K$214,"",CONCATENATE('Т.6.'!AK76,". ",'Т.6.'!AL76))</f>
        <v/>
      </c>
      <c r="T183" s="571"/>
      <c r="U183" s="571"/>
      <c r="V183" s="247"/>
      <c r="W183" s="247"/>
      <c r="X183" s="247"/>
      <c r="Y183" s="247"/>
      <c r="Z183" s="247"/>
      <c r="AA183" s="247"/>
      <c r="AB183"/>
      <c r="AC183"/>
      <c r="AD183"/>
      <c r="AE183"/>
      <c r="AF183"/>
      <c r="AG183"/>
      <c r="AH183"/>
      <c r="AI183"/>
      <c r="AJ183"/>
    </row>
    <row r="184" spans="1:36" s="336" customFormat="1" x14ac:dyDescent="0.35">
      <c r="A184" s="402">
        <v>72</v>
      </c>
      <c r="B184" s="571" t="str">
        <f ca="1">IF(CONCATENATE('Т.6.'!AB77," (",'Т.6.'!AD77,") ",", ",'Т.6.'!AC77,"  ",'Т.6.'!AE77)="  ( ) ,     ","",IF(CONCATENATE('Т.6.'!AB77," (",'Т.6.'!AD77,") ",", ",'Т.6.'!AC77,"  ",'Т.6.'!AE77)=$AJ$113,"-",CONCATENATE('Т.6.'!AB77," (",'Т.6.'!AD77,") ",", ",'Т.6.'!AC77,"  ",'Т.6.'!AE77)))</f>
        <v/>
      </c>
      <c r="C184" s="571"/>
      <c r="D184" s="571"/>
      <c r="E184" s="571"/>
      <c r="F184" s="654" t="str">
        <f ca="1">'Т.6.'!AF77</f>
        <v xml:space="preserve"> </v>
      </c>
      <c r="G184" s="654"/>
      <c r="H184" s="654" t="str">
        <f ca="1">'Т.6.'!AG77</f>
        <v xml:space="preserve"> </v>
      </c>
      <c r="I184" s="654"/>
      <c r="J184" s="571" t="str">
        <f ca="1">'Т.6.'!AH77</f>
        <v xml:space="preserve"> </v>
      </c>
      <c r="K184" s="571"/>
      <c r="L184" s="571"/>
      <c r="M184" s="571"/>
      <c r="N184" s="571" t="str">
        <f ca="1">'Т.6.'!AI77</f>
        <v xml:space="preserve"> </v>
      </c>
      <c r="O184" s="571"/>
      <c r="P184" s="571"/>
      <c r="Q184" s="571" t="str">
        <f ca="1">'Т.6.'!AJ77</f>
        <v xml:space="preserve"> </v>
      </c>
      <c r="R184" s="571"/>
      <c r="S184" s="571" t="str">
        <f ca="1">IF(CONCATENATE('Т.6.'!AK77,". ",'Т.6.'!AL77)=$K$214,"",CONCATENATE('Т.6.'!AK77,". ",'Т.6.'!AL77))</f>
        <v/>
      </c>
      <c r="T184" s="571"/>
      <c r="U184" s="571"/>
      <c r="V184" s="247"/>
      <c r="W184" s="247"/>
      <c r="X184" s="247"/>
      <c r="Y184" s="247"/>
      <c r="Z184" s="247"/>
      <c r="AA184" s="247"/>
      <c r="AB184"/>
      <c r="AC184"/>
      <c r="AD184"/>
      <c r="AE184"/>
      <c r="AF184"/>
      <c r="AG184"/>
      <c r="AH184"/>
      <c r="AI184"/>
      <c r="AJ184"/>
    </row>
    <row r="185" spans="1:36" s="336" customFormat="1" x14ac:dyDescent="0.35">
      <c r="A185" s="402">
        <v>73</v>
      </c>
      <c r="B185" s="571" t="str">
        <f ca="1">IF(CONCATENATE('Т.6.'!AB78," (",'Т.6.'!AD78,") ",", ",'Т.6.'!AC78,"  ",'Т.6.'!AE78)="  ( ) ,     ","",IF(CONCATENATE('Т.6.'!AB78," (",'Т.6.'!AD78,") ",", ",'Т.6.'!AC78,"  ",'Т.6.'!AE78)=$AJ$113,"-",CONCATENATE('Т.6.'!AB78," (",'Т.6.'!AD78,") ",", ",'Т.6.'!AC78,"  ",'Т.6.'!AE78)))</f>
        <v/>
      </c>
      <c r="C185" s="571"/>
      <c r="D185" s="571"/>
      <c r="E185" s="571"/>
      <c r="F185" s="654" t="str">
        <f ca="1">'Т.6.'!AF78</f>
        <v xml:space="preserve"> </v>
      </c>
      <c r="G185" s="654"/>
      <c r="H185" s="654" t="str">
        <f ca="1">'Т.6.'!AG78</f>
        <v xml:space="preserve"> </v>
      </c>
      <c r="I185" s="654"/>
      <c r="J185" s="571" t="str">
        <f ca="1">'Т.6.'!AH78</f>
        <v xml:space="preserve"> </v>
      </c>
      <c r="K185" s="571"/>
      <c r="L185" s="571"/>
      <c r="M185" s="571"/>
      <c r="N185" s="571" t="str">
        <f ca="1">'Т.6.'!AI78</f>
        <v xml:space="preserve"> </v>
      </c>
      <c r="O185" s="571"/>
      <c r="P185" s="571"/>
      <c r="Q185" s="571" t="str">
        <f ca="1">'Т.6.'!AJ78</f>
        <v xml:space="preserve"> </v>
      </c>
      <c r="R185" s="571"/>
      <c r="S185" s="571" t="str">
        <f ca="1">IF(CONCATENATE('Т.6.'!AK78,". ",'Т.6.'!AL78)=$K$214,"",CONCATENATE('Т.6.'!AK78,". ",'Т.6.'!AL78))</f>
        <v/>
      </c>
      <c r="T185" s="571"/>
      <c r="U185" s="571"/>
      <c r="V185" s="247"/>
      <c r="W185" s="247"/>
      <c r="X185" s="247"/>
      <c r="Y185" s="247"/>
      <c r="Z185" s="247"/>
      <c r="AA185" s="247"/>
      <c r="AB185"/>
      <c r="AC185"/>
      <c r="AD185"/>
      <c r="AE185"/>
      <c r="AF185"/>
      <c r="AG185"/>
      <c r="AH185"/>
      <c r="AI185"/>
      <c r="AJ185"/>
    </row>
    <row r="186" spans="1:36" s="336" customFormat="1" x14ac:dyDescent="0.35">
      <c r="A186" s="402">
        <v>74</v>
      </c>
      <c r="B186" s="571" t="str">
        <f ca="1">IF(CONCATENATE('Т.6.'!AB79," (",'Т.6.'!AD79,") ",", ",'Т.6.'!AC79,"  ",'Т.6.'!AE79)="  ( ) ,     ","",IF(CONCATENATE('Т.6.'!AB79," (",'Т.6.'!AD79,") ",", ",'Т.6.'!AC79,"  ",'Т.6.'!AE79)=$AJ$113,"-",CONCATENATE('Т.6.'!AB79," (",'Т.6.'!AD79,") ",", ",'Т.6.'!AC79,"  ",'Т.6.'!AE79)))</f>
        <v/>
      </c>
      <c r="C186" s="571"/>
      <c r="D186" s="571"/>
      <c r="E186" s="571"/>
      <c r="F186" s="654" t="str">
        <f ca="1">'Т.6.'!AF79</f>
        <v xml:space="preserve"> </v>
      </c>
      <c r="G186" s="654"/>
      <c r="H186" s="654" t="str">
        <f ca="1">'Т.6.'!AG79</f>
        <v xml:space="preserve"> </v>
      </c>
      <c r="I186" s="654"/>
      <c r="J186" s="571" t="str">
        <f ca="1">'Т.6.'!AH79</f>
        <v xml:space="preserve"> </v>
      </c>
      <c r="K186" s="571"/>
      <c r="L186" s="571"/>
      <c r="M186" s="571"/>
      <c r="N186" s="571" t="str">
        <f ca="1">'Т.6.'!AI79</f>
        <v xml:space="preserve"> </v>
      </c>
      <c r="O186" s="571"/>
      <c r="P186" s="571"/>
      <c r="Q186" s="571" t="str">
        <f ca="1">'Т.6.'!AJ79</f>
        <v xml:space="preserve"> </v>
      </c>
      <c r="R186" s="571"/>
      <c r="S186" s="571" t="str">
        <f ca="1">IF(CONCATENATE('Т.6.'!AK79,". ",'Т.6.'!AL79)=$K$214,"",CONCATENATE('Т.6.'!AK79,". ",'Т.6.'!AL79))</f>
        <v/>
      </c>
      <c r="T186" s="571"/>
      <c r="U186" s="571"/>
      <c r="V186" s="247"/>
      <c r="W186" s="247"/>
      <c r="X186" s="247"/>
      <c r="Y186" s="247"/>
      <c r="Z186" s="247"/>
      <c r="AA186" s="247"/>
      <c r="AB186"/>
      <c r="AC186"/>
      <c r="AD186"/>
      <c r="AE186"/>
      <c r="AF186"/>
      <c r="AG186"/>
      <c r="AH186"/>
      <c r="AI186"/>
      <c r="AJ186"/>
    </row>
    <row r="187" spans="1:36" s="336" customFormat="1" x14ac:dyDescent="0.35">
      <c r="A187" s="402">
        <v>75</v>
      </c>
      <c r="B187" s="571" t="str">
        <f ca="1">IF(CONCATENATE('Т.6.'!AB80," (",'Т.6.'!AD80,") ",", ",'Т.6.'!AC80,"  ",'Т.6.'!AE80)="  ( ) ,     ","",IF(CONCATENATE('Т.6.'!AB80," (",'Т.6.'!AD80,") ",", ",'Т.6.'!AC80,"  ",'Т.6.'!AE80)=$AJ$113,"-",CONCATENATE('Т.6.'!AB80," (",'Т.6.'!AD80,") ",", ",'Т.6.'!AC80,"  ",'Т.6.'!AE80)))</f>
        <v/>
      </c>
      <c r="C187" s="571"/>
      <c r="D187" s="571"/>
      <c r="E187" s="571"/>
      <c r="F187" s="654" t="str">
        <f ca="1">'Т.6.'!AF80</f>
        <v xml:space="preserve"> </v>
      </c>
      <c r="G187" s="654"/>
      <c r="H187" s="654" t="str">
        <f ca="1">'Т.6.'!AG80</f>
        <v xml:space="preserve"> </v>
      </c>
      <c r="I187" s="654"/>
      <c r="J187" s="571" t="str">
        <f ca="1">'Т.6.'!AH80</f>
        <v xml:space="preserve"> </v>
      </c>
      <c r="K187" s="571"/>
      <c r="L187" s="571"/>
      <c r="M187" s="571"/>
      <c r="N187" s="571" t="str">
        <f ca="1">'Т.6.'!AI80</f>
        <v xml:space="preserve"> </v>
      </c>
      <c r="O187" s="571"/>
      <c r="P187" s="571"/>
      <c r="Q187" s="571" t="str">
        <f ca="1">'Т.6.'!AJ80</f>
        <v xml:space="preserve"> </v>
      </c>
      <c r="R187" s="571"/>
      <c r="S187" s="571" t="str">
        <f ca="1">IF(CONCATENATE('Т.6.'!AK80,". ",'Т.6.'!AL80)=$K$214,"",CONCATENATE('Т.6.'!AK80,". ",'Т.6.'!AL80))</f>
        <v/>
      </c>
      <c r="T187" s="571"/>
      <c r="U187" s="571"/>
      <c r="V187" s="247"/>
      <c r="W187" s="247"/>
      <c r="X187" s="247"/>
      <c r="Y187" s="247"/>
      <c r="Z187" s="247"/>
      <c r="AA187" s="247"/>
      <c r="AB187"/>
      <c r="AC187"/>
      <c r="AD187"/>
      <c r="AE187"/>
      <c r="AF187"/>
      <c r="AG187"/>
      <c r="AH187"/>
      <c r="AI187"/>
      <c r="AJ187"/>
    </row>
    <row r="188" spans="1:36" s="336" customFormat="1" x14ac:dyDescent="0.35">
      <c r="A188" s="402">
        <v>76</v>
      </c>
      <c r="B188" s="571" t="str">
        <f ca="1">IF(CONCATENATE('Т.6.'!AB81," (",'Т.6.'!AD81,") ",", ",'Т.6.'!AC81,"  ",'Т.6.'!AE81)="  ( ) ,     ","",IF(CONCATENATE('Т.6.'!AB81," (",'Т.6.'!AD81,") ",", ",'Т.6.'!AC81,"  ",'Т.6.'!AE81)=$AJ$113,"-",CONCATENATE('Т.6.'!AB81," (",'Т.6.'!AD81,") ",", ",'Т.6.'!AC81,"  ",'Т.6.'!AE81)))</f>
        <v/>
      </c>
      <c r="C188" s="571"/>
      <c r="D188" s="571"/>
      <c r="E188" s="571"/>
      <c r="F188" s="654" t="str">
        <f ca="1">'Т.6.'!AF81</f>
        <v xml:space="preserve"> </v>
      </c>
      <c r="G188" s="654"/>
      <c r="H188" s="654" t="str">
        <f ca="1">'Т.6.'!AG81</f>
        <v xml:space="preserve"> </v>
      </c>
      <c r="I188" s="654"/>
      <c r="J188" s="571" t="str">
        <f ca="1">'Т.6.'!AH81</f>
        <v xml:space="preserve"> </v>
      </c>
      <c r="K188" s="571"/>
      <c r="L188" s="571"/>
      <c r="M188" s="571"/>
      <c r="N188" s="571" t="str">
        <f ca="1">'Т.6.'!AI81</f>
        <v xml:space="preserve"> </v>
      </c>
      <c r="O188" s="571"/>
      <c r="P188" s="571"/>
      <c r="Q188" s="571" t="str">
        <f ca="1">'Т.6.'!AJ81</f>
        <v xml:space="preserve"> </v>
      </c>
      <c r="R188" s="571"/>
      <c r="S188" s="571" t="str">
        <f ca="1">IF(CONCATENATE('Т.6.'!AK81,". ",'Т.6.'!AL81)=$K$214,"",CONCATENATE('Т.6.'!AK81,". ",'Т.6.'!AL81))</f>
        <v/>
      </c>
      <c r="T188" s="571"/>
      <c r="U188" s="571"/>
      <c r="V188" s="247"/>
      <c r="W188" s="247"/>
      <c r="X188" s="247"/>
      <c r="Y188" s="247"/>
      <c r="Z188" s="247"/>
      <c r="AA188" s="247"/>
      <c r="AB188"/>
      <c r="AC188"/>
      <c r="AD188"/>
      <c r="AE188"/>
      <c r="AF188"/>
      <c r="AG188"/>
      <c r="AH188"/>
      <c r="AI188"/>
      <c r="AJ188"/>
    </row>
    <row r="189" spans="1:36" s="336" customFormat="1" x14ac:dyDescent="0.35">
      <c r="A189" s="402">
        <v>77</v>
      </c>
      <c r="B189" s="571" t="str">
        <f ca="1">IF(CONCATENATE('Т.6.'!AB82," (",'Т.6.'!AD82,") ",", ",'Т.6.'!AC82,"  ",'Т.6.'!AE82)="  ( ) ,     ","",IF(CONCATENATE('Т.6.'!AB82," (",'Т.6.'!AD82,") ",", ",'Т.6.'!AC82,"  ",'Т.6.'!AE82)=$AJ$113,"-",CONCATENATE('Т.6.'!AB82," (",'Т.6.'!AD82,") ",", ",'Т.6.'!AC82,"  ",'Т.6.'!AE82)))</f>
        <v/>
      </c>
      <c r="C189" s="571"/>
      <c r="D189" s="571"/>
      <c r="E189" s="571"/>
      <c r="F189" s="654" t="str">
        <f ca="1">'Т.6.'!AF82</f>
        <v xml:space="preserve"> </v>
      </c>
      <c r="G189" s="654"/>
      <c r="H189" s="654" t="str">
        <f ca="1">'Т.6.'!AG82</f>
        <v xml:space="preserve"> </v>
      </c>
      <c r="I189" s="654"/>
      <c r="J189" s="571" t="str">
        <f ca="1">'Т.6.'!AH82</f>
        <v xml:space="preserve"> </v>
      </c>
      <c r="K189" s="571"/>
      <c r="L189" s="571"/>
      <c r="M189" s="571"/>
      <c r="N189" s="571" t="str">
        <f ca="1">'Т.6.'!AI82</f>
        <v xml:space="preserve"> </v>
      </c>
      <c r="O189" s="571"/>
      <c r="P189" s="571"/>
      <c r="Q189" s="571" t="str">
        <f ca="1">'Т.6.'!AJ82</f>
        <v xml:space="preserve"> </v>
      </c>
      <c r="R189" s="571"/>
      <c r="S189" s="571" t="str">
        <f ca="1">IF(CONCATENATE('Т.6.'!AK82,". ",'Т.6.'!AL82)=$K$214,"",CONCATENATE('Т.6.'!AK82,". ",'Т.6.'!AL82))</f>
        <v/>
      </c>
      <c r="T189" s="571"/>
      <c r="U189" s="571"/>
      <c r="V189" s="247"/>
      <c r="W189" s="247"/>
      <c r="X189" s="247"/>
      <c r="Y189" s="247"/>
      <c r="Z189" s="247"/>
      <c r="AA189" s="247"/>
      <c r="AB189"/>
      <c r="AC189"/>
      <c r="AD189"/>
      <c r="AE189"/>
      <c r="AF189"/>
      <c r="AG189"/>
      <c r="AH189"/>
      <c r="AI189"/>
      <c r="AJ189"/>
    </row>
    <row r="190" spans="1:36" s="336" customFormat="1" x14ac:dyDescent="0.35">
      <c r="A190" s="402">
        <v>78</v>
      </c>
      <c r="B190" s="571" t="str">
        <f ca="1">IF(CONCATENATE('Т.6.'!AB83," (",'Т.6.'!AD83,") ",", ",'Т.6.'!AC83,"  ",'Т.6.'!AE83)="  ( ) ,     ","",IF(CONCATENATE('Т.6.'!AB83," (",'Т.6.'!AD83,") ",", ",'Т.6.'!AC83,"  ",'Т.6.'!AE83)=$AJ$113,"-",CONCATENATE('Т.6.'!AB83," (",'Т.6.'!AD83,") ",", ",'Т.6.'!AC83,"  ",'Т.6.'!AE83)))</f>
        <v/>
      </c>
      <c r="C190" s="571"/>
      <c r="D190" s="571"/>
      <c r="E190" s="571"/>
      <c r="F190" s="654" t="str">
        <f ca="1">'Т.6.'!AF83</f>
        <v xml:space="preserve"> </v>
      </c>
      <c r="G190" s="654"/>
      <c r="H190" s="654" t="str">
        <f ca="1">'Т.6.'!AG83</f>
        <v xml:space="preserve"> </v>
      </c>
      <c r="I190" s="654"/>
      <c r="J190" s="571" t="str">
        <f ca="1">'Т.6.'!AH83</f>
        <v xml:space="preserve"> </v>
      </c>
      <c r="K190" s="571"/>
      <c r="L190" s="571"/>
      <c r="M190" s="571"/>
      <c r="N190" s="571" t="str">
        <f ca="1">'Т.6.'!AI83</f>
        <v xml:space="preserve"> </v>
      </c>
      <c r="O190" s="571"/>
      <c r="P190" s="571"/>
      <c r="Q190" s="571" t="str">
        <f ca="1">'Т.6.'!AJ83</f>
        <v xml:space="preserve"> </v>
      </c>
      <c r="R190" s="571"/>
      <c r="S190" s="571" t="str">
        <f ca="1">IF(CONCATENATE('Т.6.'!AK83,". ",'Т.6.'!AL83)=$K$214,"",CONCATENATE('Т.6.'!AK83,". ",'Т.6.'!AL83))</f>
        <v/>
      </c>
      <c r="T190" s="571"/>
      <c r="U190" s="571"/>
      <c r="V190" s="247"/>
      <c r="W190" s="247"/>
      <c r="X190" s="247"/>
      <c r="Y190" s="247"/>
      <c r="Z190" s="247"/>
      <c r="AA190" s="247"/>
      <c r="AB190"/>
      <c r="AC190"/>
      <c r="AD190"/>
      <c r="AE190"/>
      <c r="AF190"/>
      <c r="AG190"/>
      <c r="AH190"/>
      <c r="AI190"/>
      <c r="AJ190"/>
    </row>
    <row r="191" spans="1:36" s="336" customFormat="1" x14ac:dyDescent="0.35">
      <c r="A191" s="402">
        <v>79</v>
      </c>
      <c r="B191" s="571" t="str">
        <f ca="1">IF(CONCATENATE('Т.6.'!AB84," (",'Т.6.'!AD84,") ",", ",'Т.6.'!AC84,"  ",'Т.6.'!AE84)="  ( ) ,     ","",IF(CONCATENATE('Т.6.'!AB84," (",'Т.6.'!AD84,") ",", ",'Т.6.'!AC84,"  ",'Т.6.'!AE84)=$AJ$113,"-",CONCATENATE('Т.6.'!AB84," (",'Т.6.'!AD84,") ",", ",'Т.6.'!AC84,"  ",'Т.6.'!AE84)))</f>
        <v/>
      </c>
      <c r="C191" s="571"/>
      <c r="D191" s="571"/>
      <c r="E191" s="571"/>
      <c r="F191" s="654" t="str">
        <f ca="1">'Т.6.'!AF84</f>
        <v xml:space="preserve"> </v>
      </c>
      <c r="G191" s="654"/>
      <c r="H191" s="654" t="str">
        <f ca="1">'Т.6.'!AG84</f>
        <v xml:space="preserve"> </v>
      </c>
      <c r="I191" s="654"/>
      <c r="J191" s="571" t="str">
        <f ca="1">'Т.6.'!AH84</f>
        <v xml:space="preserve"> </v>
      </c>
      <c r="K191" s="571"/>
      <c r="L191" s="571"/>
      <c r="M191" s="571"/>
      <c r="N191" s="571" t="str">
        <f ca="1">'Т.6.'!AI84</f>
        <v xml:space="preserve"> </v>
      </c>
      <c r="O191" s="571"/>
      <c r="P191" s="571"/>
      <c r="Q191" s="571" t="str">
        <f ca="1">'Т.6.'!AJ84</f>
        <v xml:space="preserve"> </v>
      </c>
      <c r="R191" s="571"/>
      <c r="S191" s="571" t="str">
        <f ca="1">IF(CONCATENATE('Т.6.'!AK84,". ",'Т.6.'!AL84)=$K$214,"",CONCATENATE('Т.6.'!AK84,". ",'Т.6.'!AL84))</f>
        <v/>
      </c>
      <c r="T191" s="571"/>
      <c r="U191" s="571"/>
      <c r="V191" s="247"/>
      <c r="W191" s="247"/>
      <c r="X191" s="247"/>
      <c r="Y191" s="247"/>
      <c r="Z191" s="247"/>
      <c r="AA191" s="247"/>
      <c r="AB191"/>
      <c r="AC191"/>
      <c r="AD191"/>
      <c r="AE191"/>
      <c r="AF191"/>
      <c r="AG191"/>
      <c r="AH191"/>
      <c r="AI191"/>
      <c r="AJ191"/>
    </row>
    <row r="192" spans="1:36" s="336" customFormat="1" x14ac:dyDescent="0.35">
      <c r="A192" s="402">
        <v>80</v>
      </c>
      <c r="B192" s="571" t="str">
        <f ca="1">IF(CONCATENATE('Т.6.'!AB85," (",'Т.6.'!AD85,") ",", ",'Т.6.'!AC85,"  ",'Т.6.'!AE85)="  ( ) ,     ","",IF(CONCATENATE('Т.6.'!AB85," (",'Т.6.'!AD85,") ",", ",'Т.6.'!AC85,"  ",'Т.6.'!AE85)=$AJ$113,"-",CONCATENATE('Т.6.'!AB85," (",'Т.6.'!AD85,") ",", ",'Т.6.'!AC85,"  ",'Т.6.'!AE85)))</f>
        <v/>
      </c>
      <c r="C192" s="571"/>
      <c r="D192" s="571"/>
      <c r="E192" s="571"/>
      <c r="F192" s="654" t="str">
        <f ca="1">'Т.6.'!AF85</f>
        <v xml:space="preserve"> </v>
      </c>
      <c r="G192" s="654"/>
      <c r="H192" s="654" t="str">
        <f ca="1">'Т.6.'!AG85</f>
        <v xml:space="preserve"> </v>
      </c>
      <c r="I192" s="654"/>
      <c r="J192" s="571" t="str">
        <f ca="1">'Т.6.'!AH85</f>
        <v xml:space="preserve"> </v>
      </c>
      <c r="K192" s="571"/>
      <c r="L192" s="571"/>
      <c r="M192" s="571"/>
      <c r="N192" s="571" t="str">
        <f ca="1">'Т.6.'!AI85</f>
        <v xml:space="preserve"> </v>
      </c>
      <c r="O192" s="571"/>
      <c r="P192" s="571"/>
      <c r="Q192" s="571" t="str">
        <f ca="1">'Т.6.'!AJ85</f>
        <v xml:space="preserve"> </v>
      </c>
      <c r="R192" s="571"/>
      <c r="S192" s="571" t="str">
        <f ca="1">IF(CONCATENATE('Т.6.'!AK85,". ",'Т.6.'!AL85)=$K$214,"",CONCATENATE('Т.6.'!AK85,". ",'Т.6.'!AL85))</f>
        <v/>
      </c>
      <c r="T192" s="571"/>
      <c r="U192" s="571"/>
      <c r="V192" s="247"/>
      <c r="W192" s="247"/>
      <c r="X192" s="247"/>
      <c r="Y192" s="247"/>
      <c r="Z192" s="247"/>
      <c r="AA192" s="247"/>
      <c r="AB192"/>
      <c r="AC192"/>
      <c r="AD192"/>
      <c r="AE192"/>
      <c r="AF192"/>
      <c r="AG192"/>
      <c r="AH192"/>
      <c r="AI192"/>
      <c r="AJ192"/>
    </row>
    <row r="193" spans="1:36" s="336" customFormat="1" x14ac:dyDescent="0.35">
      <c r="A193" s="402">
        <v>81</v>
      </c>
      <c r="B193" s="571" t="str">
        <f ca="1">IF(CONCATENATE('Т.6.'!AB86," (",'Т.6.'!AD86,") ",", ",'Т.6.'!AC86,"  ",'Т.6.'!AE86)="  ( ) ,     ","",IF(CONCATENATE('Т.6.'!AB86," (",'Т.6.'!AD86,") ",", ",'Т.6.'!AC86,"  ",'Т.6.'!AE86)=$AJ$113,"-",CONCATENATE('Т.6.'!AB86," (",'Т.6.'!AD86,") ",", ",'Т.6.'!AC86,"  ",'Т.6.'!AE86)))</f>
        <v/>
      </c>
      <c r="C193" s="571"/>
      <c r="D193" s="571"/>
      <c r="E193" s="571"/>
      <c r="F193" s="654" t="str">
        <f ca="1">'Т.6.'!AF86</f>
        <v xml:space="preserve"> </v>
      </c>
      <c r="G193" s="654"/>
      <c r="H193" s="654" t="str">
        <f ca="1">'Т.6.'!AG86</f>
        <v xml:space="preserve"> </v>
      </c>
      <c r="I193" s="654"/>
      <c r="J193" s="571" t="str">
        <f ca="1">'Т.6.'!AH86</f>
        <v xml:space="preserve"> </v>
      </c>
      <c r="K193" s="571"/>
      <c r="L193" s="571"/>
      <c r="M193" s="571"/>
      <c r="N193" s="571" t="str">
        <f ca="1">'Т.6.'!AI86</f>
        <v xml:space="preserve"> </v>
      </c>
      <c r="O193" s="571"/>
      <c r="P193" s="571"/>
      <c r="Q193" s="571" t="str">
        <f ca="1">'Т.6.'!AJ86</f>
        <v xml:space="preserve"> </v>
      </c>
      <c r="R193" s="571"/>
      <c r="S193" s="571" t="str">
        <f ca="1">IF(CONCATENATE('Т.6.'!AK86,". ",'Т.6.'!AL86)=$K$214,"",CONCATENATE('Т.6.'!AK86,". ",'Т.6.'!AL86))</f>
        <v/>
      </c>
      <c r="T193" s="571"/>
      <c r="U193" s="571"/>
      <c r="V193" s="247"/>
      <c r="W193" s="247"/>
      <c r="X193" s="247"/>
      <c r="Y193" s="247"/>
      <c r="Z193" s="247"/>
      <c r="AA193" s="247"/>
      <c r="AB193"/>
      <c r="AC193"/>
      <c r="AD193"/>
      <c r="AE193"/>
      <c r="AF193"/>
      <c r="AG193"/>
      <c r="AH193"/>
      <c r="AI193"/>
      <c r="AJ193"/>
    </row>
    <row r="194" spans="1:36" s="336" customFormat="1" x14ac:dyDescent="0.35">
      <c r="A194" s="402">
        <v>82</v>
      </c>
      <c r="B194" s="571" t="str">
        <f ca="1">IF(CONCATENATE('Т.6.'!AB87," (",'Т.6.'!AD87,") ",", ",'Т.6.'!AC87,"  ",'Т.6.'!AE87)="  ( ) ,     ","",IF(CONCATENATE('Т.6.'!AB87," (",'Т.6.'!AD87,") ",", ",'Т.6.'!AC87,"  ",'Т.6.'!AE87)=$AJ$113,"-",CONCATENATE('Т.6.'!AB87," (",'Т.6.'!AD87,") ",", ",'Т.6.'!AC87,"  ",'Т.6.'!AE87)))</f>
        <v/>
      </c>
      <c r="C194" s="571"/>
      <c r="D194" s="571"/>
      <c r="E194" s="571"/>
      <c r="F194" s="654" t="str">
        <f ca="1">'Т.6.'!AF87</f>
        <v xml:space="preserve"> </v>
      </c>
      <c r="G194" s="654"/>
      <c r="H194" s="654" t="str">
        <f ca="1">'Т.6.'!AG87</f>
        <v xml:space="preserve"> </v>
      </c>
      <c r="I194" s="654"/>
      <c r="J194" s="571" t="str">
        <f ca="1">'Т.6.'!AH87</f>
        <v xml:space="preserve"> </v>
      </c>
      <c r="K194" s="571"/>
      <c r="L194" s="571"/>
      <c r="M194" s="571"/>
      <c r="N194" s="571" t="str">
        <f ca="1">'Т.6.'!AI87</f>
        <v xml:space="preserve"> </v>
      </c>
      <c r="O194" s="571"/>
      <c r="P194" s="571"/>
      <c r="Q194" s="571" t="str">
        <f ca="1">'Т.6.'!AJ87</f>
        <v xml:space="preserve"> </v>
      </c>
      <c r="R194" s="571"/>
      <c r="S194" s="571" t="str">
        <f ca="1">IF(CONCATENATE('Т.6.'!AK87,". ",'Т.6.'!AL87)=$K$214,"",CONCATENATE('Т.6.'!AK87,". ",'Т.6.'!AL87))</f>
        <v/>
      </c>
      <c r="T194" s="571"/>
      <c r="U194" s="571"/>
      <c r="V194" s="247"/>
      <c r="W194" s="247"/>
      <c r="X194" s="247"/>
      <c r="Y194" s="247"/>
      <c r="Z194" s="247"/>
      <c r="AA194" s="247"/>
      <c r="AB194"/>
      <c r="AC194"/>
      <c r="AD194"/>
      <c r="AE194"/>
      <c r="AF194"/>
      <c r="AG194"/>
      <c r="AH194"/>
      <c r="AI194"/>
      <c r="AJ194"/>
    </row>
    <row r="195" spans="1:36" s="336" customFormat="1" x14ac:dyDescent="0.35">
      <c r="A195" s="402">
        <v>83</v>
      </c>
      <c r="B195" s="571" t="str">
        <f ca="1">IF(CONCATENATE('Т.6.'!AB88," (",'Т.6.'!AD88,") ",", ",'Т.6.'!AC88,"  ",'Т.6.'!AE88)="  ( ) ,     ","",IF(CONCATENATE('Т.6.'!AB88," (",'Т.6.'!AD88,") ",", ",'Т.6.'!AC88,"  ",'Т.6.'!AE88)=$AJ$113,"-",CONCATENATE('Т.6.'!AB88," (",'Т.6.'!AD88,") ",", ",'Т.6.'!AC88,"  ",'Т.6.'!AE88)))</f>
        <v/>
      </c>
      <c r="C195" s="571"/>
      <c r="D195" s="571"/>
      <c r="E195" s="571"/>
      <c r="F195" s="654" t="str">
        <f ca="1">'Т.6.'!AF88</f>
        <v xml:space="preserve"> </v>
      </c>
      <c r="G195" s="654"/>
      <c r="H195" s="654" t="str">
        <f ca="1">'Т.6.'!AG88</f>
        <v xml:space="preserve"> </v>
      </c>
      <c r="I195" s="654"/>
      <c r="J195" s="571" t="str">
        <f ca="1">'Т.6.'!AH88</f>
        <v xml:space="preserve"> </v>
      </c>
      <c r="K195" s="571"/>
      <c r="L195" s="571"/>
      <c r="M195" s="571"/>
      <c r="N195" s="571" t="str">
        <f ca="1">'Т.6.'!AI88</f>
        <v xml:space="preserve"> </v>
      </c>
      <c r="O195" s="571"/>
      <c r="P195" s="571"/>
      <c r="Q195" s="571" t="str">
        <f ca="1">'Т.6.'!AJ88</f>
        <v xml:space="preserve"> </v>
      </c>
      <c r="R195" s="571"/>
      <c r="S195" s="571" t="str">
        <f ca="1">IF(CONCATENATE('Т.6.'!AK88,". ",'Т.6.'!AL88)=$K$214,"",CONCATENATE('Т.6.'!AK88,". ",'Т.6.'!AL88))</f>
        <v/>
      </c>
      <c r="T195" s="571"/>
      <c r="U195" s="571"/>
      <c r="V195" s="247"/>
      <c r="W195" s="247"/>
      <c r="X195" s="247"/>
      <c r="Y195" s="247"/>
      <c r="Z195" s="247"/>
      <c r="AA195" s="247"/>
      <c r="AB195"/>
      <c r="AC195"/>
      <c r="AD195"/>
      <c r="AE195"/>
      <c r="AF195"/>
      <c r="AG195"/>
      <c r="AH195"/>
      <c r="AI195"/>
      <c r="AJ195"/>
    </row>
    <row r="196" spans="1:36" s="336" customFormat="1" x14ac:dyDescent="0.35">
      <c r="A196" s="402">
        <v>84</v>
      </c>
      <c r="B196" s="571" t="str">
        <f ca="1">IF(CONCATENATE('Т.6.'!AB89," (",'Т.6.'!AD89,") ",", ",'Т.6.'!AC89,"  ",'Т.6.'!AE89)="  ( ) ,     ","",IF(CONCATENATE('Т.6.'!AB89," (",'Т.6.'!AD89,") ",", ",'Т.6.'!AC89,"  ",'Т.6.'!AE89)=$AJ$113,"-",CONCATENATE('Т.6.'!AB89," (",'Т.6.'!AD89,") ",", ",'Т.6.'!AC89,"  ",'Т.6.'!AE89)))</f>
        <v/>
      </c>
      <c r="C196" s="571"/>
      <c r="D196" s="571"/>
      <c r="E196" s="571"/>
      <c r="F196" s="654" t="str">
        <f ca="1">'Т.6.'!AF89</f>
        <v xml:space="preserve"> </v>
      </c>
      <c r="G196" s="654"/>
      <c r="H196" s="654" t="str">
        <f ca="1">'Т.6.'!AG89</f>
        <v xml:space="preserve"> </v>
      </c>
      <c r="I196" s="654"/>
      <c r="J196" s="571" t="str">
        <f ca="1">'Т.6.'!AH89</f>
        <v xml:space="preserve"> </v>
      </c>
      <c r="K196" s="571"/>
      <c r="L196" s="571"/>
      <c r="M196" s="571"/>
      <c r="N196" s="571" t="str">
        <f ca="1">'Т.6.'!AI89</f>
        <v xml:space="preserve"> </v>
      </c>
      <c r="O196" s="571"/>
      <c r="P196" s="571"/>
      <c r="Q196" s="571" t="str">
        <f ca="1">'Т.6.'!AJ89</f>
        <v xml:space="preserve"> </v>
      </c>
      <c r="R196" s="571"/>
      <c r="S196" s="571" t="str">
        <f ca="1">IF(CONCATENATE('Т.6.'!AK89,". ",'Т.6.'!AL89)=$K$214,"",CONCATENATE('Т.6.'!AK89,". ",'Т.6.'!AL89))</f>
        <v/>
      </c>
      <c r="T196" s="571"/>
      <c r="U196" s="571"/>
      <c r="V196" s="247"/>
      <c r="W196" s="247"/>
      <c r="X196" s="247"/>
      <c r="Y196" s="247"/>
      <c r="Z196" s="247"/>
      <c r="AA196" s="247"/>
      <c r="AB196"/>
      <c r="AC196"/>
      <c r="AD196"/>
      <c r="AE196"/>
      <c r="AF196"/>
      <c r="AG196"/>
      <c r="AH196"/>
      <c r="AI196"/>
      <c r="AJ196"/>
    </row>
    <row r="197" spans="1:36" s="336" customFormat="1" x14ac:dyDescent="0.35">
      <c r="A197" s="402">
        <v>85</v>
      </c>
      <c r="B197" s="571" t="str">
        <f ca="1">IF(CONCATENATE('Т.6.'!AB90," (",'Т.6.'!AD90,") ",", ",'Т.6.'!AC90,"  ",'Т.6.'!AE90)="  ( ) ,     ","",IF(CONCATENATE('Т.6.'!AB90," (",'Т.6.'!AD90,") ",", ",'Т.6.'!AC90,"  ",'Т.6.'!AE90)=$AJ$113,"-",CONCATENATE('Т.6.'!AB90," (",'Т.6.'!AD90,") ",", ",'Т.6.'!AC90,"  ",'Т.6.'!AE90)))</f>
        <v/>
      </c>
      <c r="C197" s="571"/>
      <c r="D197" s="571"/>
      <c r="E197" s="571"/>
      <c r="F197" s="654" t="str">
        <f ca="1">'Т.6.'!AF90</f>
        <v xml:space="preserve"> </v>
      </c>
      <c r="G197" s="654"/>
      <c r="H197" s="654" t="str">
        <f ca="1">'Т.6.'!AG90</f>
        <v xml:space="preserve"> </v>
      </c>
      <c r="I197" s="654"/>
      <c r="J197" s="571" t="str">
        <f ca="1">'Т.6.'!AH90</f>
        <v xml:space="preserve"> </v>
      </c>
      <c r="K197" s="571"/>
      <c r="L197" s="571"/>
      <c r="M197" s="571"/>
      <c r="N197" s="571" t="str">
        <f ca="1">'Т.6.'!AI90</f>
        <v xml:space="preserve"> </v>
      </c>
      <c r="O197" s="571"/>
      <c r="P197" s="571"/>
      <c r="Q197" s="571" t="str">
        <f ca="1">'Т.6.'!AJ90</f>
        <v xml:space="preserve"> </v>
      </c>
      <c r="R197" s="571"/>
      <c r="S197" s="571" t="str">
        <f ca="1">IF(CONCATENATE('Т.6.'!AK90,". ",'Т.6.'!AL90)=$K$214,"",CONCATENATE('Т.6.'!AK90,". ",'Т.6.'!AL90))</f>
        <v/>
      </c>
      <c r="T197" s="571"/>
      <c r="U197" s="571"/>
      <c r="V197" s="247"/>
      <c r="W197" s="247"/>
      <c r="X197" s="247"/>
      <c r="Y197" s="247"/>
      <c r="Z197" s="247"/>
      <c r="AA197" s="247"/>
      <c r="AB197"/>
      <c r="AC197"/>
      <c r="AD197"/>
      <c r="AE197"/>
      <c r="AF197"/>
      <c r="AG197"/>
      <c r="AH197"/>
      <c r="AI197"/>
      <c r="AJ197"/>
    </row>
    <row r="198" spans="1:36" s="336" customFormat="1" x14ac:dyDescent="0.35">
      <c r="A198" s="402">
        <v>86</v>
      </c>
      <c r="B198" s="571" t="str">
        <f ca="1">IF(CONCATENATE('Т.6.'!AB91," (",'Т.6.'!AD91,") ",", ",'Т.6.'!AC91,"  ",'Т.6.'!AE91)="  ( ) ,     ","",IF(CONCATENATE('Т.6.'!AB91," (",'Т.6.'!AD91,") ",", ",'Т.6.'!AC91,"  ",'Т.6.'!AE91)=$AJ$113,"-",CONCATENATE('Т.6.'!AB91," (",'Т.6.'!AD91,") ",", ",'Т.6.'!AC91,"  ",'Т.6.'!AE91)))</f>
        <v/>
      </c>
      <c r="C198" s="571"/>
      <c r="D198" s="571"/>
      <c r="E198" s="571"/>
      <c r="F198" s="654" t="str">
        <f ca="1">'Т.6.'!AF91</f>
        <v xml:space="preserve"> </v>
      </c>
      <c r="G198" s="654"/>
      <c r="H198" s="654" t="str">
        <f ca="1">'Т.6.'!AG91</f>
        <v xml:space="preserve"> </v>
      </c>
      <c r="I198" s="654"/>
      <c r="J198" s="571" t="str">
        <f ca="1">'Т.6.'!AH91</f>
        <v xml:space="preserve"> </v>
      </c>
      <c r="K198" s="571"/>
      <c r="L198" s="571"/>
      <c r="M198" s="571"/>
      <c r="N198" s="571" t="str">
        <f ca="1">'Т.6.'!AI91</f>
        <v xml:space="preserve"> </v>
      </c>
      <c r="O198" s="571"/>
      <c r="P198" s="571"/>
      <c r="Q198" s="571" t="str">
        <f ca="1">'Т.6.'!AJ91</f>
        <v xml:space="preserve"> </v>
      </c>
      <c r="R198" s="571"/>
      <c r="S198" s="571" t="str">
        <f ca="1">IF(CONCATENATE('Т.6.'!AK91,". ",'Т.6.'!AL91)=$K$214,"",CONCATENATE('Т.6.'!AK91,". ",'Т.6.'!AL91))</f>
        <v/>
      </c>
      <c r="T198" s="571"/>
      <c r="U198" s="571"/>
      <c r="V198" s="247"/>
      <c r="W198" s="247"/>
      <c r="X198" s="247"/>
      <c r="Y198" s="247"/>
      <c r="Z198" s="247"/>
      <c r="AA198" s="247"/>
      <c r="AB198"/>
      <c r="AC198"/>
      <c r="AD198"/>
      <c r="AE198"/>
      <c r="AF198"/>
      <c r="AG198"/>
      <c r="AH198"/>
      <c r="AI198"/>
      <c r="AJ198"/>
    </row>
    <row r="199" spans="1:36" s="336" customFormat="1" x14ac:dyDescent="0.35">
      <c r="A199" s="402">
        <v>87</v>
      </c>
      <c r="B199" s="571" t="str">
        <f ca="1">IF(CONCATENATE('Т.6.'!AB92," (",'Т.6.'!AD92,") ",", ",'Т.6.'!AC92,"  ",'Т.6.'!AE92)="  ( ) ,     ","",IF(CONCATENATE('Т.6.'!AB92," (",'Т.6.'!AD92,") ",", ",'Т.6.'!AC92,"  ",'Т.6.'!AE92)=$AJ$113,"-",CONCATENATE('Т.6.'!AB92," (",'Т.6.'!AD92,") ",", ",'Т.6.'!AC92,"  ",'Т.6.'!AE92)))</f>
        <v/>
      </c>
      <c r="C199" s="571"/>
      <c r="D199" s="571"/>
      <c r="E199" s="571"/>
      <c r="F199" s="654" t="str">
        <f ca="1">'Т.6.'!AF92</f>
        <v xml:space="preserve"> </v>
      </c>
      <c r="G199" s="654"/>
      <c r="H199" s="654" t="str">
        <f ca="1">'Т.6.'!AG92</f>
        <v xml:space="preserve"> </v>
      </c>
      <c r="I199" s="654"/>
      <c r="J199" s="571" t="str">
        <f ca="1">'Т.6.'!AH92</f>
        <v xml:space="preserve"> </v>
      </c>
      <c r="K199" s="571"/>
      <c r="L199" s="571"/>
      <c r="M199" s="571"/>
      <c r="N199" s="571" t="str">
        <f ca="1">'Т.6.'!AI92</f>
        <v xml:space="preserve"> </v>
      </c>
      <c r="O199" s="571"/>
      <c r="P199" s="571"/>
      <c r="Q199" s="571" t="str">
        <f ca="1">'Т.6.'!AJ92</f>
        <v xml:space="preserve"> </v>
      </c>
      <c r="R199" s="571"/>
      <c r="S199" s="571" t="str">
        <f ca="1">IF(CONCATENATE('Т.6.'!AK92,". ",'Т.6.'!AL92)=$K$214,"",CONCATENATE('Т.6.'!AK92,". ",'Т.6.'!AL92))</f>
        <v/>
      </c>
      <c r="T199" s="571"/>
      <c r="U199" s="571"/>
      <c r="V199" s="247"/>
      <c r="W199" s="247"/>
      <c r="X199" s="247"/>
      <c r="Y199" s="247"/>
      <c r="Z199" s="247"/>
      <c r="AA199" s="247"/>
      <c r="AB199"/>
      <c r="AC199"/>
      <c r="AD199"/>
      <c r="AE199"/>
      <c r="AF199"/>
      <c r="AG199"/>
      <c r="AH199"/>
      <c r="AI199"/>
      <c r="AJ199"/>
    </row>
    <row r="200" spans="1:36" s="336" customFormat="1" x14ac:dyDescent="0.35">
      <c r="A200" s="402">
        <v>88</v>
      </c>
      <c r="B200" s="571" t="str">
        <f ca="1">IF(CONCATENATE('Т.6.'!AB93," (",'Т.6.'!AD93,") ",", ",'Т.6.'!AC93,"  ",'Т.6.'!AE93)="  ( ) ,     ","",IF(CONCATENATE('Т.6.'!AB93," (",'Т.6.'!AD93,") ",", ",'Т.6.'!AC93,"  ",'Т.6.'!AE93)=$AJ$113,"-",CONCATENATE('Т.6.'!AB93," (",'Т.6.'!AD93,") ",", ",'Т.6.'!AC93,"  ",'Т.6.'!AE93)))</f>
        <v/>
      </c>
      <c r="C200" s="571"/>
      <c r="D200" s="571"/>
      <c r="E200" s="571"/>
      <c r="F200" s="654" t="str">
        <f ca="1">'Т.6.'!AF93</f>
        <v xml:space="preserve"> </v>
      </c>
      <c r="G200" s="654"/>
      <c r="H200" s="654" t="str">
        <f ca="1">'Т.6.'!AG93</f>
        <v xml:space="preserve"> </v>
      </c>
      <c r="I200" s="654"/>
      <c r="J200" s="571" t="str">
        <f ca="1">'Т.6.'!AH93</f>
        <v xml:space="preserve"> </v>
      </c>
      <c r="K200" s="571"/>
      <c r="L200" s="571"/>
      <c r="M200" s="571"/>
      <c r="N200" s="571" t="str">
        <f ca="1">'Т.6.'!AI93</f>
        <v xml:space="preserve"> </v>
      </c>
      <c r="O200" s="571"/>
      <c r="P200" s="571"/>
      <c r="Q200" s="571" t="str">
        <f ca="1">'Т.6.'!AJ93</f>
        <v xml:space="preserve"> </v>
      </c>
      <c r="R200" s="571"/>
      <c r="S200" s="571" t="str">
        <f ca="1">IF(CONCATENATE('Т.6.'!AK93,". ",'Т.6.'!AL93)=$K$214,"",CONCATENATE('Т.6.'!AK93,". ",'Т.6.'!AL93))</f>
        <v/>
      </c>
      <c r="T200" s="571"/>
      <c r="U200" s="571"/>
      <c r="V200" s="247"/>
      <c r="W200" s="247"/>
      <c r="X200" s="247"/>
      <c r="Y200" s="247"/>
      <c r="Z200" s="247"/>
      <c r="AA200" s="247"/>
      <c r="AB200"/>
      <c r="AC200"/>
      <c r="AD200"/>
      <c r="AE200"/>
      <c r="AF200"/>
      <c r="AG200"/>
      <c r="AH200"/>
      <c r="AI200"/>
      <c r="AJ200"/>
    </row>
    <row r="201" spans="1:36" s="336" customFormat="1" x14ac:dyDescent="0.35">
      <c r="A201" s="402">
        <v>89</v>
      </c>
      <c r="B201" s="571" t="str">
        <f ca="1">IF(CONCATENATE('Т.6.'!AB94," (",'Т.6.'!AD94,") ",", ",'Т.6.'!AC94,"  ",'Т.6.'!AE94)="  ( ) ,     ","",IF(CONCATENATE('Т.6.'!AB94," (",'Т.6.'!AD94,") ",", ",'Т.6.'!AC94,"  ",'Т.6.'!AE94)=$AJ$113,"-",CONCATENATE('Т.6.'!AB94," (",'Т.6.'!AD94,") ",", ",'Т.6.'!AC94,"  ",'Т.6.'!AE94)))</f>
        <v/>
      </c>
      <c r="C201" s="571"/>
      <c r="D201" s="571"/>
      <c r="E201" s="571"/>
      <c r="F201" s="654" t="str">
        <f ca="1">'Т.6.'!AF94</f>
        <v xml:space="preserve"> </v>
      </c>
      <c r="G201" s="654"/>
      <c r="H201" s="654" t="str">
        <f ca="1">'Т.6.'!AG94</f>
        <v xml:space="preserve"> </v>
      </c>
      <c r="I201" s="654"/>
      <c r="J201" s="571" t="str">
        <f ca="1">'Т.6.'!AH94</f>
        <v xml:space="preserve"> </v>
      </c>
      <c r="K201" s="571"/>
      <c r="L201" s="571"/>
      <c r="M201" s="571"/>
      <c r="N201" s="571" t="str">
        <f ca="1">'Т.6.'!AI94</f>
        <v xml:space="preserve"> </v>
      </c>
      <c r="O201" s="571"/>
      <c r="P201" s="571"/>
      <c r="Q201" s="571" t="str">
        <f ca="1">'Т.6.'!AJ94</f>
        <v xml:space="preserve"> </v>
      </c>
      <c r="R201" s="571"/>
      <c r="S201" s="571" t="str">
        <f ca="1">IF(CONCATENATE('Т.6.'!AK94,". ",'Т.6.'!AL94)=$K$214,"",CONCATENATE('Т.6.'!AK94,". ",'Т.6.'!AL94))</f>
        <v/>
      </c>
      <c r="T201" s="571"/>
      <c r="U201" s="571"/>
      <c r="V201" s="247"/>
      <c r="W201" s="247"/>
      <c r="X201" s="247"/>
      <c r="Y201" s="247"/>
      <c r="Z201" s="247"/>
      <c r="AA201" s="247"/>
      <c r="AB201"/>
      <c r="AC201"/>
      <c r="AD201"/>
      <c r="AE201"/>
      <c r="AF201"/>
      <c r="AG201"/>
      <c r="AH201"/>
      <c r="AI201"/>
      <c r="AJ201"/>
    </row>
    <row r="202" spans="1:36" s="336" customFormat="1" x14ac:dyDescent="0.35">
      <c r="A202" s="402">
        <v>90</v>
      </c>
      <c r="B202" s="571" t="str">
        <f ca="1">IF(CONCATENATE('Т.6.'!AB95," (",'Т.6.'!AD95,") ",", ",'Т.6.'!AC95,"  ",'Т.6.'!AE95)="  ( ) ,     ","",IF(CONCATENATE('Т.6.'!AB95," (",'Т.6.'!AD95,") ",", ",'Т.6.'!AC95,"  ",'Т.6.'!AE95)=$AJ$113,"-",CONCATENATE('Т.6.'!AB95," (",'Т.6.'!AD95,") ",", ",'Т.6.'!AC95,"  ",'Т.6.'!AE95)))</f>
        <v/>
      </c>
      <c r="C202" s="571"/>
      <c r="D202" s="571"/>
      <c r="E202" s="571"/>
      <c r="F202" s="654" t="str">
        <f ca="1">'Т.6.'!AF95</f>
        <v xml:space="preserve"> </v>
      </c>
      <c r="G202" s="654"/>
      <c r="H202" s="654" t="str">
        <f ca="1">'Т.6.'!AG95</f>
        <v xml:space="preserve"> </v>
      </c>
      <c r="I202" s="654"/>
      <c r="J202" s="571" t="str">
        <f ca="1">'Т.6.'!AH95</f>
        <v xml:space="preserve"> </v>
      </c>
      <c r="K202" s="571"/>
      <c r="L202" s="571"/>
      <c r="M202" s="571"/>
      <c r="N202" s="571" t="str">
        <f ca="1">'Т.6.'!AI95</f>
        <v xml:space="preserve"> </v>
      </c>
      <c r="O202" s="571"/>
      <c r="P202" s="571"/>
      <c r="Q202" s="571" t="str">
        <f ca="1">'Т.6.'!AJ95</f>
        <v xml:space="preserve"> </v>
      </c>
      <c r="R202" s="571"/>
      <c r="S202" s="571" t="str">
        <f ca="1">IF(CONCATENATE('Т.6.'!AK95,". ",'Т.6.'!AL95)=$K$214,"",CONCATENATE('Т.6.'!AK95,". ",'Т.6.'!AL95))</f>
        <v/>
      </c>
      <c r="T202" s="571"/>
      <c r="U202" s="571"/>
      <c r="V202" s="247"/>
      <c r="W202" s="247"/>
      <c r="X202" s="247"/>
      <c r="Y202" s="247"/>
      <c r="Z202" s="247"/>
      <c r="AA202" s="247"/>
      <c r="AB202"/>
      <c r="AC202"/>
      <c r="AD202"/>
      <c r="AE202"/>
      <c r="AF202"/>
      <c r="AG202"/>
      <c r="AH202"/>
      <c r="AI202"/>
      <c r="AJ202"/>
    </row>
    <row r="203" spans="1:36" s="336" customFormat="1" x14ac:dyDescent="0.35">
      <c r="A203" s="402">
        <v>91</v>
      </c>
      <c r="B203" s="571" t="str">
        <f ca="1">IF(CONCATENATE('Т.6.'!AB96," (",'Т.6.'!AD96,") ",", ",'Т.6.'!AC96,"  ",'Т.6.'!AE96)="  ( ) ,     ","",IF(CONCATENATE('Т.6.'!AB96," (",'Т.6.'!AD96,") ",", ",'Т.6.'!AC96,"  ",'Т.6.'!AE96)=$AJ$113,"-",CONCATENATE('Т.6.'!AB96," (",'Т.6.'!AD96,") ",", ",'Т.6.'!AC96,"  ",'Т.6.'!AE96)))</f>
        <v/>
      </c>
      <c r="C203" s="571"/>
      <c r="D203" s="571"/>
      <c r="E203" s="571"/>
      <c r="F203" s="654" t="str">
        <f ca="1">'Т.6.'!AF96</f>
        <v xml:space="preserve"> </v>
      </c>
      <c r="G203" s="654"/>
      <c r="H203" s="654" t="str">
        <f ca="1">'Т.6.'!AG96</f>
        <v xml:space="preserve"> </v>
      </c>
      <c r="I203" s="654"/>
      <c r="J203" s="571" t="str">
        <f ca="1">'Т.6.'!AH96</f>
        <v xml:space="preserve"> </v>
      </c>
      <c r="K203" s="571"/>
      <c r="L203" s="571"/>
      <c r="M203" s="571"/>
      <c r="N203" s="571" t="str">
        <f ca="1">'Т.6.'!AI96</f>
        <v xml:space="preserve"> </v>
      </c>
      <c r="O203" s="571"/>
      <c r="P203" s="571"/>
      <c r="Q203" s="571" t="str">
        <f ca="1">'Т.6.'!AJ96</f>
        <v xml:space="preserve"> </v>
      </c>
      <c r="R203" s="571"/>
      <c r="S203" s="571" t="str">
        <f ca="1">IF(CONCATENATE('Т.6.'!AK96,". ",'Т.6.'!AL96)=$K$214,"",CONCATENATE('Т.6.'!AK96,". ",'Т.6.'!AL96))</f>
        <v/>
      </c>
      <c r="T203" s="571"/>
      <c r="U203" s="571"/>
      <c r="V203" s="247"/>
      <c r="W203" s="247"/>
      <c r="X203" s="247"/>
      <c r="Y203" s="247"/>
      <c r="Z203" s="247"/>
      <c r="AA203" s="247"/>
      <c r="AB203"/>
      <c r="AC203"/>
      <c r="AD203"/>
      <c r="AE203"/>
      <c r="AF203"/>
      <c r="AG203"/>
      <c r="AH203"/>
      <c r="AI203"/>
      <c r="AJ203"/>
    </row>
    <row r="204" spans="1:36" s="336" customFormat="1" x14ac:dyDescent="0.35">
      <c r="A204" s="402">
        <v>92</v>
      </c>
      <c r="B204" s="571" t="str">
        <f ca="1">IF(CONCATENATE('Т.6.'!AB97," (",'Т.6.'!AD97,") ",", ",'Т.6.'!AC97,"  ",'Т.6.'!AE97)="  ( ) ,     ","",IF(CONCATENATE('Т.6.'!AB97," (",'Т.6.'!AD97,") ",", ",'Т.6.'!AC97,"  ",'Т.6.'!AE97)=$AJ$113,"-",CONCATENATE('Т.6.'!AB97," (",'Т.6.'!AD97,") ",", ",'Т.6.'!AC97,"  ",'Т.6.'!AE97)))</f>
        <v/>
      </c>
      <c r="C204" s="571"/>
      <c r="D204" s="571"/>
      <c r="E204" s="571"/>
      <c r="F204" s="654" t="str">
        <f ca="1">'Т.6.'!AF97</f>
        <v xml:space="preserve"> </v>
      </c>
      <c r="G204" s="654"/>
      <c r="H204" s="654" t="str">
        <f ca="1">'Т.6.'!AG97</f>
        <v xml:space="preserve"> </v>
      </c>
      <c r="I204" s="654"/>
      <c r="J204" s="571" t="str">
        <f ca="1">'Т.6.'!AH97</f>
        <v xml:space="preserve"> </v>
      </c>
      <c r="K204" s="571"/>
      <c r="L204" s="571"/>
      <c r="M204" s="571"/>
      <c r="N204" s="571" t="str">
        <f ca="1">'Т.6.'!AI97</f>
        <v xml:space="preserve"> </v>
      </c>
      <c r="O204" s="571"/>
      <c r="P204" s="571"/>
      <c r="Q204" s="571" t="str">
        <f ca="1">'Т.6.'!AJ97</f>
        <v xml:space="preserve"> </v>
      </c>
      <c r="R204" s="571"/>
      <c r="S204" s="571" t="str">
        <f ca="1">IF(CONCATENATE('Т.6.'!AK97,". ",'Т.6.'!AL97)=$K$214,"",CONCATENATE('Т.6.'!AK97,". ",'Т.6.'!AL97))</f>
        <v/>
      </c>
      <c r="T204" s="571"/>
      <c r="U204" s="571"/>
      <c r="V204" s="247"/>
      <c r="W204" s="247"/>
      <c r="X204" s="247"/>
      <c r="Y204" s="247"/>
      <c r="Z204" s="247"/>
      <c r="AA204" s="247"/>
      <c r="AB204"/>
      <c r="AC204"/>
      <c r="AD204"/>
      <c r="AE204"/>
      <c r="AF204"/>
      <c r="AG204"/>
      <c r="AH204"/>
      <c r="AI204"/>
      <c r="AJ204"/>
    </row>
    <row r="205" spans="1:36" s="336" customFormat="1" x14ac:dyDescent="0.35">
      <c r="A205" s="402">
        <v>93</v>
      </c>
      <c r="B205" s="571" t="str">
        <f ca="1">IF(CONCATENATE('Т.6.'!AB98," (",'Т.6.'!AD98,") ",", ",'Т.6.'!AC98,"  ",'Т.6.'!AE98)="  ( ) ,     ","",IF(CONCATENATE('Т.6.'!AB98," (",'Т.6.'!AD98,") ",", ",'Т.6.'!AC98,"  ",'Т.6.'!AE98)=$AJ$113,"-",CONCATENATE('Т.6.'!AB98," (",'Т.6.'!AD98,") ",", ",'Т.6.'!AC98,"  ",'Т.6.'!AE98)))</f>
        <v/>
      </c>
      <c r="C205" s="571"/>
      <c r="D205" s="571"/>
      <c r="E205" s="571"/>
      <c r="F205" s="654" t="str">
        <f ca="1">'Т.6.'!AF98</f>
        <v xml:space="preserve"> </v>
      </c>
      <c r="G205" s="654"/>
      <c r="H205" s="654" t="str">
        <f ca="1">'Т.6.'!AG98</f>
        <v xml:space="preserve"> </v>
      </c>
      <c r="I205" s="654"/>
      <c r="J205" s="571" t="str">
        <f ca="1">'Т.6.'!AH98</f>
        <v xml:space="preserve"> </v>
      </c>
      <c r="K205" s="571"/>
      <c r="L205" s="571"/>
      <c r="M205" s="571"/>
      <c r="N205" s="571" t="str">
        <f ca="1">'Т.6.'!AI98</f>
        <v xml:space="preserve"> </v>
      </c>
      <c r="O205" s="571"/>
      <c r="P205" s="571"/>
      <c r="Q205" s="571" t="str">
        <f ca="1">'Т.6.'!AJ98</f>
        <v xml:space="preserve"> </v>
      </c>
      <c r="R205" s="571"/>
      <c r="S205" s="571" t="str">
        <f ca="1">IF(CONCATENATE('Т.6.'!AK98,". ",'Т.6.'!AL98)=$K$214,"",CONCATENATE('Т.6.'!AK98,". ",'Т.6.'!AL98))</f>
        <v/>
      </c>
      <c r="T205" s="571"/>
      <c r="U205" s="571"/>
      <c r="V205" s="247"/>
      <c r="W205" s="247"/>
      <c r="X205" s="247"/>
      <c r="Y205" s="247"/>
      <c r="Z205" s="247"/>
      <c r="AA205" s="247"/>
      <c r="AB205"/>
      <c r="AC205"/>
      <c r="AD205"/>
      <c r="AE205"/>
      <c r="AF205"/>
      <c r="AG205"/>
      <c r="AH205"/>
      <c r="AI205"/>
      <c r="AJ205"/>
    </row>
    <row r="206" spans="1:36" s="336" customFormat="1" x14ac:dyDescent="0.35">
      <c r="A206" s="402">
        <v>94</v>
      </c>
      <c r="B206" s="571" t="str">
        <f ca="1">IF(CONCATENATE('Т.6.'!AB99," (",'Т.6.'!AD99,") ",", ",'Т.6.'!AC99,"  ",'Т.6.'!AE99)="  ( ) ,     ","",IF(CONCATENATE('Т.6.'!AB99," (",'Т.6.'!AD99,") ",", ",'Т.6.'!AC99,"  ",'Т.6.'!AE99)=$AJ$113,"-",CONCATENATE('Т.6.'!AB99," (",'Т.6.'!AD99,") ",", ",'Т.6.'!AC99,"  ",'Т.6.'!AE99)))</f>
        <v/>
      </c>
      <c r="C206" s="571"/>
      <c r="D206" s="571"/>
      <c r="E206" s="571"/>
      <c r="F206" s="654" t="str">
        <f ca="1">'Т.6.'!AF99</f>
        <v xml:space="preserve"> </v>
      </c>
      <c r="G206" s="654"/>
      <c r="H206" s="654" t="str">
        <f ca="1">'Т.6.'!AG99</f>
        <v xml:space="preserve"> </v>
      </c>
      <c r="I206" s="654"/>
      <c r="J206" s="571" t="str">
        <f ca="1">'Т.6.'!AH99</f>
        <v xml:space="preserve"> </v>
      </c>
      <c r="K206" s="571"/>
      <c r="L206" s="571"/>
      <c r="M206" s="571"/>
      <c r="N206" s="571" t="str">
        <f ca="1">'Т.6.'!AI99</f>
        <v xml:space="preserve"> </v>
      </c>
      <c r="O206" s="571"/>
      <c r="P206" s="571"/>
      <c r="Q206" s="571" t="str">
        <f ca="1">'Т.6.'!AJ99</f>
        <v xml:space="preserve"> </v>
      </c>
      <c r="R206" s="571"/>
      <c r="S206" s="571" t="str">
        <f ca="1">IF(CONCATENATE('Т.6.'!AK99,". ",'Т.6.'!AL99)=$K$214,"",CONCATENATE('Т.6.'!AK99,". ",'Т.6.'!AL99))</f>
        <v/>
      </c>
      <c r="T206" s="571"/>
      <c r="U206" s="571"/>
      <c r="V206" s="247"/>
      <c r="W206" s="247"/>
      <c r="X206" s="247"/>
      <c r="Y206" s="247"/>
      <c r="Z206" s="247"/>
      <c r="AA206" s="247"/>
      <c r="AB206"/>
      <c r="AC206"/>
      <c r="AD206"/>
      <c r="AE206"/>
      <c r="AF206"/>
      <c r="AG206"/>
      <c r="AH206"/>
      <c r="AI206"/>
      <c r="AJ206"/>
    </row>
    <row r="207" spans="1:36" s="336" customFormat="1" x14ac:dyDescent="0.35">
      <c r="A207" s="402">
        <v>95</v>
      </c>
      <c r="B207" s="571" t="str">
        <f ca="1">IF(CONCATENATE('Т.6.'!AB100," (",'Т.6.'!AD100,") ",", ",'Т.6.'!AC100,"  ",'Т.6.'!AE100)="  ( ) ,     ","",IF(CONCATENATE('Т.6.'!AB100," (",'Т.6.'!AD100,") ",", ",'Т.6.'!AC100,"  ",'Т.6.'!AE100)=$AJ$113,"-",CONCATENATE('Т.6.'!AB100," (",'Т.6.'!AD100,") ",", ",'Т.6.'!AC100,"  ",'Т.6.'!AE100)))</f>
        <v/>
      </c>
      <c r="C207" s="571"/>
      <c r="D207" s="571"/>
      <c r="E207" s="571"/>
      <c r="F207" s="654" t="str">
        <f ca="1">'Т.6.'!AF100</f>
        <v xml:space="preserve"> </v>
      </c>
      <c r="G207" s="654"/>
      <c r="H207" s="654" t="str">
        <f ca="1">'Т.6.'!AG100</f>
        <v xml:space="preserve"> </v>
      </c>
      <c r="I207" s="654"/>
      <c r="J207" s="571" t="str">
        <f ca="1">'Т.6.'!AH100</f>
        <v xml:space="preserve"> </v>
      </c>
      <c r="K207" s="571"/>
      <c r="L207" s="571"/>
      <c r="M207" s="571"/>
      <c r="N207" s="571" t="str">
        <f ca="1">'Т.6.'!AI100</f>
        <v xml:space="preserve"> </v>
      </c>
      <c r="O207" s="571"/>
      <c r="P207" s="571"/>
      <c r="Q207" s="571" t="str">
        <f ca="1">'Т.6.'!AJ100</f>
        <v xml:space="preserve"> </v>
      </c>
      <c r="R207" s="571"/>
      <c r="S207" s="571" t="str">
        <f ca="1">IF(CONCATENATE('Т.6.'!AK100,". ",'Т.6.'!AL100)=$K$214,"",CONCATENATE('Т.6.'!AK100,". ",'Т.6.'!AL100))</f>
        <v/>
      </c>
      <c r="T207" s="571"/>
      <c r="U207" s="571"/>
      <c r="V207" s="247"/>
      <c r="W207" s="247"/>
      <c r="X207" s="247"/>
      <c r="Y207" s="247"/>
      <c r="Z207" s="247"/>
      <c r="AA207" s="247"/>
      <c r="AB207"/>
      <c r="AC207"/>
      <c r="AD207"/>
      <c r="AE207"/>
      <c r="AF207"/>
      <c r="AG207"/>
      <c r="AH207"/>
      <c r="AI207"/>
      <c r="AJ207"/>
    </row>
    <row r="208" spans="1:36" s="336" customFormat="1" x14ac:dyDescent="0.35">
      <c r="A208" s="402">
        <v>96</v>
      </c>
      <c r="B208" s="571" t="str">
        <f ca="1">IF(CONCATENATE('Т.6.'!AB101," (",'Т.6.'!AD101,") ",", ",'Т.6.'!AC101,"  ",'Т.6.'!AE101)="  ( ) ,     ","",IF(CONCATENATE('Т.6.'!AB101," (",'Т.6.'!AD101,") ",", ",'Т.6.'!AC101,"  ",'Т.6.'!AE101)=$AJ$113,"-",CONCATENATE('Т.6.'!AB101," (",'Т.6.'!AD101,") ",", ",'Т.6.'!AC101,"  ",'Т.6.'!AE101)))</f>
        <v/>
      </c>
      <c r="C208" s="571"/>
      <c r="D208" s="571"/>
      <c r="E208" s="571"/>
      <c r="F208" s="654" t="str">
        <f ca="1">'Т.6.'!AF101</f>
        <v xml:space="preserve"> </v>
      </c>
      <c r="G208" s="654"/>
      <c r="H208" s="654" t="str">
        <f ca="1">'Т.6.'!AG101</f>
        <v xml:space="preserve"> </v>
      </c>
      <c r="I208" s="654"/>
      <c r="J208" s="571" t="str">
        <f ca="1">'Т.6.'!AH101</f>
        <v xml:space="preserve"> </v>
      </c>
      <c r="K208" s="571"/>
      <c r="L208" s="571"/>
      <c r="M208" s="571"/>
      <c r="N208" s="571" t="str">
        <f ca="1">'Т.6.'!AI101</f>
        <v xml:space="preserve"> </v>
      </c>
      <c r="O208" s="571"/>
      <c r="P208" s="571"/>
      <c r="Q208" s="571" t="str">
        <f ca="1">'Т.6.'!AJ101</f>
        <v xml:space="preserve"> </v>
      </c>
      <c r="R208" s="571"/>
      <c r="S208" s="571" t="str">
        <f ca="1">IF(CONCATENATE('Т.6.'!AK101,". ",'Т.6.'!AL101)=$K$214,"",CONCATENATE('Т.6.'!AK101,". ",'Т.6.'!AL101))</f>
        <v/>
      </c>
      <c r="T208" s="571"/>
      <c r="U208" s="571"/>
      <c r="V208" s="247"/>
      <c r="W208" s="247"/>
      <c r="X208" s="247"/>
      <c r="Y208" s="247"/>
      <c r="Z208" s="247"/>
      <c r="AA208" s="247"/>
      <c r="AB208"/>
      <c r="AC208"/>
      <c r="AD208"/>
      <c r="AE208"/>
      <c r="AF208"/>
      <c r="AG208"/>
      <c r="AH208"/>
      <c r="AI208"/>
      <c r="AJ208"/>
    </row>
    <row r="209" spans="1:36" s="336" customFormat="1" x14ac:dyDescent="0.35">
      <c r="A209" s="402">
        <v>97</v>
      </c>
      <c r="B209" s="571" t="str">
        <f ca="1">IF(CONCATENATE('Т.6.'!AB102," (",'Т.6.'!AD102,") ",", ",'Т.6.'!AC102,"  ",'Т.6.'!AE102)="  ( ) ,     ","",IF(CONCATENATE('Т.6.'!AB102," (",'Т.6.'!AD102,") ",", ",'Т.6.'!AC102,"  ",'Т.6.'!AE102)=$AJ$113,"-",CONCATENATE('Т.6.'!AB102," (",'Т.6.'!AD102,") ",", ",'Т.6.'!AC102,"  ",'Т.6.'!AE102)))</f>
        <v/>
      </c>
      <c r="C209" s="571"/>
      <c r="D209" s="571"/>
      <c r="E209" s="571"/>
      <c r="F209" s="654" t="str">
        <f ca="1">'Т.6.'!AF102</f>
        <v xml:space="preserve"> </v>
      </c>
      <c r="G209" s="654"/>
      <c r="H209" s="654" t="str">
        <f ca="1">'Т.6.'!AG102</f>
        <v xml:space="preserve"> </v>
      </c>
      <c r="I209" s="654"/>
      <c r="J209" s="571" t="str">
        <f ca="1">'Т.6.'!AH102</f>
        <v xml:space="preserve"> </v>
      </c>
      <c r="K209" s="571"/>
      <c r="L209" s="571"/>
      <c r="M209" s="571"/>
      <c r="N209" s="571" t="str">
        <f ca="1">'Т.6.'!AI102</f>
        <v xml:space="preserve"> </v>
      </c>
      <c r="O209" s="571"/>
      <c r="P209" s="571"/>
      <c r="Q209" s="571" t="str">
        <f ca="1">'Т.6.'!AJ102</f>
        <v xml:space="preserve"> </v>
      </c>
      <c r="R209" s="571"/>
      <c r="S209" s="571" t="str">
        <f ca="1">IF(CONCATENATE('Т.6.'!AK102,". ",'Т.6.'!AL102)=$K$214,"",CONCATENATE('Т.6.'!AK102,". ",'Т.6.'!AL102))</f>
        <v/>
      </c>
      <c r="T209" s="571"/>
      <c r="U209" s="571"/>
      <c r="V209" s="247"/>
      <c r="W209" s="247"/>
      <c r="X209" s="247"/>
      <c r="Y209" s="247"/>
      <c r="Z209" s="247"/>
      <c r="AA209" s="247"/>
      <c r="AB209"/>
      <c r="AC209"/>
      <c r="AD209"/>
      <c r="AE209"/>
      <c r="AF209"/>
      <c r="AG209"/>
      <c r="AH209"/>
      <c r="AI209"/>
      <c r="AJ209"/>
    </row>
    <row r="210" spans="1:36" s="336" customFormat="1" x14ac:dyDescent="0.35">
      <c r="A210" s="402">
        <v>98</v>
      </c>
      <c r="B210" s="571" t="str">
        <f ca="1">IF(CONCATENATE('Т.6.'!AB103," (",'Т.6.'!AD103,") ",", ",'Т.6.'!AC103,"  ",'Т.6.'!AE103)="  ( ) ,     ","",IF(CONCATENATE('Т.6.'!AB103," (",'Т.6.'!AD103,") ",", ",'Т.6.'!AC103,"  ",'Т.6.'!AE103)=$AJ$113,"-",CONCATENATE('Т.6.'!AB103," (",'Т.6.'!AD103,") ",", ",'Т.6.'!AC103,"  ",'Т.6.'!AE103)))</f>
        <v/>
      </c>
      <c r="C210" s="571"/>
      <c r="D210" s="571"/>
      <c r="E210" s="571"/>
      <c r="F210" s="654" t="str">
        <f ca="1">'Т.6.'!AF103</f>
        <v xml:space="preserve"> </v>
      </c>
      <c r="G210" s="654"/>
      <c r="H210" s="654" t="str">
        <f ca="1">'Т.6.'!AG103</f>
        <v xml:space="preserve"> </v>
      </c>
      <c r="I210" s="654"/>
      <c r="J210" s="571" t="str">
        <f ca="1">'Т.6.'!AH103</f>
        <v xml:space="preserve"> </v>
      </c>
      <c r="K210" s="571"/>
      <c r="L210" s="571"/>
      <c r="M210" s="571"/>
      <c r="N210" s="571" t="str">
        <f ca="1">'Т.6.'!AI103</f>
        <v xml:space="preserve"> </v>
      </c>
      <c r="O210" s="571"/>
      <c r="P210" s="571"/>
      <c r="Q210" s="571" t="str">
        <f ca="1">'Т.6.'!AJ103</f>
        <v xml:space="preserve"> </v>
      </c>
      <c r="R210" s="571"/>
      <c r="S210" s="571" t="str">
        <f ca="1">IF(CONCATENATE('Т.6.'!AK103,". ",'Т.6.'!AL103)=$K$214,"",CONCATENATE('Т.6.'!AK103,". ",'Т.6.'!AL103))</f>
        <v/>
      </c>
      <c r="T210" s="571"/>
      <c r="U210" s="571"/>
      <c r="V210" s="247"/>
      <c r="W210" s="247"/>
      <c r="X210" s="247"/>
      <c r="Y210" s="247"/>
      <c r="Z210" s="247"/>
      <c r="AA210" s="247"/>
      <c r="AB210"/>
      <c r="AC210"/>
      <c r="AD210"/>
      <c r="AE210"/>
      <c r="AF210"/>
      <c r="AG210"/>
      <c r="AH210"/>
      <c r="AI210"/>
      <c r="AJ210"/>
    </row>
    <row r="211" spans="1:36" s="336" customFormat="1" x14ac:dyDescent="0.35">
      <c r="A211" s="402">
        <v>99</v>
      </c>
      <c r="B211" s="571" t="str">
        <f ca="1">IF(CONCATENATE('Т.6.'!AB104," (",'Т.6.'!AD104,") ",", ",'Т.6.'!AC104,"  ",'Т.6.'!AE104)="  ( ) ,     ","",IF(CONCATENATE('Т.6.'!AB104," (",'Т.6.'!AD104,") ",", ",'Т.6.'!AC104,"  ",'Т.6.'!AE104)=$AJ$113,"-",CONCATENATE('Т.6.'!AB104," (",'Т.6.'!AD104,") ",", ",'Т.6.'!AC104,"  ",'Т.6.'!AE104)))</f>
        <v/>
      </c>
      <c r="C211" s="571"/>
      <c r="D211" s="571"/>
      <c r="E211" s="571"/>
      <c r="F211" s="654" t="str">
        <f ca="1">'Т.6.'!AF104</f>
        <v xml:space="preserve"> </v>
      </c>
      <c r="G211" s="654"/>
      <c r="H211" s="654" t="str">
        <f ca="1">'Т.6.'!AG104</f>
        <v xml:space="preserve"> </v>
      </c>
      <c r="I211" s="654"/>
      <c r="J211" s="571" t="str">
        <f ca="1">'Т.6.'!AH104</f>
        <v xml:space="preserve"> </v>
      </c>
      <c r="K211" s="571"/>
      <c r="L211" s="571"/>
      <c r="M211" s="571"/>
      <c r="N211" s="571" t="str">
        <f ca="1">'Т.6.'!AI104</f>
        <v xml:space="preserve"> </v>
      </c>
      <c r="O211" s="571"/>
      <c r="P211" s="571"/>
      <c r="Q211" s="571" t="str">
        <f ca="1">'Т.6.'!AJ104</f>
        <v xml:space="preserve"> </v>
      </c>
      <c r="R211" s="571"/>
      <c r="S211" s="571" t="str">
        <f ca="1">IF(CONCATENATE('Т.6.'!AK104,". ",'Т.6.'!AL104)=$K$214,"",CONCATENATE('Т.6.'!AK104,". ",'Т.6.'!AL104))</f>
        <v/>
      </c>
      <c r="T211" s="571"/>
      <c r="U211" s="571"/>
      <c r="V211" s="247"/>
      <c r="W211" s="247"/>
      <c r="X211" s="247"/>
      <c r="Y211" s="247"/>
      <c r="Z211" s="247"/>
      <c r="AA211" s="247"/>
      <c r="AB211"/>
      <c r="AC211"/>
      <c r="AD211"/>
      <c r="AE211"/>
      <c r="AF211"/>
      <c r="AG211"/>
      <c r="AH211"/>
      <c r="AI211"/>
      <c r="AJ211"/>
    </row>
    <row r="212" spans="1:36" s="336" customFormat="1" x14ac:dyDescent="0.35">
      <c r="A212" s="402">
        <v>100</v>
      </c>
      <c r="B212" s="571" t="str">
        <f ca="1">IF(CONCATENATE('Т.6.'!AB105," (",'Т.6.'!AD105,") ",", ",'Т.6.'!AC105,"  ",'Т.6.'!AE105)="  ( ) ,     ","",IF(CONCATENATE('Т.6.'!AB105," (",'Т.6.'!AD105,") ",", ",'Т.6.'!AC105,"  ",'Т.6.'!AE105)=$AJ$113,"-",CONCATENATE('Т.6.'!AB105," (",'Т.6.'!AD105,") ",", ",'Т.6.'!AC105,"  ",'Т.6.'!AE105)))</f>
        <v/>
      </c>
      <c r="C212" s="571"/>
      <c r="D212" s="571"/>
      <c r="E212" s="571"/>
      <c r="F212" s="654" t="str">
        <f ca="1">'Т.6.'!AF105</f>
        <v xml:space="preserve"> </v>
      </c>
      <c r="G212" s="654"/>
      <c r="H212" s="654" t="str">
        <f ca="1">'Т.6.'!AG105</f>
        <v xml:space="preserve"> </v>
      </c>
      <c r="I212" s="654"/>
      <c r="J212" s="571" t="str">
        <f ca="1">'Т.6.'!AH105</f>
        <v xml:space="preserve"> </v>
      </c>
      <c r="K212" s="571"/>
      <c r="L212" s="571"/>
      <c r="M212" s="571"/>
      <c r="N212" s="571" t="str">
        <f ca="1">'Т.6.'!AI105</f>
        <v xml:space="preserve"> </v>
      </c>
      <c r="O212" s="571"/>
      <c r="P212" s="571"/>
      <c r="Q212" s="571" t="str">
        <f ca="1">'Т.6.'!AJ105</f>
        <v xml:space="preserve"> </v>
      </c>
      <c r="R212" s="571"/>
      <c r="S212" s="571" t="str">
        <f ca="1">IF(CONCATENATE('Т.6.'!AK105,". ",'Т.6.'!AL105)=$K$214,"",CONCATENATE('Т.6.'!AK105,". ",'Т.6.'!AL105))</f>
        <v/>
      </c>
      <c r="T212" s="571"/>
      <c r="U212" s="571"/>
      <c r="V212" s="247"/>
      <c r="W212" s="247"/>
      <c r="X212" s="247"/>
      <c r="Y212" s="247"/>
      <c r="Z212" s="247"/>
      <c r="AA212" s="247"/>
      <c r="AB212"/>
      <c r="AC212"/>
      <c r="AD212"/>
      <c r="AE212"/>
      <c r="AF212"/>
      <c r="AG212"/>
      <c r="AH212"/>
      <c r="AI212"/>
      <c r="AJ212"/>
    </row>
    <row r="213" spans="1:36" s="336" customFormat="1" ht="26.25" customHeight="1" x14ac:dyDescent="0.35">
      <c r="A213" s="582" t="s">
        <v>1101</v>
      </c>
      <c r="B213" s="582"/>
      <c r="C213" s="582"/>
      <c r="D213" s="583"/>
      <c r="E213" s="583"/>
      <c r="F213" s="583"/>
      <c r="G213" s="583"/>
      <c r="H213" s="583"/>
      <c r="I213" s="583"/>
      <c r="J213" s="583"/>
      <c r="K213" s="583"/>
      <c r="L213" s="583"/>
      <c r="M213" s="583"/>
      <c r="N213" s="583"/>
      <c r="O213" s="583"/>
      <c r="P213" s="583"/>
      <c r="Q213" s="583"/>
      <c r="R213" s="583"/>
      <c r="S213" s="583"/>
      <c r="T213" s="583"/>
      <c r="U213" s="583"/>
      <c r="V213" s="247"/>
      <c r="W213" s="247"/>
      <c r="X213" s="247"/>
      <c r="Y213" s="247"/>
      <c r="Z213" s="247"/>
      <c r="AA213" s="247"/>
      <c r="AB213"/>
      <c r="AC213"/>
      <c r="AD213"/>
      <c r="AE213"/>
      <c r="AF213"/>
      <c r="AG213"/>
      <c r="AH213"/>
      <c r="AI213"/>
      <c r="AJ213"/>
    </row>
    <row r="214" spans="1:36" s="336" customFormat="1" ht="16.5" customHeight="1" x14ac:dyDescent="0.35">
      <c r="A214" s="308"/>
      <c r="B214" s="318"/>
      <c r="C214" s="310"/>
      <c r="D214" s="310"/>
      <c r="E214" s="310"/>
      <c r="F214" s="310"/>
      <c r="G214" s="310"/>
      <c r="H214" s="310"/>
      <c r="I214" s="310"/>
      <c r="J214" s="310"/>
      <c r="K214" s="310" t="s">
        <v>654</v>
      </c>
      <c r="L214" s="310"/>
      <c r="M214" s="312"/>
      <c r="N214" s="310"/>
      <c r="O214" s="310"/>
      <c r="P214" s="310"/>
      <c r="Q214" s="312"/>
      <c r="R214" s="310"/>
      <c r="S214" s="312"/>
      <c r="T214" s="312"/>
      <c r="U214" s="312"/>
      <c r="V214" s="247"/>
      <c r="W214" s="247"/>
      <c r="X214" s="247"/>
      <c r="Y214" s="247"/>
      <c r="Z214" s="247"/>
      <c r="AA214" s="247"/>
      <c r="AB214"/>
      <c r="AC214"/>
      <c r="AD214"/>
      <c r="AE214"/>
      <c r="AF214"/>
      <c r="AG214"/>
      <c r="AH214"/>
      <c r="AI214"/>
      <c r="AJ214"/>
    </row>
    <row r="215" spans="1:36" s="336" customFormat="1" x14ac:dyDescent="0.35">
      <c r="A215" s="308"/>
      <c r="B215" s="310"/>
      <c r="C215" s="310"/>
      <c r="D215" s="56"/>
      <c r="E215" s="56"/>
      <c r="F215" s="56"/>
      <c r="G215" s="56"/>
      <c r="H215" s="310"/>
      <c r="I215" s="310"/>
      <c r="J215" s="310"/>
      <c r="K215" s="310"/>
      <c r="L215" s="310"/>
      <c r="M215" s="312"/>
      <c r="N215" s="310"/>
      <c r="O215" s="310"/>
      <c r="P215" s="310"/>
      <c r="Q215" s="312"/>
      <c r="R215" s="310"/>
      <c r="S215" s="312"/>
      <c r="T215" s="312"/>
      <c r="U215" s="312"/>
      <c r="V215" s="247"/>
      <c r="W215" s="247"/>
      <c r="X215" s="247"/>
      <c r="Y215" s="247"/>
      <c r="Z215" s="247"/>
      <c r="AA215" s="247"/>
      <c r="AB215"/>
      <c r="AC215"/>
      <c r="AD215"/>
      <c r="AE215"/>
      <c r="AF215"/>
      <c r="AG215"/>
      <c r="AH215"/>
      <c r="AI215"/>
      <c r="AJ215"/>
    </row>
    <row r="216" spans="1:36" s="336" customFormat="1" ht="21.75" customHeight="1" x14ac:dyDescent="0.35">
      <c r="A216" s="635" t="str">
        <f>'Анкета (зміст)'!A27</f>
        <v>III. Відносини керівника, головного ризик-менеджера, головного комплаєнс-менеджера,  керівника підрозділу внутрішнього аудиту банку з іншими особами</v>
      </c>
      <c r="B216" s="595"/>
      <c r="C216" s="595"/>
      <c r="D216" s="595"/>
      <c r="E216" s="595"/>
      <c r="F216" s="595"/>
      <c r="G216" s="595"/>
      <c r="H216" s="595"/>
      <c r="I216" s="595"/>
      <c r="J216" s="595"/>
      <c r="K216" s="595"/>
      <c r="L216" s="595"/>
      <c r="M216" s="595"/>
      <c r="N216" s="595"/>
      <c r="O216" s="595"/>
      <c r="P216" s="595"/>
      <c r="Q216" s="595"/>
      <c r="R216" s="595"/>
      <c r="S216" s="595"/>
      <c r="T216" s="595"/>
      <c r="U216" s="595"/>
      <c r="V216" s="247"/>
      <c r="W216" s="247"/>
      <c r="X216" s="247"/>
      <c r="Y216" s="247"/>
      <c r="Z216" s="247"/>
      <c r="AA216" s="247"/>
      <c r="AB216"/>
      <c r="AC216"/>
      <c r="AD216"/>
      <c r="AE216"/>
      <c r="AF216"/>
      <c r="AG216"/>
      <c r="AH216"/>
      <c r="AI216"/>
      <c r="AJ216"/>
    </row>
    <row r="217" spans="1:36" s="336" customFormat="1" ht="15.75" customHeight="1" x14ac:dyDescent="0.35">
      <c r="A217" s="317"/>
      <c r="B217" s="318"/>
      <c r="C217" s="318"/>
      <c r="D217" s="318"/>
      <c r="E217" s="318"/>
      <c r="F217" s="318"/>
      <c r="G217" s="318"/>
      <c r="H217" s="318"/>
      <c r="I217" s="318"/>
      <c r="J217" s="318"/>
      <c r="K217" s="318"/>
      <c r="L217" s="310"/>
      <c r="M217" s="312"/>
      <c r="N217" s="310"/>
      <c r="O217" s="310"/>
      <c r="P217" s="310"/>
      <c r="Q217" s="312"/>
      <c r="R217" s="310"/>
      <c r="S217" s="312"/>
      <c r="T217" s="312"/>
      <c r="U217" s="313" t="s">
        <v>582</v>
      </c>
      <c r="V217" s="247"/>
      <c r="W217" s="247"/>
      <c r="X217" s="247"/>
      <c r="Y217" s="247"/>
      <c r="Z217" s="247"/>
      <c r="AA217" s="247"/>
      <c r="AB217"/>
      <c r="AC217"/>
      <c r="AD217"/>
      <c r="AE217"/>
      <c r="AF217"/>
      <c r="AG217"/>
      <c r="AH217"/>
      <c r="AI217"/>
      <c r="AJ217"/>
    </row>
    <row r="218" spans="1:36" s="336" customFormat="1" ht="15" customHeight="1" x14ac:dyDescent="0.35">
      <c r="A218" s="595" t="s">
        <v>583</v>
      </c>
      <c r="B218" s="595"/>
      <c r="C218" s="595"/>
      <c r="D218" s="595"/>
      <c r="E218" s="595"/>
      <c r="F218" s="595"/>
      <c r="G218" s="595"/>
      <c r="H218" s="595"/>
      <c r="I218" s="595"/>
      <c r="J218" s="595"/>
      <c r="K218" s="595"/>
      <c r="L218" s="595"/>
      <c r="M218" s="595"/>
      <c r="N218" s="595"/>
      <c r="O218" s="595"/>
      <c r="P218" s="595"/>
      <c r="Q218" s="595"/>
      <c r="R218" s="595"/>
      <c r="S218" s="595"/>
      <c r="T218" s="595"/>
      <c r="U218" s="595"/>
      <c r="V218" s="247"/>
      <c r="W218" s="247"/>
      <c r="X218" s="247"/>
      <c r="Y218" s="247"/>
      <c r="Z218" s="247"/>
      <c r="AA218" s="247"/>
      <c r="AB218"/>
      <c r="AC218"/>
      <c r="AD218"/>
      <c r="AE218"/>
      <c r="AF218"/>
      <c r="AG218"/>
      <c r="AH218"/>
      <c r="AI218"/>
      <c r="AJ218"/>
    </row>
    <row r="219" spans="1:36" s="336" customFormat="1" ht="24" customHeight="1" x14ac:dyDescent="0.35">
      <c r="A219" s="601" t="s">
        <v>128</v>
      </c>
      <c r="B219" s="600" t="s">
        <v>584</v>
      </c>
      <c r="C219" s="600"/>
      <c r="D219" s="600"/>
      <c r="E219" s="600" t="s">
        <v>289</v>
      </c>
      <c r="F219" s="600"/>
      <c r="G219" s="600"/>
      <c r="H219" s="600"/>
      <c r="I219" s="600" t="s">
        <v>227</v>
      </c>
      <c r="J219" s="600"/>
      <c r="K219" s="600"/>
      <c r="L219" s="600"/>
      <c r="M219" s="600"/>
      <c r="N219" s="600"/>
      <c r="O219" s="600" t="s">
        <v>382</v>
      </c>
      <c r="P219" s="600"/>
      <c r="Q219" s="600" t="s">
        <v>586</v>
      </c>
      <c r="R219" s="600"/>
      <c r="S219" s="600"/>
      <c r="T219" s="600" t="s">
        <v>291</v>
      </c>
      <c r="U219" s="600"/>
      <c r="V219" s="247"/>
      <c r="W219" s="247"/>
      <c r="X219" s="247"/>
      <c r="Y219" s="247"/>
      <c r="Z219" s="247"/>
      <c r="AA219" s="247"/>
      <c r="AB219"/>
      <c r="AC219"/>
      <c r="AD219"/>
      <c r="AE219"/>
      <c r="AF219"/>
      <c r="AG219"/>
      <c r="AH219"/>
      <c r="AI219"/>
      <c r="AJ219"/>
    </row>
    <row r="220" spans="1:36" s="336" customFormat="1" ht="71.25" customHeight="1" x14ac:dyDescent="0.35">
      <c r="A220" s="601"/>
      <c r="B220" s="600"/>
      <c r="C220" s="600"/>
      <c r="D220" s="600"/>
      <c r="E220" s="600"/>
      <c r="F220" s="600"/>
      <c r="G220" s="600"/>
      <c r="H220" s="600"/>
      <c r="I220" s="600" t="s">
        <v>0</v>
      </c>
      <c r="J220" s="600"/>
      <c r="K220" s="600" t="s">
        <v>587</v>
      </c>
      <c r="L220" s="600"/>
      <c r="M220" s="600" t="s">
        <v>1</v>
      </c>
      <c r="N220" s="600"/>
      <c r="O220" s="600"/>
      <c r="P220" s="600"/>
      <c r="Q220" s="600"/>
      <c r="R220" s="600"/>
      <c r="S220" s="600"/>
      <c r="T220" s="600"/>
      <c r="U220" s="600"/>
      <c r="V220" s="247"/>
      <c r="W220" s="247"/>
      <c r="X220" s="247"/>
      <c r="Y220" s="247"/>
      <c r="Z220" s="247"/>
      <c r="AA220" s="247"/>
      <c r="AB220"/>
      <c r="AC220"/>
      <c r="AD220"/>
      <c r="AE220"/>
      <c r="AF220"/>
      <c r="AG220"/>
      <c r="AH220"/>
      <c r="AI220"/>
      <c r="AJ220"/>
    </row>
    <row r="221" spans="1:36" s="336" customFormat="1" ht="10.5" customHeight="1" x14ac:dyDescent="0.35">
      <c r="A221" s="400">
        <v>1</v>
      </c>
      <c r="B221" s="600">
        <v>2</v>
      </c>
      <c r="C221" s="600"/>
      <c r="D221" s="600"/>
      <c r="E221" s="600">
        <v>3</v>
      </c>
      <c r="F221" s="600"/>
      <c r="G221" s="600"/>
      <c r="H221" s="600"/>
      <c r="I221" s="600">
        <v>4</v>
      </c>
      <c r="J221" s="600"/>
      <c r="K221" s="600">
        <v>5</v>
      </c>
      <c r="L221" s="600"/>
      <c r="M221" s="600">
        <v>6</v>
      </c>
      <c r="N221" s="600"/>
      <c r="O221" s="600">
        <v>7</v>
      </c>
      <c r="P221" s="600"/>
      <c r="Q221" s="600">
        <v>8</v>
      </c>
      <c r="R221" s="600"/>
      <c r="S221" s="600"/>
      <c r="T221" s="618">
        <v>9</v>
      </c>
      <c r="U221" s="619"/>
      <c r="V221" s="247"/>
      <c r="W221" s="247"/>
      <c r="X221" s="247"/>
      <c r="Y221" s="247"/>
      <c r="Z221" s="247"/>
      <c r="AA221" s="247"/>
      <c r="AB221"/>
      <c r="AC221"/>
      <c r="AD221"/>
      <c r="AE221"/>
      <c r="AF221"/>
      <c r="AG221"/>
      <c r="AH221"/>
      <c r="AI221"/>
      <c r="AJ221"/>
    </row>
    <row r="222" spans="1:36" s="336" customFormat="1" ht="122" customHeight="1" x14ac:dyDescent="0.35">
      <c r="A222" s="402">
        <v>1</v>
      </c>
      <c r="B222" s="571" t="str">
        <f ca="1">IF(CONCATENATE('Т.8.'!AB6," (",'Т.8.'!AD6,"), ",'Т.8.'!AC6,", ",'Т.8.'!AE6)="  ( ),  ,  ","",IF(CONCATENATE('Т.8.'!AB6," (",'Т.8.'!AD6,"), ",'Т.8.'!AC6,", ",'Т.8.'!AE6)=$AJ$223,"-",(CONCATENATE('Т.8.'!AB6," (",'Т.8.'!AD6,"), ",'Т.8.'!AC6,", ",'Т.8.'!AE6))))</f>
        <v/>
      </c>
      <c r="C222" s="571"/>
      <c r="D222" s="571"/>
      <c r="E222" s="571" t="str">
        <f ca="1">IF(CONCATENATE('Т.8.'!AG6,", ",'Т.8.'!AF6,", ",'Т.8.'!AH6," обл., ",'Т.8.'!AI6," р-н, ",'Т.8.'!AJ6," ",'Т.8.'!AK6,", ",'Т.8.'!AL6," ",'Т.8.'!AM6,", буд. ",'Т.8.'!AN6,", кв./оф.",'Т.8.'!AO6,".    ",'Т.8.'!AP6)=" ,  ,   обл.,   р-н,    ,    , буд.  , кв./оф. .     ","",
IF(CONCATENATE('Т.8.'!AG6,", ",'Т.8.'!AF6,", ",'Т.8.'!AH6," обл., ",'Т.8.'!AI6," р-н, ",'Т.8.'!AJ6," ",'Т.8.'!AK6,", ",'Т.8.'!AL6," ",'Т.8.'!AM6,", буд. ",'Т.8.'!AN6,", кв./оф.",'Т.8.'!AO6,".    ",'Т.8.'!AP6)=$AJ$224,"-",
CONCATENATE('Т.8.'!AG6,", ",'Т.8.'!AF6,", ",'Т.8.'!AH6," обл., ",'Т.8.'!AI6," р-н, ",'Т.8.'!AJ6," ",'Т.8.'!AK6,", ",'Т.8.'!AL6," ",'Т.8.'!AM6,", буд. ",'Т.8.'!AN6,", кв./оф.",'Т.8.'!AO6,".    ",'Т.8.'!AP6)))</f>
        <v/>
      </c>
      <c r="F222" s="571"/>
      <c r="G222" s="571"/>
      <c r="H222" s="571"/>
      <c r="I222" s="629" t="str">
        <f ca="1">'Т.8.'!AQ6</f>
        <v xml:space="preserve"> </v>
      </c>
      <c r="J222" s="629"/>
      <c r="K222" s="629" t="str">
        <f ca="1">'Т.8.'!AR6</f>
        <v xml:space="preserve"> </v>
      </c>
      <c r="L222" s="629"/>
      <c r="M222" s="629" t="str">
        <f ca="1">'Т.8.'!AS6</f>
        <v xml:space="preserve"> </v>
      </c>
      <c r="N222" s="629"/>
      <c r="O222" s="597" t="str">
        <f ca="1">'Т.8.'!AT6</f>
        <v xml:space="preserve"> </v>
      </c>
      <c r="P222" s="597"/>
      <c r="Q222" s="571" t="str">
        <f ca="1">IF(CONCATENATE('Т.8.'!AU6,". ",'Т.8.'!AV6)=" .  ","",CONCATENATE('Т.8.'!AU6,". ",'Т.8.'!AV6))</f>
        <v/>
      </c>
      <c r="R222" s="571"/>
      <c r="S222" s="571"/>
      <c r="T222" s="597" t="str">
        <f ca="1">'Т.8.'!AW6</f>
        <v xml:space="preserve"> </v>
      </c>
      <c r="U222" s="597"/>
      <c r="V222" s="247"/>
      <c r="W222" s="247"/>
      <c r="X222" s="247"/>
      <c r="Y222" s="247"/>
      <c r="Z222" s="247"/>
      <c r="AA222" s="247"/>
      <c r="AB222"/>
      <c r="AC222"/>
      <c r="AD222"/>
      <c r="AE222"/>
      <c r="AF222"/>
      <c r="AG222"/>
      <c r="AH222"/>
      <c r="AI222"/>
      <c r="AJ222"/>
    </row>
    <row r="223" spans="1:36" s="336" customFormat="1" ht="15" customHeight="1" x14ac:dyDescent="0.35">
      <c r="A223" s="402">
        <v>2</v>
      </c>
      <c r="B223" s="571" t="str">
        <f ca="1">IF(CONCATENATE('Т.8.'!AB7," (",'Т.8.'!AD7,"), ",'Т.8.'!AC7,", ",'Т.8.'!AE7)="  ( ),  ,  ","",IF(CONCATENATE('Т.8.'!AB7," (",'Т.8.'!AD7,"), ",'Т.8.'!AC7,", ",'Т.8.'!AE7)=$AJ$223,"-",(CONCATENATE('Т.8.'!AB7," (",'Т.8.'!AD7,"), ",'Т.8.'!AC7,", ",'Т.8.'!AE7))))</f>
        <v/>
      </c>
      <c r="C223" s="571"/>
      <c r="D223" s="571"/>
      <c r="E223" s="571" t="str">
        <f ca="1">IF(CONCATENATE('Т.8.'!AG7,", ",'Т.8.'!AF7,", ",'Т.8.'!AH7," обл., ",'Т.8.'!AI7," р-н, ",'Т.8.'!AJ7," ",'Т.8.'!AK7,", ",'Т.8.'!AL7," ",'Т.8.'!AM7,", буд. ",'Т.8.'!AN7,", кв./оф.",'Т.8.'!AO7,".    ",'Т.8.'!AP7)=" ,  ,   обл.,   р-н,    ,    , буд.  , кв./оф. .     ","",
IF(CONCATENATE('Т.8.'!AG7,", ",'Т.8.'!AF7,", ",'Т.8.'!AH7," обл., ",'Т.8.'!AI7," р-н, ",'Т.8.'!AJ7," ",'Т.8.'!AK7,", ",'Т.8.'!AL7," ",'Т.8.'!AM7,", буд. ",'Т.8.'!AN7,", кв./оф.",'Т.8.'!AO7,".    ",'Т.8.'!AP7)=$AJ$224,"-",
CONCATENATE('Т.8.'!AG7,", ",'Т.8.'!AF7,", ",'Т.8.'!AH7," обл., ",'Т.8.'!AI7," р-н, ",'Т.8.'!AJ7," ",'Т.8.'!AK7,", ",'Т.8.'!AL7," ",'Т.8.'!AM7,", буд. ",'Т.8.'!AN7,", кв./оф.",'Т.8.'!AO7,".    ",'Т.8.'!AP7)))</f>
        <v/>
      </c>
      <c r="F223" s="571"/>
      <c r="G223" s="571"/>
      <c r="H223" s="571"/>
      <c r="I223" s="629" t="str">
        <f ca="1">'Т.8.'!AQ7</f>
        <v xml:space="preserve"> </v>
      </c>
      <c r="J223" s="629"/>
      <c r="K223" s="629" t="str">
        <f ca="1">'Т.8.'!AR7</f>
        <v xml:space="preserve"> </v>
      </c>
      <c r="L223" s="629"/>
      <c r="M223" s="629" t="str">
        <f ca="1">'Т.8.'!AS7</f>
        <v/>
      </c>
      <c r="N223" s="629"/>
      <c r="O223" s="597" t="str">
        <f ca="1">'Т.8.'!AT7</f>
        <v xml:space="preserve"> </v>
      </c>
      <c r="P223" s="597"/>
      <c r="Q223" s="571" t="str">
        <f ca="1">IF(CONCATENATE('Т.8.'!AU7,". ",'Т.8.'!AV7)=" .  ","",CONCATENATE('Т.8.'!AU7,". ",'Т.8.'!AV7))</f>
        <v/>
      </c>
      <c r="R223" s="571"/>
      <c r="S223" s="571"/>
      <c r="T223" s="597" t="str">
        <f ca="1">'Т.8.'!AW7</f>
        <v xml:space="preserve"> </v>
      </c>
      <c r="U223" s="597"/>
      <c r="V223" s="247"/>
      <c r="W223" s="247"/>
      <c r="X223" s="247"/>
      <c r="Y223" s="247"/>
      <c r="Z223" s="247"/>
      <c r="AA223" s="247"/>
      <c r="AB223"/>
      <c r="AC223"/>
      <c r="AD223"/>
      <c r="AE223"/>
      <c r="AF223"/>
      <c r="AG223"/>
      <c r="AH223"/>
      <c r="AI223"/>
      <c r="AJ223"/>
    </row>
    <row r="224" spans="1:36" s="336" customFormat="1" ht="15" customHeight="1" x14ac:dyDescent="0.35">
      <c r="A224" s="402">
        <v>3</v>
      </c>
      <c r="B224" s="571" t="str">
        <f ca="1">IF(CONCATENATE('Т.8.'!AB8," (",'Т.8.'!AD8,"), ",'Т.8.'!AC8,", ",'Т.8.'!AE8)="  ( ),  ,  ","",IF(CONCATENATE('Т.8.'!AB8," (",'Т.8.'!AD8,"), ",'Т.8.'!AC8,", ",'Т.8.'!AE8)=$AJ$223,"-",(CONCATENATE('Т.8.'!AB8," (",'Т.8.'!AD8,"), ",'Т.8.'!AC8,", ",'Т.8.'!AE8))))</f>
        <v/>
      </c>
      <c r="C224" s="571"/>
      <c r="D224" s="571"/>
      <c r="E224" s="571" t="str">
        <f ca="1">IF(CONCATENATE('Т.8.'!AG8,", ",'Т.8.'!AF8,", ",'Т.8.'!AH8," обл., ",'Т.8.'!AI8," р-н, ",'Т.8.'!AJ8," ",'Т.8.'!AK8,", ",'Т.8.'!AL8," ",'Т.8.'!AM8,", буд. ",'Т.8.'!AN8,", кв./оф.",'Т.8.'!AO8,".    ",'Т.8.'!AP8)=" ,  ,   обл.,   р-н,    ,    , буд.  , кв./оф. .     ","",
IF(CONCATENATE('Т.8.'!AG8,", ",'Т.8.'!AF8,", ",'Т.8.'!AH8," обл., ",'Т.8.'!AI8," р-н, ",'Т.8.'!AJ8," ",'Т.8.'!AK8,", ",'Т.8.'!AL8," ",'Т.8.'!AM8,", буд. ",'Т.8.'!AN8,", кв./оф.",'Т.8.'!AO8,".    ",'Т.8.'!AP8)=$AJ$224,"-",
CONCATENATE('Т.8.'!AG8,", ",'Т.8.'!AF8,", ",'Т.8.'!AH8," обл., ",'Т.8.'!AI8," р-н, ",'Т.8.'!AJ8," ",'Т.8.'!AK8,", ",'Т.8.'!AL8," ",'Т.8.'!AM8,", буд. ",'Т.8.'!AN8,", кв./оф.",'Т.8.'!AO8,".    ",'Т.8.'!AP8)))</f>
        <v/>
      </c>
      <c r="F224" s="571"/>
      <c r="G224" s="571"/>
      <c r="H224" s="571"/>
      <c r="I224" s="629" t="str">
        <f ca="1">'Т.8.'!AQ8</f>
        <v xml:space="preserve"> </v>
      </c>
      <c r="J224" s="629"/>
      <c r="K224" s="629" t="str">
        <f ca="1">'Т.8.'!AR8</f>
        <v xml:space="preserve"> </v>
      </c>
      <c r="L224" s="629"/>
      <c r="M224" s="629" t="str">
        <f ca="1">'Т.8.'!AS8</f>
        <v/>
      </c>
      <c r="N224" s="629"/>
      <c r="O224" s="597" t="str">
        <f ca="1">'Т.8.'!AT8</f>
        <v xml:space="preserve"> </v>
      </c>
      <c r="P224" s="597"/>
      <c r="Q224" s="571" t="str">
        <f ca="1">IF(CONCATENATE('Т.8.'!AU8,". ",'Т.8.'!AV8)=" .  ","",CONCATENATE('Т.8.'!AU8,". ",'Т.8.'!AV8))</f>
        <v/>
      </c>
      <c r="R224" s="571"/>
      <c r="S224" s="571"/>
      <c r="T224" s="597" t="str">
        <f ca="1">'Т.8.'!AW8</f>
        <v xml:space="preserve"> </v>
      </c>
      <c r="U224" s="597"/>
      <c r="V224" s="247"/>
      <c r="W224" s="247"/>
      <c r="X224" s="247"/>
      <c r="Y224" s="247"/>
      <c r="Z224" s="247"/>
      <c r="AA224" s="247"/>
      <c r="AB224"/>
      <c r="AC224"/>
      <c r="AD224"/>
      <c r="AE224"/>
      <c r="AF224"/>
      <c r="AG224"/>
      <c r="AH224"/>
      <c r="AI224"/>
      <c r="AJ224"/>
    </row>
    <row r="225" spans="1:36" s="336" customFormat="1" ht="15" customHeight="1" x14ac:dyDescent="0.35">
      <c r="A225" s="402">
        <v>4</v>
      </c>
      <c r="B225" s="571" t="str">
        <f ca="1">IF(CONCATENATE('Т.8.'!AB9," (",'Т.8.'!AD9,"), ",'Т.8.'!AC9,", ",'Т.8.'!AE9)="  ( ),  ,  ","",IF(CONCATENATE('Т.8.'!AB9," (",'Т.8.'!AD9,"), ",'Т.8.'!AC9,", ",'Т.8.'!AE9)=$AJ$223,"-",(CONCATENATE('Т.8.'!AB9," (",'Т.8.'!AD9,"), ",'Т.8.'!AC9,", ",'Т.8.'!AE9))))</f>
        <v/>
      </c>
      <c r="C225" s="571"/>
      <c r="D225" s="571"/>
      <c r="E225" s="571" t="str">
        <f ca="1">IF(CONCATENATE('Т.8.'!AG9,", ",'Т.8.'!AF9,", ",'Т.8.'!AH9," обл., ",'Т.8.'!AI9," р-н, ",'Т.8.'!AJ9," ",'Т.8.'!AK9,", ",'Т.8.'!AL9," ",'Т.8.'!AM9,", буд. ",'Т.8.'!AN9,", кв./оф.",'Т.8.'!AO9,".    ",'Т.8.'!AP9)=" ,  ,   обл.,   р-н,    ,    , буд.  , кв./оф. .     ","",
IF(CONCATENATE('Т.8.'!AG9,", ",'Т.8.'!AF9,", ",'Т.8.'!AH9," обл., ",'Т.8.'!AI9," р-н, ",'Т.8.'!AJ9," ",'Т.8.'!AK9,", ",'Т.8.'!AL9," ",'Т.8.'!AM9,", буд. ",'Т.8.'!AN9,", кв./оф.",'Т.8.'!AO9,".    ",'Т.8.'!AP9)=$AJ$224,"-",
CONCATENATE('Т.8.'!AG9,", ",'Т.8.'!AF9,", ",'Т.8.'!AH9," обл., ",'Т.8.'!AI9," р-н, ",'Т.8.'!AJ9," ",'Т.8.'!AK9,", ",'Т.8.'!AL9," ",'Т.8.'!AM9,", буд. ",'Т.8.'!AN9,", кв./оф.",'Т.8.'!AO9,".    ",'Т.8.'!AP9)))</f>
        <v/>
      </c>
      <c r="F225" s="571"/>
      <c r="G225" s="571"/>
      <c r="H225" s="571"/>
      <c r="I225" s="629" t="str">
        <f ca="1">'Т.8.'!AQ9</f>
        <v xml:space="preserve"> </v>
      </c>
      <c r="J225" s="629"/>
      <c r="K225" s="629" t="str">
        <f ca="1">'Т.8.'!AR9</f>
        <v xml:space="preserve"> </v>
      </c>
      <c r="L225" s="629"/>
      <c r="M225" s="629" t="str">
        <f ca="1">'Т.8.'!AS9</f>
        <v/>
      </c>
      <c r="N225" s="629"/>
      <c r="O225" s="597" t="str">
        <f ca="1">'Т.8.'!AT9</f>
        <v xml:space="preserve"> </v>
      </c>
      <c r="P225" s="597"/>
      <c r="Q225" s="571" t="str">
        <f ca="1">IF(CONCATENATE('Т.8.'!AU9,". ",'Т.8.'!AV9)=" .  ","",CONCATENATE('Т.8.'!AU9,". ",'Т.8.'!AV9))</f>
        <v/>
      </c>
      <c r="R225" s="571"/>
      <c r="S225" s="571"/>
      <c r="T225" s="597" t="str">
        <f ca="1">'Т.8.'!AW9</f>
        <v xml:space="preserve"> </v>
      </c>
      <c r="U225" s="597"/>
      <c r="V225" s="247"/>
      <c r="W225" s="247"/>
      <c r="X225" s="247"/>
      <c r="Y225" s="247"/>
      <c r="Z225" s="247"/>
      <c r="AA225" s="247"/>
      <c r="AB225"/>
      <c r="AC225"/>
      <c r="AD225"/>
      <c r="AE225"/>
      <c r="AF225"/>
      <c r="AG225"/>
      <c r="AH225"/>
      <c r="AI225"/>
      <c r="AJ225"/>
    </row>
    <row r="226" spans="1:36" s="336" customFormat="1" ht="15" customHeight="1" x14ac:dyDescent="0.35">
      <c r="A226" s="402">
        <v>5</v>
      </c>
      <c r="B226" s="571" t="str">
        <f ca="1">IF(CONCATENATE('Т.8.'!AB10," (",'Т.8.'!AD10,"), ",'Т.8.'!AC10,", ",'Т.8.'!AE10)="  ( ),  ,  ","",IF(CONCATENATE('Т.8.'!AB10," (",'Т.8.'!AD10,"), ",'Т.8.'!AC10,", ",'Т.8.'!AE10)=$AJ$223,"-",(CONCATENATE('Т.8.'!AB10," (",'Т.8.'!AD10,"), ",'Т.8.'!AC10,", ",'Т.8.'!AE10))))</f>
        <v/>
      </c>
      <c r="C226" s="571"/>
      <c r="D226" s="571"/>
      <c r="E226" s="571" t="str">
        <f ca="1">IF(CONCATENATE('Т.8.'!AG10,", ",'Т.8.'!AF10,", ",'Т.8.'!AH10," обл., ",'Т.8.'!AI10," р-н, ",'Т.8.'!AJ10," ",'Т.8.'!AK10,", ",'Т.8.'!AL10," ",'Т.8.'!AM10,", буд. ",'Т.8.'!AN10,", кв./оф.",'Т.8.'!AO10,".    ",'Т.8.'!AP10)=" ,  ,   обл.,   р-н,    ,    , буд.  , кв./оф. .     ","",
IF(CONCATENATE('Т.8.'!AG10,", ",'Т.8.'!AF10,", ",'Т.8.'!AH10," обл., ",'Т.8.'!AI10," р-н, ",'Т.8.'!AJ10," ",'Т.8.'!AK10,", ",'Т.8.'!AL10," ",'Т.8.'!AM10,", буд. ",'Т.8.'!AN10,", кв./оф.",'Т.8.'!AO10,".    ",'Т.8.'!AP10)=$AJ$224,"-",
CONCATENATE('Т.8.'!AG10,", ",'Т.8.'!AF10,", ",'Т.8.'!AH10," обл., ",'Т.8.'!AI10," р-н, ",'Т.8.'!AJ10," ",'Т.8.'!AK10,", ",'Т.8.'!AL10," ",'Т.8.'!AM10,", буд. ",'Т.8.'!AN10,", кв./оф.",'Т.8.'!AO10,".    ",'Т.8.'!AP10)))</f>
        <v/>
      </c>
      <c r="F226" s="571"/>
      <c r="G226" s="571"/>
      <c r="H226" s="571"/>
      <c r="I226" s="629" t="str">
        <f ca="1">'Т.8.'!AQ10</f>
        <v xml:space="preserve"> </v>
      </c>
      <c r="J226" s="629"/>
      <c r="K226" s="629" t="str">
        <f ca="1">'Т.8.'!AR10</f>
        <v xml:space="preserve"> </v>
      </c>
      <c r="L226" s="629"/>
      <c r="M226" s="629" t="str">
        <f ca="1">'Т.8.'!AS10</f>
        <v/>
      </c>
      <c r="N226" s="629"/>
      <c r="O226" s="597" t="str">
        <f ca="1">'Т.8.'!AT10</f>
        <v xml:space="preserve"> </v>
      </c>
      <c r="P226" s="597"/>
      <c r="Q226" s="571" t="str">
        <f ca="1">IF(CONCATENATE('Т.8.'!AU10,". ",'Т.8.'!AV10)=" .  ","",CONCATENATE('Т.8.'!AU10,". ",'Т.8.'!AV10))</f>
        <v/>
      </c>
      <c r="R226" s="571"/>
      <c r="S226" s="571"/>
      <c r="T226" s="597" t="str">
        <f ca="1">'Т.8.'!AW10</f>
        <v xml:space="preserve"> </v>
      </c>
      <c r="U226" s="597"/>
      <c r="V226" s="247"/>
      <c r="W226" s="247"/>
      <c r="X226" s="247"/>
      <c r="Y226" s="247"/>
      <c r="Z226" s="247"/>
      <c r="AA226" s="247"/>
      <c r="AB226"/>
      <c r="AC226"/>
      <c r="AD226"/>
      <c r="AE226"/>
      <c r="AF226"/>
      <c r="AG226"/>
      <c r="AH226"/>
      <c r="AI226"/>
      <c r="AJ226"/>
    </row>
    <row r="227" spans="1:36" s="336" customFormat="1" ht="15" customHeight="1" x14ac:dyDescent="0.35">
      <c r="A227" s="402">
        <v>6</v>
      </c>
      <c r="B227" s="571" t="str">
        <f ca="1">IF(CONCATENATE('Т.8.'!AB11," (",'Т.8.'!AD11,"), ",'Т.8.'!AC11,", ",'Т.8.'!AE11)="  ( ),  ,  ","",IF(CONCATENATE('Т.8.'!AB11," (",'Т.8.'!AD11,"), ",'Т.8.'!AC11,", ",'Т.8.'!AE11)=$AJ$223,"-",(CONCATENATE('Т.8.'!AB11," (",'Т.8.'!AD11,"), ",'Т.8.'!AC11,", ",'Т.8.'!AE11))))</f>
        <v/>
      </c>
      <c r="C227" s="571"/>
      <c r="D227" s="571"/>
      <c r="E227" s="571" t="str">
        <f ca="1">IF(CONCATENATE('Т.8.'!AG11,", ",'Т.8.'!AF11,", ",'Т.8.'!AH11," обл., ",'Т.8.'!AI11," р-н, ",'Т.8.'!AJ11," ",'Т.8.'!AK11,", ",'Т.8.'!AL11," ",'Т.8.'!AM11,", буд. ",'Т.8.'!AN11,", кв./оф.",'Т.8.'!AO11,".    ",'Т.8.'!AP11)=" ,  ,   обл.,   р-н,    ,    , буд.  , кв./оф. .     ","",
IF(CONCATENATE('Т.8.'!AG11,", ",'Т.8.'!AF11,", ",'Т.8.'!AH11," обл., ",'Т.8.'!AI11," р-н, ",'Т.8.'!AJ11," ",'Т.8.'!AK11,", ",'Т.8.'!AL11," ",'Т.8.'!AM11,", буд. ",'Т.8.'!AN11,", кв./оф.",'Т.8.'!AO11,".    ",'Т.8.'!AP11)=$AJ$224,"-",
CONCATENATE('Т.8.'!AG11,", ",'Т.8.'!AF11,", ",'Т.8.'!AH11," обл., ",'Т.8.'!AI11," р-н, ",'Т.8.'!AJ11," ",'Т.8.'!AK11,", ",'Т.8.'!AL11," ",'Т.8.'!AM11,", буд. ",'Т.8.'!AN11,", кв./оф.",'Т.8.'!AO11,".    ",'Т.8.'!AP11)))</f>
        <v/>
      </c>
      <c r="F227" s="571"/>
      <c r="G227" s="571"/>
      <c r="H227" s="571"/>
      <c r="I227" s="629" t="str">
        <f ca="1">'Т.8.'!AQ11</f>
        <v xml:space="preserve"> </v>
      </c>
      <c r="J227" s="629"/>
      <c r="K227" s="629" t="str">
        <f ca="1">'Т.8.'!AR11</f>
        <v xml:space="preserve"> </v>
      </c>
      <c r="L227" s="629"/>
      <c r="M227" s="629" t="str">
        <f ca="1">'Т.8.'!AS11</f>
        <v/>
      </c>
      <c r="N227" s="629"/>
      <c r="O227" s="597" t="str">
        <f ca="1">'Т.8.'!AT11</f>
        <v xml:space="preserve"> </v>
      </c>
      <c r="P227" s="597"/>
      <c r="Q227" s="571" t="str">
        <f ca="1">IF(CONCATENATE('Т.8.'!AU11,". ",'Т.8.'!AV11)=" .  ","",CONCATENATE('Т.8.'!AU11,". ",'Т.8.'!AV11))</f>
        <v/>
      </c>
      <c r="R227" s="571"/>
      <c r="S227" s="571"/>
      <c r="T227" s="597" t="str">
        <f ca="1">'Т.8.'!AW11</f>
        <v xml:space="preserve"> </v>
      </c>
      <c r="U227" s="597"/>
      <c r="V227" s="247"/>
      <c r="W227" s="247"/>
      <c r="X227" s="247"/>
      <c r="Y227" s="247"/>
      <c r="Z227" s="247"/>
      <c r="AA227" s="247"/>
      <c r="AB227"/>
      <c r="AC227"/>
      <c r="AD227"/>
      <c r="AE227"/>
      <c r="AF227"/>
      <c r="AG227"/>
      <c r="AH227"/>
      <c r="AI227"/>
      <c r="AJ227"/>
    </row>
    <row r="228" spans="1:36" s="336" customFormat="1" ht="15" customHeight="1" x14ac:dyDescent="0.35">
      <c r="A228" s="402">
        <v>7</v>
      </c>
      <c r="B228" s="571" t="str">
        <f ca="1">IF(CONCATENATE('Т.8.'!AB12," (",'Т.8.'!AD12,"), ",'Т.8.'!AC12,", ",'Т.8.'!AE12)="  ( ),  ,  ","",IF(CONCATENATE('Т.8.'!AB12," (",'Т.8.'!AD12,"), ",'Т.8.'!AC12,", ",'Т.8.'!AE12)=$AJ$223,"-",(CONCATENATE('Т.8.'!AB12," (",'Т.8.'!AD12,"), ",'Т.8.'!AC12,", ",'Т.8.'!AE12))))</f>
        <v/>
      </c>
      <c r="C228" s="571"/>
      <c r="D228" s="571"/>
      <c r="E228" s="571" t="str">
        <f ca="1">IF(CONCATENATE('Т.8.'!AG12,", ",'Т.8.'!AF12,", ",'Т.8.'!AH12," обл., ",'Т.8.'!AI12," р-н, ",'Т.8.'!AJ12," ",'Т.8.'!AK12,", ",'Т.8.'!AL12," ",'Т.8.'!AM12,", буд. ",'Т.8.'!AN12,", кв./оф.",'Т.8.'!AO12,".    ",'Т.8.'!AP12)=" ,  ,   обл.,   р-н,    ,    , буд.  , кв./оф. .     ","",
IF(CONCATENATE('Т.8.'!AG12,", ",'Т.8.'!AF12,", ",'Т.8.'!AH12," обл., ",'Т.8.'!AI12," р-н, ",'Т.8.'!AJ12," ",'Т.8.'!AK12,", ",'Т.8.'!AL12," ",'Т.8.'!AM12,", буд. ",'Т.8.'!AN12,", кв./оф.",'Т.8.'!AO12,".    ",'Т.8.'!AP12)=$AJ$224,"-",
CONCATENATE('Т.8.'!AG12,", ",'Т.8.'!AF12,", ",'Т.8.'!AH12," обл., ",'Т.8.'!AI12," р-н, ",'Т.8.'!AJ12," ",'Т.8.'!AK12,", ",'Т.8.'!AL12," ",'Т.8.'!AM12,", буд. ",'Т.8.'!AN12,", кв./оф.",'Т.8.'!AO12,".    ",'Т.8.'!AP12)))</f>
        <v/>
      </c>
      <c r="F228" s="571"/>
      <c r="G228" s="571"/>
      <c r="H228" s="571"/>
      <c r="I228" s="629" t="str">
        <f ca="1">'Т.8.'!AQ12</f>
        <v xml:space="preserve"> </v>
      </c>
      <c r="J228" s="629"/>
      <c r="K228" s="629" t="str">
        <f ca="1">'Т.8.'!AR12</f>
        <v xml:space="preserve"> </v>
      </c>
      <c r="L228" s="629"/>
      <c r="M228" s="629" t="str">
        <f ca="1">'Т.8.'!AS12</f>
        <v/>
      </c>
      <c r="N228" s="629"/>
      <c r="O228" s="597" t="str">
        <f ca="1">'Т.8.'!AT12</f>
        <v xml:space="preserve"> </v>
      </c>
      <c r="P228" s="597"/>
      <c r="Q228" s="571" t="str">
        <f ca="1">IF(CONCATENATE('Т.8.'!AU12,". ",'Т.8.'!AV12)=" .  ","",CONCATENATE('Т.8.'!AU12,". ",'Т.8.'!AV12))</f>
        <v/>
      </c>
      <c r="R228" s="571"/>
      <c r="S228" s="571"/>
      <c r="T228" s="597" t="str">
        <f ca="1">'Т.8.'!AW12</f>
        <v xml:space="preserve"> </v>
      </c>
      <c r="U228" s="597"/>
      <c r="V228" s="247"/>
      <c r="W228" s="247"/>
      <c r="X228" s="247"/>
      <c r="Y228" s="247"/>
      <c r="Z228" s="247"/>
      <c r="AA228" s="247"/>
      <c r="AB228"/>
      <c r="AC228"/>
      <c r="AD228"/>
      <c r="AE228"/>
      <c r="AF228"/>
      <c r="AG228"/>
      <c r="AH228"/>
      <c r="AI228"/>
      <c r="AJ228"/>
    </row>
    <row r="229" spans="1:36" s="336" customFormat="1" ht="15" customHeight="1" x14ac:dyDescent="0.35">
      <c r="A229" s="402">
        <v>8</v>
      </c>
      <c r="B229" s="571" t="str">
        <f ca="1">IF(CONCATENATE('Т.8.'!AB13," (",'Т.8.'!AD13,"), ",'Т.8.'!AC13,", ",'Т.8.'!AE13)="  ( ),  ,  ","",IF(CONCATENATE('Т.8.'!AB13," (",'Т.8.'!AD13,"), ",'Т.8.'!AC13,", ",'Т.8.'!AE13)=$AJ$223,"-",(CONCATENATE('Т.8.'!AB13," (",'Т.8.'!AD13,"), ",'Т.8.'!AC13,", ",'Т.8.'!AE13))))</f>
        <v/>
      </c>
      <c r="C229" s="571"/>
      <c r="D229" s="571"/>
      <c r="E229" s="571" t="str">
        <f ca="1">IF(CONCATENATE('Т.8.'!AG13,", ",'Т.8.'!AF13,", ",'Т.8.'!AH13," обл., ",'Т.8.'!AI13," р-н, ",'Т.8.'!AJ13," ",'Т.8.'!AK13,", ",'Т.8.'!AL13," ",'Т.8.'!AM13,", буд. ",'Т.8.'!AN13,", кв./оф.",'Т.8.'!AO13,".    ",'Т.8.'!AP13)=" ,  ,   обл.,   р-н,    ,    , буд.  , кв./оф. .     ","",
IF(CONCATENATE('Т.8.'!AG13,", ",'Т.8.'!AF13,", ",'Т.8.'!AH13," обл., ",'Т.8.'!AI13," р-н, ",'Т.8.'!AJ13," ",'Т.8.'!AK13,", ",'Т.8.'!AL13," ",'Т.8.'!AM13,", буд. ",'Т.8.'!AN13,", кв./оф.",'Т.8.'!AO13,".    ",'Т.8.'!AP13)=$AJ$224,"-",
CONCATENATE('Т.8.'!AG13,", ",'Т.8.'!AF13,", ",'Т.8.'!AH13," обл., ",'Т.8.'!AI13," р-н, ",'Т.8.'!AJ13," ",'Т.8.'!AK13,", ",'Т.8.'!AL13," ",'Т.8.'!AM13,", буд. ",'Т.8.'!AN13,", кв./оф.",'Т.8.'!AO13,".    ",'Т.8.'!AP13)))</f>
        <v/>
      </c>
      <c r="F229" s="571"/>
      <c r="G229" s="571"/>
      <c r="H229" s="571"/>
      <c r="I229" s="629" t="str">
        <f ca="1">'Т.8.'!AQ13</f>
        <v xml:space="preserve"> </v>
      </c>
      <c r="J229" s="629"/>
      <c r="K229" s="629" t="str">
        <f ca="1">'Т.8.'!AR13</f>
        <v xml:space="preserve"> </v>
      </c>
      <c r="L229" s="629"/>
      <c r="M229" s="629" t="str">
        <f ca="1">'Т.8.'!AS13</f>
        <v/>
      </c>
      <c r="N229" s="629"/>
      <c r="O229" s="597" t="str">
        <f ca="1">'Т.8.'!AT13</f>
        <v xml:space="preserve"> </v>
      </c>
      <c r="P229" s="597"/>
      <c r="Q229" s="571" t="str">
        <f ca="1">IF(CONCATENATE('Т.8.'!AU13,". ",'Т.8.'!AV13)=" .  ","",CONCATENATE('Т.8.'!AU13,". ",'Т.8.'!AV13))</f>
        <v/>
      </c>
      <c r="R229" s="571"/>
      <c r="S229" s="571"/>
      <c r="T229" s="597" t="str">
        <f ca="1">'Т.8.'!AW13</f>
        <v xml:space="preserve"> </v>
      </c>
      <c r="U229" s="597"/>
      <c r="V229" s="247"/>
      <c r="W229" s="247"/>
      <c r="X229" s="247"/>
      <c r="Y229" s="247"/>
      <c r="Z229" s="247"/>
      <c r="AA229" s="247"/>
      <c r="AB229"/>
      <c r="AC229"/>
      <c r="AD229"/>
      <c r="AE229"/>
      <c r="AF229"/>
      <c r="AG229"/>
      <c r="AH229"/>
      <c r="AI229"/>
      <c r="AJ229"/>
    </row>
    <row r="230" spans="1:36" s="336" customFormat="1" ht="15" customHeight="1" x14ac:dyDescent="0.35">
      <c r="A230" s="402">
        <v>9</v>
      </c>
      <c r="B230" s="571" t="str">
        <f ca="1">IF(CONCATENATE('Т.8.'!AB14," (",'Т.8.'!AD14,"), ",'Т.8.'!AC14,", ",'Т.8.'!AE14)="  ( ),  ,  ","",IF(CONCATENATE('Т.8.'!AB14," (",'Т.8.'!AD14,"), ",'Т.8.'!AC14,", ",'Т.8.'!AE14)=$AJ$223,"-",(CONCATENATE('Т.8.'!AB14," (",'Т.8.'!AD14,"), ",'Т.8.'!AC14,", ",'Т.8.'!AE14))))</f>
        <v/>
      </c>
      <c r="C230" s="571"/>
      <c r="D230" s="571"/>
      <c r="E230" s="571" t="str">
        <f ca="1">IF(CONCATENATE('Т.8.'!AG14,", ",'Т.8.'!AF14,", ",'Т.8.'!AH14," обл., ",'Т.8.'!AI14," р-н, ",'Т.8.'!AJ14," ",'Т.8.'!AK14,", ",'Т.8.'!AL14," ",'Т.8.'!AM14,", буд. ",'Т.8.'!AN14,", кв./оф.",'Т.8.'!AO14,".    ",'Т.8.'!AP14)=" ,  ,   обл.,   р-н,    ,    , буд.  , кв./оф. .     ","",
IF(CONCATENATE('Т.8.'!AG14,", ",'Т.8.'!AF14,", ",'Т.8.'!AH14," обл., ",'Т.8.'!AI14," р-н, ",'Т.8.'!AJ14," ",'Т.8.'!AK14,", ",'Т.8.'!AL14," ",'Т.8.'!AM14,", буд. ",'Т.8.'!AN14,", кв./оф.",'Т.8.'!AO14,".    ",'Т.8.'!AP14)=$AJ$224,"-",
CONCATENATE('Т.8.'!AG14,", ",'Т.8.'!AF14,", ",'Т.8.'!AH14," обл., ",'Т.8.'!AI14," р-н, ",'Т.8.'!AJ14," ",'Т.8.'!AK14,", ",'Т.8.'!AL14," ",'Т.8.'!AM14,", буд. ",'Т.8.'!AN14,", кв./оф.",'Т.8.'!AO14,".    ",'Т.8.'!AP14)))</f>
        <v/>
      </c>
      <c r="F230" s="571"/>
      <c r="G230" s="571"/>
      <c r="H230" s="571"/>
      <c r="I230" s="629" t="str">
        <f ca="1">'Т.8.'!AQ14</f>
        <v xml:space="preserve"> </v>
      </c>
      <c r="J230" s="629"/>
      <c r="K230" s="629" t="str">
        <f ca="1">'Т.8.'!AR14</f>
        <v xml:space="preserve"> </v>
      </c>
      <c r="L230" s="629"/>
      <c r="M230" s="629" t="str">
        <f ca="1">'Т.8.'!AS14</f>
        <v/>
      </c>
      <c r="N230" s="629"/>
      <c r="O230" s="597" t="str">
        <f ca="1">'Т.8.'!AT14</f>
        <v xml:space="preserve"> </v>
      </c>
      <c r="P230" s="597"/>
      <c r="Q230" s="571" t="str">
        <f ca="1">IF(CONCATENATE('Т.8.'!AU14,". ",'Т.8.'!AV14)=" .  ","",CONCATENATE('Т.8.'!AU14,". ",'Т.8.'!AV14))</f>
        <v/>
      </c>
      <c r="R230" s="571"/>
      <c r="S230" s="571"/>
      <c r="T230" s="597" t="str">
        <f ca="1">'Т.8.'!AW14</f>
        <v xml:space="preserve"> </v>
      </c>
      <c r="U230" s="597"/>
      <c r="V230" s="247"/>
      <c r="W230" s="247"/>
      <c r="X230" s="247"/>
      <c r="Y230" s="247"/>
      <c r="Z230" s="247"/>
      <c r="AA230" s="247"/>
      <c r="AB230"/>
      <c r="AC230"/>
      <c r="AD230"/>
      <c r="AE230"/>
      <c r="AF230"/>
      <c r="AG230"/>
      <c r="AH230"/>
      <c r="AI230"/>
      <c r="AJ230"/>
    </row>
    <row r="231" spans="1:36" s="336" customFormat="1" ht="15" customHeight="1" x14ac:dyDescent="0.35">
      <c r="A231" s="402">
        <v>10</v>
      </c>
      <c r="B231" s="571" t="str">
        <f ca="1">IF(CONCATENATE('Т.8.'!AB15," (",'Т.8.'!AD15,"), ",'Т.8.'!AC15,", ",'Т.8.'!AE15)="  ( ),  ,  ","",IF(CONCATENATE('Т.8.'!AB15," (",'Т.8.'!AD15,"), ",'Т.8.'!AC15,", ",'Т.8.'!AE15)=$AJ$223,"-",(CONCATENATE('Т.8.'!AB15," (",'Т.8.'!AD15,"), ",'Т.8.'!AC15,", ",'Т.8.'!AE15))))</f>
        <v/>
      </c>
      <c r="C231" s="571"/>
      <c r="D231" s="571"/>
      <c r="E231" s="571" t="str">
        <f ca="1">IF(CONCATENATE('Т.8.'!AG15,", ",'Т.8.'!AF15,", ",'Т.8.'!AH15," обл., ",'Т.8.'!AI15," р-н, ",'Т.8.'!AJ15," ",'Т.8.'!AK15,", ",'Т.8.'!AL15," ",'Т.8.'!AM15,", буд. ",'Т.8.'!AN15,", кв./оф.",'Т.8.'!AO15,".    ",'Т.8.'!AP15)=" ,  ,   обл.,   р-н,    ,    , буд.  , кв./оф. .     ","",
IF(CONCATENATE('Т.8.'!AG15,", ",'Т.8.'!AF15,", ",'Т.8.'!AH15," обл., ",'Т.8.'!AI15," р-н, ",'Т.8.'!AJ15," ",'Т.8.'!AK15,", ",'Т.8.'!AL15," ",'Т.8.'!AM15,", буд. ",'Т.8.'!AN15,", кв./оф.",'Т.8.'!AO15,".    ",'Т.8.'!AP15)=$AJ$224,"-",
CONCATENATE('Т.8.'!AG15,", ",'Т.8.'!AF15,", ",'Т.8.'!AH15," обл., ",'Т.8.'!AI15," р-н, ",'Т.8.'!AJ15," ",'Т.8.'!AK15,", ",'Т.8.'!AL15," ",'Т.8.'!AM15,", буд. ",'Т.8.'!AN15,", кв./оф.",'Т.8.'!AO15,".    ",'Т.8.'!AP15)))</f>
        <v/>
      </c>
      <c r="F231" s="571"/>
      <c r="G231" s="571"/>
      <c r="H231" s="571"/>
      <c r="I231" s="629" t="str">
        <f ca="1">'Т.8.'!AQ15</f>
        <v xml:space="preserve"> </v>
      </c>
      <c r="J231" s="629"/>
      <c r="K231" s="629" t="str">
        <f ca="1">'Т.8.'!AR15</f>
        <v xml:space="preserve"> </v>
      </c>
      <c r="L231" s="629"/>
      <c r="M231" s="629" t="str">
        <f ca="1">'Т.8.'!AS15</f>
        <v/>
      </c>
      <c r="N231" s="629"/>
      <c r="O231" s="597" t="str">
        <f ca="1">'Т.8.'!AT15</f>
        <v xml:space="preserve"> </v>
      </c>
      <c r="P231" s="597"/>
      <c r="Q231" s="571" t="str">
        <f ca="1">IF(CONCATENATE('Т.8.'!AU15,". ",'Т.8.'!AV15)=" .  ","",CONCATENATE('Т.8.'!AU15,". ",'Т.8.'!AV15))</f>
        <v/>
      </c>
      <c r="R231" s="571"/>
      <c r="S231" s="571"/>
      <c r="T231" s="597" t="str">
        <f ca="1">'Т.8.'!AW15</f>
        <v xml:space="preserve"> </v>
      </c>
      <c r="U231" s="597"/>
      <c r="V231" s="247"/>
      <c r="W231" s="247"/>
      <c r="X231" s="247"/>
      <c r="Y231" s="247"/>
      <c r="Z231" s="247"/>
      <c r="AA231" s="247"/>
      <c r="AB231"/>
      <c r="AC231"/>
      <c r="AD231"/>
      <c r="AE231"/>
      <c r="AF231"/>
      <c r="AG231"/>
      <c r="AH231"/>
      <c r="AI231"/>
      <c r="AJ231"/>
    </row>
    <row r="232" spans="1:36" s="336" customFormat="1" ht="15" customHeight="1" x14ac:dyDescent="0.35">
      <c r="A232" s="402">
        <v>11</v>
      </c>
      <c r="B232" s="571" t="str">
        <f ca="1">IF(CONCATENATE('Т.8.'!AB16," (",'Т.8.'!AD16,"), ",'Т.8.'!AC16,", ",'Т.8.'!AE16)="  ( ),  ,  ","",IF(CONCATENATE('Т.8.'!AB16," (",'Т.8.'!AD16,"), ",'Т.8.'!AC16,", ",'Т.8.'!AE16)=$AJ$223,"-",(CONCATENATE('Т.8.'!AB16," (",'Т.8.'!AD16,"), ",'Т.8.'!AC16,", ",'Т.8.'!AE16))))</f>
        <v/>
      </c>
      <c r="C232" s="571"/>
      <c r="D232" s="571"/>
      <c r="E232" s="571" t="str">
        <f ca="1">IF(CONCATENATE('Т.8.'!AG16,", ",'Т.8.'!AF16,", ",'Т.8.'!AH16," обл., ",'Т.8.'!AI16," р-н, ",'Т.8.'!AJ16," ",'Т.8.'!AK16,", ",'Т.8.'!AL16," ",'Т.8.'!AM16,", буд. ",'Т.8.'!AN16,", кв./оф.",'Т.8.'!AO16,".    ",'Т.8.'!AP16)=" ,  ,   обл.,   р-н,    ,    , буд.  , кв./оф. .     ","",
IF(CONCATENATE('Т.8.'!AG16,", ",'Т.8.'!AF16,", ",'Т.8.'!AH16," обл., ",'Т.8.'!AI16," р-н, ",'Т.8.'!AJ16," ",'Т.8.'!AK16,", ",'Т.8.'!AL16," ",'Т.8.'!AM16,", буд. ",'Т.8.'!AN16,", кв./оф.",'Т.8.'!AO16,".    ",'Т.8.'!AP16)=$AJ$224,"-",
CONCATENATE('Т.8.'!AG16,", ",'Т.8.'!AF16,", ",'Т.8.'!AH16," обл., ",'Т.8.'!AI16," р-н, ",'Т.8.'!AJ16," ",'Т.8.'!AK16,", ",'Т.8.'!AL16," ",'Т.8.'!AM16,", буд. ",'Т.8.'!AN16,", кв./оф.",'Т.8.'!AO16,".    ",'Т.8.'!AP16)))</f>
        <v/>
      </c>
      <c r="F232" s="571"/>
      <c r="G232" s="571"/>
      <c r="H232" s="571"/>
      <c r="I232" s="629" t="str">
        <f ca="1">'Т.8.'!AQ16</f>
        <v xml:space="preserve"> </v>
      </c>
      <c r="J232" s="629"/>
      <c r="K232" s="629" t="str">
        <f ca="1">'Т.8.'!AR16</f>
        <v xml:space="preserve"> </v>
      </c>
      <c r="L232" s="629"/>
      <c r="M232" s="629" t="str">
        <f ca="1">'Т.8.'!AS16</f>
        <v/>
      </c>
      <c r="N232" s="629"/>
      <c r="O232" s="597" t="str">
        <f ca="1">'Т.8.'!AT16</f>
        <v xml:space="preserve"> </v>
      </c>
      <c r="P232" s="597"/>
      <c r="Q232" s="571" t="str">
        <f ca="1">IF(CONCATENATE('Т.8.'!AU16,". ",'Т.8.'!AV16)=" .  ","",CONCATENATE('Т.8.'!AU16,". ",'Т.8.'!AV16))</f>
        <v/>
      </c>
      <c r="R232" s="571"/>
      <c r="S232" s="571"/>
      <c r="T232" s="597" t="str">
        <f ca="1">'Т.8.'!AW16</f>
        <v xml:space="preserve"> </v>
      </c>
      <c r="U232" s="597"/>
      <c r="V232" s="247"/>
      <c r="W232" s="247"/>
      <c r="X232" s="247"/>
      <c r="Y232" s="247"/>
      <c r="Z232" s="247"/>
      <c r="AA232" s="247"/>
      <c r="AB232"/>
      <c r="AC232"/>
      <c r="AD232"/>
      <c r="AE232"/>
      <c r="AF232"/>
      <c r="AG232"/>
      <c r="AH232"/>
      <c r="AI232"/>
      <c r="AJ232"/>
    </row>
    <row r="233" spans="1:36" s="336" customFormat="1" ht="15" customHeight="1" x14ac:dyDescent="0.35">
      <c r="A233" s="402">
        <v>12</v>
      </c>
      <c r="B233" s="571" t="str">
        <f ca="1">IF(CONCATENATE('Т.8.'!AB17," (",'Т.8.'!AD17,"), ",'Т.8.'!AC17,", ",'Т.8.'!AE17)="  ( ),  ,  ","",IF(CONCATENATE('Т.8.'!AB17," (",'Т.8.'!AD17,"), ",'Т.8.'!AC17,", ",'Т.8.'!AE17)=$AJ$223,"-",(CONCATENATE('Т.8.'!AB17," (",'Т.8.'!AD17,"), ",'Т.8.'!AC17,", ",'Т.8.'!AE17))))</f>
        <v/>
      </c>
      <c r="C233" s="571"/>
      <c r="D233" s="571"/>
      <c r="E233" s="571" t="str">
        <f ca="1">IF(CONCATENATE('Т.8.'!AG17,", ",'Т.8.'!AF17,", ",'Т.8.'!AH17," обл., ",'Т.8.'!AI17," р-н, ",'Т.8.'!AJ17," ",'Т.8.'!AK17,", ",'Т.8.'!AL17," ",'Т.8.'!AM17,", буд. ",'Т.8.'!AN17,", кв./оф.",'Т.8.'!AO17,".    ",'Т.8.'!AP17)=" ,  ,   обл.,   р-н,    ,    , буд.  , кв./оф. .     ","",
IF(CONCATENATE('Т.8.'!AG17,", ",'Т.8.'!AF17,", ",'Т.8.'!AH17," обл., ",'Т.8.'!AI17," р-н, ",'Т.8.'!AJ17," ",'Т.8.'!AK17,", ",'Т.8.'!AL17," ",'Т.8.'!AM17,", буд. ",'Т.8.'!AN17,", кв./оф.",'Т.8.'!AO17,".    ",'Т.8.'!AP17)=$AJ$224,"-",
CONCATENATE('Т.8.'!AG17,", ",'Т.8.'!AF17,", ",'Т.8.'!AH17," обл., ",'Т.8.'!AI17," р-н, ",'Т.8.'!AJ17," ",'Т.8.'!AK17,", ",'Т.8.'!AL17," ",'Т.8.'!AM17,", буд. ",'Т.8.'!AN17,", кв./оф.",'Т.8.'!AO17,".    ",'Т.8.'!AP17)))</f>
        <v/>
      </c>
      <c r="F233" s="571"/>
      <c r="G233" s="571"/>
      <c r="H233" s="571"/>
      <c r="I233" s="629" t="str">
        <f ca="1">'Т.8.'!AQ17</f>
        <v xml:space="preserve"> </v>
      </c>
      <c r="J233" s="629"/>
      <c r="K233" s="629" t="str">
        <f ca="1">'Т.8.'!AR17</f>
        <v xml:space="preserve"> </v>
      </c>
      <c r="L233" s="629"/>
      <c r="M233" s="629" t="str">
        <f ca="1">'Т.8.'!AS17</f>
        <v/>
      </c>
      <c r="N233" s="629"/>
      <c r="O233" s="597" t="str">
        <f ca="1">'Т.8.'!AT17</f>
        <v xml:space="preserve"> </v>
      </c>
      <c r="P233" s="597"/>
      <c r="Q233" s="571" t="str">
        <f ca="1">IF(CONCATENATE('Т.8.'!AU17,". ",'Т.8.'!AV17)=" .  ","",CONCATENATE('Т.8.'!AU17,". ",'Т.8.'!AV17))</f>
        <v/>
      </c>
      <c r="R233" s="571"/>
      <c r="S233" s="571"/>
      <c r="T233" s="597" t="str">
        <f ca="1">'Т.8.'!AW17</f>
        <v xml:space="preserve"> </v>
      </c>
      <c r="U233" s="597"/>
      <c r="V233" s="247"/>
      <c r="W233" s="247"/>
      <c r="X233" s="247"/>
      <c r="Y233" s="247"/>
      <c r="Z233" s="247"/>
      <c r="AA233" s="247"/>
      <c r="AB233"/>
      <c r="AC233"/>
      <c r="AD233"/>
      <c r="AE233"/>
      <c r="AF233"/>
      <c r="AG233"/>
      <c r="AH233"/>
      <c r="AI233"/>
      <c r="AJ233"/>
    </row>
    <row r="234" spans="1:36" s="336" customFormat="1" ht="15" customHeight="1" x14ac:dyDescent="0.35">
      <c r="A234" s="402">
        <v>13</v>
      </c>
      <c r="B234" s="571" t="str">
        <f ca="1">IF(CONCATENATE('Т.8.'!AB18," (",'Т.8.'!AD18,"), ",'Т.8.'!AC18,", ",'Т.8.'!AE18)="  ( ),  ,  ","",IF(CONCATENATE('Т.8.'!AB18," (",'Т.8.'!AD18,"), ",'Т.8.'!AC18,", ",'Т.8.'!AE18)=$AJ$223,"-",(CONCATENATE('Т.8.'!AB18," (",'Т.8.'!AD18,"), ",'Т.8.'!AC18,", ",'Т.8.'!AE18))))</f>
        <v/>
      </c>
      <c r="C234" s="571"/>
      <c r="D234" s="571"/>
      <c r="E234" s="571" t="str">
        <f ca="1">IF(CONCATENATE('Т.8.'!AG18,", ",'Т.8.'!AF18,", ",'Т.8.'!AH18," обл., ",'Т.8.'!AI18," р-н, ",'Т.8.'!AJ18," ",'Т.8.'!AK18,", ",'Т.8.'!AL18," ",'Т.8.'!AM18,", буд. ",'Т.8.'!AN18,", кв./оф.",'Т.8.'!AO18,".    ",'Т.8.'!AP18)=" ,  ,   обл.,   р-н,    ,    , буд.  , кв./оф. .     ","",
IF(CONCATENATE('Т.8.'!AG18,", ",'Т.8.'!AF18,", ",'Т.8.'!AH18," обл., ",'Т.8.'!AI18," р-н, ",'Т.8.'!AJ18," ",'Т.8.'!AK18,", ",'Т.8.'!AL18," ",'Т.8.'!AM18,", буд. ",'Т.8.'!AN18,", кв./оф.",'Т.8.'!AO18,".    ",'Т.8.'!AP18)=$AJ$224,"-",
CONCATENATE('Т.8.'!AG18,", ",'Т.8.'!AF18,", ",'Т.8.'!AH18," обл., ",'Т.8.'!AI18," р-н, ",'Т.8.'!AJ18," ",'Т.8.'!AK18,", ",'Т.8.'!AL18," ",'Т.8.'!AM18,", буд. ",'Т.8.'!AN18,", кв./оф.",'Т.8.'!AO18,".    ",'Т.8.'!AP18)))</f>
        <v/>
      </c>
      <c r="F234" s="571"/>
      <c r="G234" s="571"/>
      <c r="H234" s="571"/>
      <c r="I234" s="629" t="str">
        <f ca="1">'Т.8.'!AQ18</f>
        <v xml:space="preserve"> </v>
      </c>
      <c r="J234" s="629"/>
      <c r="K234" s="629" t="str">
        <f ca="1">'Т.8.'!AR18</f>
        <v xml:space="preserve"> </v>
      </c>
      <c r="L234" s="629"/>
      <c r="M234" s="629" t="str">
        <f ca="1">'Т.8.'!AS18</f>
        <v/>
      </c>
      <c r="N234" s="629"/>
      <c r="O234" s="597" t="str">
        <f ca="1">'Т.8.'!AT18</f>
        <v xml:space="preserve"> </v>
      </c>
      <c r="P234" s="597"/>
      <c r="Q234" s="571" t="str">
        <f ca="1">IF(CONCATENATE('Т.8.'!AU18,". ",'Т.8.'!AV18)=" .  ","",CONCATENATE('Т.8.'!AU18,". ",'Т.8.'!AV18))</f>
        <v/>
      </c>
      <c r="R234" s="571"/>
      <c r="S234" s="571"/>
      <c r="T234" s="597" t="str">
        <f ca="1">'Т.8.'!AW18</f>
        <v xml:space="preserve"> </v>
      </c>
      <c r="U234" s="597"/>
      <c r="V234" s="247"/>
      <c r="W234" s="247"/>
      <c r="X234" s="247"/>
      <c r="Y234" s="247"/>
      <c r="Z234" s="247"/>
      <c r="AA234" s="247"/>
      <c r="AB234"/>
      <c r="AC234"/>
      <c r="AD234"/>
      <c r="AE234"/>
      <c r="AF234"/>
      <c r="AG234"/>
      <c r="AH234"/>
      <c r="AI234"/>
      <c r="AJ234"/>
    </row>
    <row r="235" spans="1:36" s="336" customFormat="1" ht="15" customHeight="1" x14ac:dyDescent="0.35">
      <c r="A235" s="402">
        <v>14</v>
      </c>
      <c r="B235" s="571" t="str">
        <f ca="1">IF(CONCATENATE('Т.8.'!AB19," (",'Т.8.'!AD19,"), ",'Т.8.'!AC19,", ",'Т.8.'!AE19)="  ( ),  ,  ","",IF(CONCATENATE('Т.8.'!AB19," (",'Т.8.'!AD19,"), ",'Т.8.'!AC19,", ",'Т.8.'!AE19)=$AJ$223,"-",(CONCATENATE('Т.8.'!AB19," (",'Т.8.'!AD19,"), ",'Т.8.'!AC19,", ",'Т.8.'!AE19))))</f>
        <v/>
      </c>
      <c r="C235" s="571"/>
      <c r="D235" s="571"/>
      <c r="E235" s="571" t="str">
        <f ca="1">IF(CONCATENATE('Т.8.'!AG19,", ",'Т.8.'!AF19,", ",'Т.8.'!AH19," обл., ",'Т.8.'!AI19," р-н, ",'Т.8.'!AJ19," ",'Т.8.'!AK19,", ",'Т.8.'!AL19," ",'Т.8.'!AM19,", буд. ",'Т.8.'!AN19,", кв./оф.",'Т.8.'!AO19,".    ",'Т.8.'!AP19)=" ,  ,   обл.,   р-н,    ,    , буд.  , кв./оф. .     ","",
IF(CONCATENATE('Т.8.'!AG19,", ",'Т.8.'!AF19,", ",'Т.8.'!AH19," обл., ",'Т.8.'!AI19," р-н, ",'Т.8.'!AJ19," ",'Т.8.'!AK19,", ",'Т.8.'!AL19," ",'Т.8.'!AM19,", буд. ",'Т.8.'!AN19,", кв./оф.",'Т.8.'!AO19,".    ",'Т.8.'!AP19)=$AJ$224,"-",
CONCATENATE('Т.8.'!AG19,", ",'Т.8.'!AF19,", ",'Т.8.'!AH19," обл., ",'Т.8.'!AI19," р-н, ",'Т.8.'!AJ19," ",'Т.8.'!AK19,", ",'Т.8.'!AL19," ",'Т.8.'!AM19,", буд. ",'Т.8.'!AN19,", кв./оф.",'Т.8.'!AO19,".    ",'Т.8.'!AP19)))</f>
        <v/>
      </c>
      <c r="F235" s="571"/>
      <c r="G235" s="571"/>
      <c r="H235" s="571"/>
      <c r="I235" s="629" t="str">
        <f ca="1">'Т.8.'!AQ19</f>
        <v xml:space="preserve"> </v>
      </c>
      <c r="J235" s="629"/>
      <c r="K235" s="629" t="str">
        <f ca="1">'Т.8.'!AR19</f>
        <v xml:space="preserve"> </v>
      </c>
      <c r="L235" s="629"/>
      <c r="M235" s="629" t="str">
        <f ca="1">'Т.8.'!AS19</f>
        <v/>
      </c>
      <c r="N235" s="629"/>
      <c r="O235" s="597" t="str">
        <f ca="1">'Т.8.'!AT19</f>
        <v xml:space="preserve"> </v>
      </c>
      <c r="P235" s="597"/>
      <c r="Q235" s="571" t="str">
        <f ca="1">IF(CONCATENATE('Т.8.'!AU19,". ",'Т.8.'!AV19)=" .  ","",CONCATENATE('Т.8.'!AU19,". ",'Т.8.'!AV19))</f>
        <v/>
      </c>
      <c r="R235" s="571"/>
      <c r="S235" s="571"/>
      <c r="T235" s="597" t="str">
        <f ca="1">'Т.8.'!AW19</f>
        <v xml:space="preserve"> </v>
      </c>
      <c r="U235" s="597"/>
      <c r="V235" s="247"/>
      <c r="W235" s="247"/>
      <c r="X235" s="247"/>
      <c r="Y235" s="247"/>
      <c r="Z235" s="247"/>
      <c r="AA235" s="247"/>
      <c r="AB235"/>
      <c r="AC235"/>
      <c r="AD235"/>
      <c r="AE235"/>
      <c r="AF235"/>
      <c r="AG235"/>
      <c r="AH235"/>
      <c r="AI235"/>
      <c r="AJ235"/>
    </row>
    <row r="236" spans="1:36" s="336" customFormat="1" ht="15" customHeight="1" x14ac:dyDescent="0.35">
      <c r="A236" s="402">
        <v>15</v>
      </c>
      <c r="B236" s="571" t="str">
        <f ca="1">IF(CONCATENATE('Т.8.'!AB20," (",'Т.8.'!AD20,"), ",'Т.8.'!AC20,", ",'Т.8.'!AE20)="  ( ),  ,  ","",IF(CONCATENATE('Т.8.'!AB20," (",'Т.8.'!AD20,"), ",'Т.8.'!AC20,", ",'Т.8.'!AE20)=$AJ$223,"-",(CONCATENATE('Т.8.'!AB20," (",'Т.8.'!AD20,"), ",'Т.8.'!AC20,", ",'Т.8.'!AE20))))</f>
        <v/>
      </c>
      <c r="C236" s="571"/>
      <c r="D236" s="571"/>
      <c r="E236" s="571" t="str">
        <f ca="1">IF(CONCATENATE('Т.8.'!AG20,", ",'Т.8.'!AF20,", ",'Т.8.'!AH20," обл., ",'Т.8.'!AI20," р-н, ",'Т.8.'!AJ20," ",'Т.8.'!AK20,", ",'Т.8.'!AL20," ",'Т.8.'!AM20,", буд. ",'Т.8.'!AN20,", кв./оф.",'Т.8.'!AO20,".    ",'Т.8.'!AP20)=" ,  ,   обл.,   р-н,    ,    , буд.  , кв./оф. .     ","",
IF(CONCATENATE('Т.8.'!AG20,", ",'Т.8.'!AF20,", ",'Т.8.'!AH20," обл., ",'Т.8.'!AI20," р-н, ",'Т.8.'!AJ20," ",'Т.8.'!AK20,", ",'Т.8.'!AL20," ",'Т.8.'!AM20,", буд. ",'Т.8.'!AN20,", кв./оф.",'Т.8.'!AO20,".    ",'Т.8.'!AP20)=$AJ$224,"-",
CONCATENATE('Т.8.'!AG20,", ",'Т.8.'!AF20,", ",'Т.8.'!AH20," обл., ",'Т.8.'!AI20," р-н, ",'Т.8.'!AJ20," ",'Т.8.'!AK20,", ",'Т.8.'!AL20," ",'Т.8.'!AM20,", буд. ",'Т.8.'!AN20,", кв./оф.",'Т.8.'!AO20,".    ",'Т.8.'!AP20)))</f>
        <v/>
      </c>
      <c r="F236" s="571"/>
      <c r="G236" s="571"/>
      <c r="H236" s="571"/>
      <c r="I236" s="629" t="str">
        <f ca="1">'Т.8.'!AQ20</f>
        <v xml:space="preserve"> </v>
      </c>
      <c r="J236" s="629"/>
      <c r="K236" s="629" t="str">
        <f ca="1">'Т.8.'!AR20</f>
        <v xml:space="preserve"> </v>
      </c>
      <c r="L236" s="629"/>
      <c r="M236" s="629" t="str">
        <f ca="1">'Т.8.'!AS20</f>
        <v/>
      </c>
      <c r="N236" s="629"/>
      <c r="O236" s="597" t="str">
        <f ca="1">'Т.8.'!AT20</f>
        <v xml:space="preserve"> </v>
      </c>
      <c r="P236" s="597"/>
      <c r="Q236" s="571" t="str">
        <f ca="1">IF(CONCATENATE('Т.8.'!AU20,". ",'Т.8.'!AV20)=" .  ","",CONCATENATE('Т.8.'!AU20,". ",'Т.8.'!AV20))</f>
        <v/>
      </c>
      <c r="R236" s="571"/>
      <c r="S236" s="571"/>
      <c r="T236" s="597" t="str">
        <f ca="1">'Т.8.'!AW20</f>
        <v xml:space="preserve"> </v>
      </c>
      <c r="U236" s="597"/>
      <c r="V236" s="247"/>
      <c r="W236" s="247"/>
      <c r="X236" s="247"/>
      <c r="Y236" s="247"/>
      <c r="Z236" s="247"/>
      <c r="AA236" s="247"/>
      <c r="AB236"/>
      <c r="AC236"/>
      <c r="AD236"/>
      <c r="AE236"/>
      <c r="AF236"/>
      <c r="AG236"/>
      <c r="AH236"/>
      <c r="AI236"/>
      <c r="AJ236"/>
    </row>
    <row r="237" spans="1:36" s="336" customFormat="1" ht="15" customHeight="1" x14ac:dyDescent="0.35">
      <c r="A237" s="402">
        <v>16</v>
      </c>
      <c r="B237" s="571" t="str">
        <f ca="1">IF(CONCATENATE('Т.8.'!AB21," (",'Т.8.'!AD21,"), ",'Т.8.'!AC21,", ",'Т.8.'!AE21)="  ( ),  ,  ","",IF(CONCATENATE('Т.8.'!AB21," (",'Т.8.'!AD21,"), ",'Т.8.'!AC21,", ",'Т.8.'!AE21)=$AJ$223,"-",(CONCATENATE('Т.8.'!AB21," (",'Т.8.'!AD21,"), ",'Т.8.'!AC21,", ",'Т.8.'!AE21))))</f>
        <v/>
      </c>
      <c r="C237" s="571"/>
      <c r="D237" s="571"/>
      <c r="E237" s="571" t="str">
        <f ca="1">IF(CONCATENATE('Т.8.'!AG21,", ",'Т.8.'!AF21,", ",'Т.8.'!AH21," обл., ",'Т.8.'!AI21," р-н, ",'Т.8.'!AJ21," ",'Т.8.'!AK21,", ",'Т.8.'!AL21," ",'Т.8.'!AM21,", буд. ",'Т.8.'!AN21,", кв./оф.",'Т.8.'!AO21,".    ",'Т.8.'!AP21)=" ,  ,   обл.,   р-н,    ,    , буд.  , кв./оф. .     ","",
IF(CONCATENATE('Т.8.'!AG21,", ",'Т.8.'!AF21,", ",'Т.8.'!AH21," обл., ",'Т.8.'!AI21," р-н, ",'Т.8.'!AJ21," ",'Т.8.'!AK21,", ",'Т.8.'!AL21," ",'Т.8.'!AM21,", буд. ",'Т.8.'!AN21,", кв./оф.",'Т.8.'!AO21,".    ",'Т.8.'!AP21)=$AJ$224,"-",
CONCATENATE('Т.8.'!AG21,", ",'Т.8.'!AF21,", ",'Т.8.'!AH21," обл., ",'Т.8.'!AI21," р-н, ",'Т.8.'!AJ21," ",'Т.8.'!AK21,", ",'Т.8.'!AL21," ",'Т.8.'!AM21,", буд. ",'Т.8.'!AN21,", кв./оф.",'Т.8.'!AO21,".    ",'Т.8.'!AP21)))</f>
        <v/>
      </c>
      <c r="F237" s="571"/>
      <c r="G237" s="571"/>
      <c r="H237" s="571"/>
      <c r="I237" s="629" t="str">
        <f ca="1">'Т.8.'!AQ21</f>
        <v xml:space="preserve"> </v>
      </c>
      <c r="J237" s="629"/>
      <c r="K237" s="629" t="str">
        <f ca="1">'Т.8.'!AR21</f>
        <v xml:space="preserve"> </v>
      </c>
      <c r="L237" s="629"/>
      <c r="M237" s="629" t="str">
        <f ca="1">'Т.8.'!AS21</f>
        <v/>
      </c>
      <c r="N237" s="629"/>
      <c r="O237" s="597" t="str">
        <f ca="1">'Т.8.'!AT21</f>
        <v xml:space="preserve"> </v>
      </c>
      <c r="P237" s="597"/>
      <c r="Q237" s="571" t="str">
        <f ca="1">IF(CONCATENATE('Т.8.'!AU21,". ",'Т.8.'!AV21)=" .  ","",CONCATENATE('Т.8.'!AU21,". ",'Т.8.'!AV21))</f>
        <v/>
      </c>
      <c r="R237" s="571"/>
      <c r="S237" s="571"/>
      <c r="T237" s="597" t="str">
        <f ca="1">'Т.8.'!AW21</f>
        <v xml:space="preserve"> </v>
      </c>
      <c r="U237" s="597"/>
      <c r="V237" s="247"/>
      <c r="W237" s="247"/>
      <c r="X237" s="247"/>
      <c r="Y237" s="247"/>
      <c r="Z237" s="247"/>
      <c r="AA237" s="247"/>
      <c r="AB237"/>
      <c r="AC237"/>
      <c r="AD237"/>
      <c r="AE237"/>
      <c r="AF237"/>
      <c r="AG237"/>
      <c r="AH237"/>
      <c r="AI237"/>
      <c r="AJ237"/>
    </row>
    <row r="238" spans="1:36" s="336" customFormat="1" ht="15" customHeight="1" x14ac:dyDescent="0.35">
      <c r="A238" s="402">
        <v>17</v>
      </c>
      <c r="B238" s="571" t="str">
        <f ca="1">IF(CONCATENATE('Т.8.'!AB22," (",'Т.8.'!AD22,"), ",'Т.8.'!AC22,", ",'Т.8.'!AE22)="  ( ),  ,  ","",IF(CONCATENATE('Т.8.'!AB22," (",'Т.8.'!AD22,"), ",'Т.8.'!AC22,", ",'Т.8.'!AE22)=$AJ$223,"-",(CONCATENATE('Т.8.'!AB22," (",'Т.8.'!AD22,"), ",'Т.8.'!AC22,", ",'Т.8.'!AE22))))</f>
        <v/>
      </c>
      <c r="C238" s="571"/>
      <c r="D238" s="571"/>
      <c r="E238" s="571" t="str">
        <f ca="1">IF(CONCATENATE('Т.8.'!AG22,", ",'Т.8.'!AF22,", ",'Т.8.'!AH22," обл., ",'Т.8.'!AI22," р-н, ",'Т.8.'!AJ22," ",'Т.8.'!AK22,", ",'Т.8.'!AL22," ",'Т.8.'!AM22,", буд. ",'Т.8.'!AN22,", кв./оф.",'Т.8.'!AO22,".    ",'Т.8.'!AP22)=" ,  ,   обл.,   р-н,    ,    , буд.  , кв./оф. .     ","",
IF(CONCATENATE('Т.8.'!AG22,", ",'Т.8.'!AF22,", ",'Т.8.'!AH22," обл., ",'Т.8.'!AI22," р-н, ",'Т.8.'!AJ22," ",'Т.8.'!AK22,", ",'Т.8.'!AL22," ",'Т.8.'!AM22,", буд. ",'Т.8.'!AN22,", кв./оф.",'Т.8.'!AO22,".    ",'Т.8.'!AP22)=$AJ$224,"-",
CONCATENATE('Т.8.'!AG22,", ",'Т.8.'!AF22,", ",'Т.8.'!AH22," обл., ",'Т.8.'!AI22," р-н, ",'Т.8.'!AJ22," ",'Т.8.'!AK22,", ",'Т.8.'!AL22," ",'Т.8.'!AM22,", буд. ",'Т.8.'!AN22,", кв./оф.",'Т.8.'!AO22,".    ",'Т.8.'!AP22)))</f>
        <v/>
      </c>
      <c r="F238" s="571"/>
      <c r="G238" s="571"/>
      <c r="H238" s="571"/>
      <c r="I238" s="629" t="str">
        <f ca="1">'Т.8.'!AQ22</f>
        <v xml:space="preserve"> </v>
      </c>
      <c r="J238" s="629"/>
      <c r="K238" s="629" t="str">
        <f ca="1">'Т.8.'!AR22</f>
        <v xml:space="preserve"> </v>
      </c>
      <c r="L238" s="629"/>
      <c r="M238" s="629" t="str">
        <f ca="1">'Т.8.'!AS22</f>
        <v/>
      </c>
      <c r="N238" s="629"/>
      <c r="O238" s="597" t="str">
        <f ca="1">'Т.8.'!AT22</f>
        <v xml:space="preserve"> </v>
      </c>
      <c r="P238" s="597"/>
      <c r="Q238" s="571" t="str">
        <f ca="1">IF(CONCATENATE('Т.8.'!AU22,". ",'Т.8.'!AV22)=" .  ","",CONCATENATE('Т.8.'!AU22,". ",'Т.8.'!AV22))</f>
        <v/>
      </c>
      <c r="R238" s="571"/>
      <c r="S238" s="571"/>
      <c r="T238" s="597" t="str">
        <f ca="1">'Т.8.'!AW22</f>
        <v xml:space="preserve"> </v>
      </c>
      <c r="U238" s="597"/>
      <c r="V238" s="247"/>
      <c r="W238" s="247"/>
      <c r="X238" s="247"/>
      <c r="Y238" s="247"/>
      <c r="Z238" s="247"/>
      <c r="AA238" s="247"/>
      <c r="AB238"/>
      <c r="AC238"/>
      <c r="AD238"/>
      <c r="AE238"/>
      <c r="AF238"/>
      <c r="AG238"/>
      <c r="AH238"/>
      <c r="AI238"/>
      <c r="AJ238"/>
    </row>
    <row r="239" spans="1:36" s="336" customFormat="1" ht="15" customHeight="1" x14ac:dyDescent="0.35">
      <c r="A239" s="402">
        <v>18</v>
      </c>
      <c r="B239" s="571" t="str">
        <f ca="1">IF(CONCATENATE('Т.8.'!AB23," (",'Т.8.'!AD23,"), ",'Т.8.'!AC23,", ",'Т.8.'!AE23)="  ( ),  ,  ","",IF(CONCATENATE('Т.8.'!AB23," (",'Т.8.'!AD23,"), ",'Т.8.'!AC23,", ",'Т.8.'!AE23)=$AJ$223,"-",(CONCATENATE('Т.8.'!AB23," (",'Т.8.'!AD23,"), ",'Т.8.'!AC23,", ",'Т.8.'!AE23))))</f>
        <v/>
      </c>
      <c r="C239" s="571"/>
      <c r="D239" s="571"/>
      <c r="E239" s="571" t="str">
        <f ca="1">IF(CONCATENATE('Т.8.'!AG23,", ",'Т.8.'!AF23,", ",'Т.8.'!AH23," обл., ",'Т.8.'!AI23," р-н, ",'Т.8.'!AJ23," ",'Т.8.'!AK23,", ",'Т.8.'!AL23," ",'Т.8.'!AM23,", буд. ",'Т.8.'!AN23,", кв./оф.",'Т.8.'!AO23,".    ",'Т.8.'!AP23)=" ,  ,   обл.,   р-н,    ,    , буд.  , кв./оф. .     ","",
IF(CONCATENATE('Т.8.'!AG23,", ",'Т.8.'!AF23,", ",'Т.8.'!AH23," обл., ",'Т.8.'!AI23," р-н, ",'Т.8.'!AJ23," ",'Т.8.'!AK23,", ",'Т.8.'!AL23," ",'Т.8.'!AM23,", буд. ",'Т.8.'!AN23,", кв./оф.",'Т.8.'!AO23,".    ",'Т.8.'!AP23)=$AJ$224,"-",
CONCATENATE('Т.8.'!AG23,", ",'Т.8.'!AF23,", ",'Т.8.'!AH23," обл., ",'Т.8.'!AI23," р-н, ",'Т.8.'!AJ23," ",'Т.8.'!AK23,", ",'Т.8.'!AL23," ",'Т.8.'!AM23,", буд. ",'Т.8.'!AN23,", кв./оф.",'Т.8.'!AO23,".    ",'Т.8.'!AP23)))</f>
        <v/>
      </c>
      <c r="F239" s="571"/>
      <c r="G239" s="571"/>
      <c r="H239" s="571"/>
      <c r="I239" s="629" t="str">
        <f ca="1">'Т.8.'!AQ23</f>
        <v xml:space="preserve"> </v>
      </c>
      <c r="J239" s="629"/>
      <c r="K239" s="629" t="str">
        <f ca="1">'Т.8.'!AR23</f>
        <v xml:space="preserve"> </v>
      </c>
      <c r="L239" s="629"/>
      <c r="M239" s="629" t="str">
        <f ca="1">'Т.8.'!AS23</f>
        <v/>
      </c>
      <c r="N239" s="629"/>
      <c r="O239" s="597" t="str">
        <f ca="1">'Т.8.'!AT23</f>
        <v xml:space="preserve"> </v>
      </c>
      <c r="P239" s="597"/>
      <c r="Q239" s="571" t="str">
        <f ca="1">IF(CONCATENATE('Т.8.'!AU23,". ",'Т.8.'!AV23)=" .  ","",CONCATENATE('Т.8.'!AU23,". ",'Т.8.'!AV23))</f>
        <v/>
      </c>
      <c r="R239" s="571"/>
      <c r="S239" s="571"/>
      <c r="T239" s="597" t="str">
        <f ca="1">'Т.8.'!AW23</f>
        <v xml:space="preserve"> </v>
      </c>
      <c r="U239" s="597"/>
      <c r="V239" s="247"/>
      <c r="W239" s="247"/>
      <c r="X239" s="247"/>
      <c r="Y239" s="247"/>
      <c r="Z239" s="247"/>
      <c r="AA239" s="247"/>
      <c r="AB239"/>
      <c r="AC239"/>
      <c r="AD239"/>
      <c r="AE239"/>
      <c r="AF239"/>
      <c r="AG239"/>
      <c r="AH239"/>
      <c r="AI239"/>
      <c r="AJ239"/>
    </row>
    <row r="240" spans="1:36" s="336" customFormat="1" ht="15" customHeight="1" x14ac:dyDescent="0.35">
      <c r="A240" s="402">
        <v>19</v>
      </c>
      <c r="B240" s="571" t="str">
        <f ca="1">IF(CONCATENATE('Т.8.'!AB24," (",'Т.8.'!AD24,"), ",'Т.8.'!AC24,", ",'Т.8.'!AE24)="  ( ),  ,  ","",IF(CONCATENATE('Т.8.'!AB24," (",'Т.8.'!AD24,"), ",'Т.8.'!AC24,", ",'Т.8.'!AE24)=$AJ$223,"-",(CONCATENATE('Т.8.'!AB24," (",'Т.8.'!AD24,"), ",'Т.8.'!AC24,", ",'Т.8.'!AE24))))</f>
        <v/>
      </c>
      <c r="C240" s="571"/>
      <c r="D240" s="571"/>
      <c r="E240" s="571" t="str">
        <f ca="1">IF(CONCATENATE('Т.8.'!AG24,", ",'Т.8.'!AF24,", ",'Т.8.'!AH24," обл., ",'Т.8.'!AI24," р-н, ",'Т.8.'!AJ24," ",'Т.8.'!AK24,", ",'Т.8.'!AL24," ",'Т.8.'!AM24,", буд. ",'Т.8.'!AN24,", кв./оф.",'Т.8.'!AO24,".    ",'Т.8.'!AP24)=" ,  ,   обл.,   р-н,    ,    , буд.  , кв./оф. .     ","",
IF(CONCATENATE('Т.8.'!AG24,", ",'Т.8.'!AF24,", ",'Т.8.'!AH24," обл., ",'Т.8.'!AI24," р-н, ",'Т.8.'!AJ24," ",'Т.8.'!AK24,", ",'Т.8.'!AL24," ",'Т.8.'!AM24,", буд. ",'Т.8.'!AN24,", кв./оф.",'Т.8.'!AO24,".    ",'Т.8.'!AP24)=$AJ$224,"-",
CONCATENATE('Т.8.'!AG24,", ",'Т.8.'!AF24,", ",'Т.8.'!AH24," обл., ",'Т.8.'!AI24," р-н, ",'Т.8.'!AJ24," ",'Т.8.'!AK24,", ",'Т.8.'!AL24," ",'Т.8.'!AM24,", буд. ",'Т.8.'!AN24,", кв./оф.",'Т.8.'!AO24,".    ",'Т.8.'!AP24)))</f>
        <v/>
      </c>
      <c r="F240" s="571"/>
      <c r="G240" s="571"/>
      <c r="H240" s="571"/>
      <c r="I240" s="629" t="str">
        <f ca="1">'Т.8.'!AQ24</f>
        <v xml:space="preserve"> </v>
      </c>
      <c r="J240" s="629"/>
      <c r="K240" s="629" t="str">
        <f ca="1">'Т.8.'!AR24</f>
        <v xml:space="preserve"> </v>
      </c>
      <c r="L240" s="629"/>
      <c r="M240" s="629" t="str">
        <f ca="1">'Т.8.'!AS24</f>
        <v/>
      </c>
      <c r="N240" s="629"/>
      <c r="O240" s="597" t="str">
        <f ca="1">'Т.8.'!AT24</f>
        <v xml:space="preserve"> </v>
      </c>
      <c r="P240" s="597"/>
      <c r="Q240" s="571" t="str">
        <f ca="1">IF(CONCATENATE('Т.8.'!AU24,". ",'Т.8.'!AV24)=" .  ","",CONCATENATE('Т.8.'!AU24,". ",'Т.8.'!AV24))</f>
        <v/>
      </c>
      <c r="R240" s="571"/>
      <c r="S240" s="571"/>
      <c r="T240" s="597" t="str">
        <f ca="1">'Т.8.'!AW24</f>
        <v xml:space="preserve"> </v>
      </c>
      <c r="U240" s="597"/>
      <c r="V240" s="247"/>
      <c r="W240" s="247"/>
      <c r="X240" s="247"/>
      <c r="Y240" s="247"/>
      <c r="Z240" s="247"/>
      <c r="AA240" s="247"/>
      <c r="AB240"/>
      <c r="AC240"/>
      <c r="AD240"/>
      <c r="AE240"/>
      <c r="AF240"/>
      <c r="AG240"/>
      <c r="AH240"/>
      <c r="AI240"/>
      <c r="AJ240"/>
    </row>
    <row r="241" spans="1:36" s="336" customFormat="1" ht="15" customHeight="1" x14ac:dyDescent="0.35">
      <c r="A241" s="402">
        <v>20</v>
      </c>
      <c r="B241" s="571" t="str">
        <f ca="1">IF(CONCATENATE('Т.8.'!AB25," (",'Т.8.'!AD25,"), ",'Т.8.'!AC25,", ",'Т.8.'!AE25)="  ( ),  ,  ","",IF(CONCATENATE('Т.8.'!AB25," (",'Т.8.'!AD25,"), ",'Т.8.'!AC25,", ",'Т.8.'!AE25)=$AJ$223,"-",(CONCATENATE('Т.8.'!AB25," (",'Т.8.'!AD25,"), ",'Т.8.'!AC25,", ",'Т.8.'!AE25))))</f>
        <v/>
      </c>
      <c r="C241" s="571"/>
      <c r="D241" s="571"/>
      <c r="E241" s="571" t="str">
        <f ca="1">IF(CONCATENATE('Т.8.'!AG25,", ",'Т.8.'!AF25,", ",'Т.8.'!AH25," обл., ",'Т.8.'!AI25," р-н, ",'Т.8.'!AJ25," ",'Т.8.'!AK25,", ",'Т.8.'!AL25," ",'Т.8.'!AM25,", буд. ",'Т.8.'!AN25,", кв./оф.",'Т.8.'!AO25,".    ",'Т.8.'!AP25)=" ,  ,   обл.,   р-н,    ,    , буд.  , кв./оф. .     ","",
IF(CONCATENATE('Т.8.'!AG25,", ",'Т.8.'!AF25,", ",'Т.8.'!AH25," обл., ",'Т.8.'!AI25," р-н, ",'Т.8.'!AJ25," ",'Т.8.'!AK25,", ",'Т.8.'!AL25," ",'Т.8.'!AM25,", буд. ",'Т.8.'!AN25,", кв./оф.",'Т.8.'!AO25,".    ",'Т.8.'!AP25)=$AJ$224,"-",
CONCATENATE('Т.8.'!AG25,", ",'Т.8.'!AF25,", ",'Т.8.'!AH25," обл., ",'Т.8.'!AI25," р-н, ",'Т.8.'!AJ25," ",'Т.8.'!AK25,", ",'Т.8.'!AL25," ",'Т.8.'!AM25,", буд. ",'Т.8.'!AN25,", кв./оф.",'Т.8.'!AO25,".    ",'Т.8.'!AP25)))</f>
        <v/>
      </c>
      <c r="F241" s="571"/>
      <c r="G241" s="571"/>
      <c r="H241" s="571"/>
      <c r="I241" s="629" t="str">
        <f ca="1">'Т.8.'!AQ25</f>
        <v xml:space="preserve"> </v>
      </c>
      <c r="J241" s="629"/>
      <c r="K241" s="629" t="str">
        <f ca="1">'Т.8.'!AR25</f>
        <v xml:space="preserve"> </v>
      </c>
      <c r="L241" s="629"/>
      <c r="M241" s="629" t="str">
        <f ca="1">'Т.8.'!AS25</f>
        <v/>
      </c>
      <c r="N241" s="629"/>
      <c r="O241" s="597" t="str">
        <f ca="1">'Т.8.'!AT25</f>
        <v xml:space="preserve"> </v>
      </c>
      <c r="P241" s="597"/>
      <c r="Q241" s="571" t="str">
        <f ca="1">IF(CONCATENATE('Т.8.'!AU25,". ",'Т.8.'!AV25)=" .  ","",CONCATENATE('Т.8.'!AU25,". ",'Т.8.'!AV25))</f>
        <v/>
      </c>
      <c r="R241" s="571"/>
      <c r="S241" s="571"/>
      <c r="T241" s="597" t="str">
        <f ca="1">'Т.8.'!AW25</f>
        <v xml:space="preserve"> </v>
      </c>
      <c r="U241" s="597"/>
      <c r="V241" s="247"/>
      <c r="W241" s="247"/>
      <c r="X241" s="247"/>
      <c r="Y241" s="247"/>
      <c r="Z241" s="247"/>
      <c r="AA241" s="247"/>
      <c r="AB241"/>
      <c r="AC241"/>
      <c r="AD241"/>
      <c r="AE241"/>
      <c r="AF241"/>
      <c r="AG241"/>
      <c r="AH241"/>
      <c r="AI241"/>
      <c r="AJ241"/>
    </row>
    <row r="242" spans="1:36" s="336" customFormat="1" ht="15" customHeight="1" x14ac:dyDescent="0.35">
      <c r="A242" s="402">
        <v>21</v>
      </c>
      <c r="B242" s="571" t="str">
        <f ca="1">IF(CONCATENATE('Т.8.'!AB26," (",'Т.8.'!AD26,"), ",'Т.8.'!AC26,", ",'Т.8.'!AE26)="  ( ),  ,  ","",IF(CONCATENATE('Т.8.'!AB26," (",'Т.8.'!AD26,"), ",'Т.8.'!AC26,", ",'Т.8.'!AE26)=$AJ$223,"-",(CONCATENATE('Т.8.'!AB26," (",'Т.8.'!AD26,"), ",'Т.8.'!AC26,", ",'Т.8.'!AE26))))</f>
        <v/>
      </c>
      <c r="C242" s="571"/>
      <c r="D242" s="571"/>
      <c r="E242" s="571" t="str">
        <f ca="1">IF(CONCATENATE('Т.8.'!AG26,", ",'Т.8.'!AF26,", ",'Т.8.'!AH26," обл., ",'Т.8.'!AI26," р-н, ",'Т.8.'!AJ26," ",'Т.8.'!AK26,", ",'Т.8.'!AL26," ",'Т.8.'!AM26,", буд. ",'Т.8.'!AN26,", кв./оф.",'Т.8.'!AO26,".    ",'Т.8.'!AP26)=" ,  ,   обл.,   р-н,    ,    , буд.  , кв./оф. .     ","",
IF(CONCATENATE('Т.8.'!AG26,", ",'Т.8.'!AF26,", ",'Т.8.'!AH26," обл., ",'Т.8.'!AI26," р-н, ",'Т.8.'!AJ26," ",'Т.8.'!AK26,", ",'Т.8.'!AL26," ",'Т.8.'!AM26,", буд. ",'Т.8.'!AN26,", кв./оф.",'Т.8.'!AO26,".    ",'Т.8.'!AP26)=$AJ$224,"-",
CONCATENATE('Т.8.'!AG26,", ",'Т.8.'!AF26,", ",'Т.8.'!AH26," обл., ",'Т.8.'!AI26," р-н, ",'Т.8.'!AJ26," ",'Т.8.'!AK26,", ",'Т.8.'!AL26," ",'Т.8.'!AM26,", буд. ",'Т.8.'!AN26,", кв./оф.",'Т.8.'!AO26,".    ",'Т.8.'!AP26)))</f>
        <v/>
      </c>
      <c r="F242" s="571"/>
      <c r="G242" s="571"/>
      <c r="H242" s="571"/>
      <c r="I242" s="629" t="str">
        <f ca="1">'Т.8.'!AQ26</f>
        <v xml:space="preserve"> </v>
      </c>
      <c r="J242" s="629"/>
      <c r="K242" s="629" t="str">
        <f ca="1">'Т.8.'!AR26</f>
        <v xml:space="preserve"> </v>
      </c>
      <c r="L242" s="629"/>
      <c r="M242" s="629" t="str">
        <f ca="1">'Т.8.'!AS26</f>
        <v/>
      </c>
      <c r="N242" s="629"/>
      <c r="O242" s="597" t="str">
        <f ca="1">'Т.8.'!AT26</f>
        <v xml:space="preserve"> </v>
      </c>
      <c r="P242" s="597"/>
      <c r="Q242" s="571" t="str">
        <f ca="1">IF(CONCATENATE('Т.8.'!AU26,". ",'Т.8.'!AV26)=" .  ","",CONCATENATE('Т.8.'!AU26,". ",'Т.8.'!AV26))</f>
        <v/>
      </c>
      <c r="R242" s="571"/>
      <c r="S242" s="571"/>
      <c r="T242" s="597" t="str">
        <f ca="1">'Т.8.'!AW26</f>
        <v xml:space="preserve"> </v>
      </c>
      <c r="U242" s="597"/>
      <c r="V242" s="247"/>
      <c r="W242" s="247"/>
      <c r="X242" s="247"/>
      <c r="Y242" s="247"/>
      <c r="Z242" s="247"/>
      <c r="AA242" s="247"/>
      <c r="AB242"/>
      <c r="AC242"/>
      <c r="AD242"/>
      <c r="AE242"/>
      <c r="AF242"/>
      <c r="AG242"/>
      <c r="AH242"/>
      <c r="AI242"/>
      <c r="AJ242"/>
    </row>
    <row r="243" spans="1:36" s="336" customFormat="1" ht="15" customHeight="1" x14ac:dyDescent="0.35">
      <c r="A243" s="402">
        <v>22</v>
      </c>
      <c r="B243" s="571" t="str">
        <f ca="1">IF(CONCATENATE('Т.8.'!AB27," (",'Т.8.'!AD27,"), ",'Т.8.'!AC27,", ",'Т.8.'!AE27)="  ( ),  ,  ","",IF(CONCATENATE('Т.8.'!AB27," (",'Т.8.'!AD27,"), ",'Т.8.'!AC27,", ",'Т.8.'!AE27)=$AJ$223,"-",(CONCATENATE('Т.8.'!AB27," (",'Т.8.'!AD27,"), ",'Т.8.'!AC27,", ",'Т.8.'!AE27))))</f>
        <v/>
      </c>
      <c r="C243" s="571"/>
      <c r="D243" s="571"/>
      <c r="E243" s="571" t="str">
        <f ca="1">IF(CONCATENATE('Т.8.'!AG27,", ",'Т.8.'!AF27,", ",'Т.8.'!AH27," обл., ",'Т.8.'!AI27," р-н, ",'Т.8.'!AJ27," ",'Т.8.'!AK27,", ",'Т.8.'!AL27," ",'Т.8.'!AM27,", буд. ",'Т.8.'!AN27,", кв./оф.",'Т.8.'!AO27,".    ",'Т.8.'!AP27)=" ,  ,   обл.,   р-н,    ,    , буд.  , кв./оф. .     ","",
IF(CONCATENATE('Т.8.'!AG27,", ",'Т.8.'!AF27,", ",'Т.8.'!AH27," обл., ",'Т.8.'!AI27," р-н, ",'Т.8.'!AJ27," ",'Т.8.'!AK27,", ",'Т.8.'!AL27," ",'Т.8.'!AM27,", буд. ",'Т.8.'!AN27,", кв./оф.",'Т.8.'!AO27,".    ",'Т.8.'!AP27)=$AJ$224,"-",
CONCATENATE('Т.8.'!AG27,", ",'Т.8.'!AF27,", ",'Т.8.'!AH27," обл., ",'Т.8.'!AI27," р-н, ",'Т.8.'!AJ27," ",'Т.8.'!AK27,", ",'Т.8.'!AL27," ",'Т.8.'!AM27,", буд. ",'Т.8.'!AN27,", кв./оф.",'Т.8.'!AO27,".    ",'Т.8.'!AP27)))</f>
        <v/>
      </c>
      <c r="F243" s="571"/>
      <c r="G243" s="571"/>
      <c r="H243" s="571"/>
      <c r="I243" s="629" t="str">
        <f ca="1">'Т.8.'!AQ27</f>
        <v xml:space="preserve"> </v>
      </c>
      <c r="J243" s="629"/>
      <c r="K243" s="629" t="str">
        <f ca="1">'Т.8.'!AR27</f>
        <v xml:space="preserve"> </v>
      </c>
      <c r="L243" s="629"/>
      <c r="M243" s="629" t="str">
        <f ca="1">'Т.8.'!AS27</f>
        <v/>
      </c>
      <c r="N243" s="629"/>
      <c r="O243" s="597" t="str">
        <f ca="1">'Т.8.'!AT27</f>
        <v xml:space="preserve"> </v>
      </c>
      <c r="P243" s="597"/>
      <c r="Q243" s="571" t="str">
        <f ca="1">IF(CONCATENATE('Т.8.'!AU27,". ",'Т.8.'!AV27)=" .  ","",CONCATENATE('Т.8.'!AU27,". ",'Т.8.'!AV27))</f>
        <v/>
      </c>
      <c r="R243" s="571"/>
      <c r="S243" s="571"/>
      <c r="T243" s="597" t="str">
        <f ca="1">'Т.8.'!AW27</f>
        <v xml:space="preserve"> </v>
      </c>
      <c r="U243" s="597"/>
      <c r="V243" s="247"/>
      <c r="W243" s="247"/>
      <c r="X243" s="247"/>
      <c r="Y243" s="247"/>
      <c r="Z243" s="247"/>
      <c r="AA243" s="247"/>
      <c r="AB243"/>
      <c r="AC243"/>
      <c r="AD243"/>
      <c r="AE243"/>
      <c r="AF243"/>
      <c r="AG243"/>
      <c r="AH243"/>
      <c r="AI243"/>
      <c r="AJ243"/>
    </row>
    <row r="244" spans="1:36" s="336" customFormat="1" ht="15" customHeight="1" x14ac:dyDescent="0.35">
      <c r="A244" s="402">
        <v>23</v>
      </c>
      <c r="B244" s="571" t="str">
        <f ca="1">IF(CONCATENATE('Т.8.'!AB28," (",'Т.8.'!AD28,"), ",'Т.8.'!AC28,", ",'Т.8.'!AE28)="  ( ),  ,  ","",IF(CONCATENATE('Т.8.'!AB28," (",'Т.8.'!AD28,"), ",'Т.8.'!AC28,", ",'Т.8.'!AE28)=$AJ$223,"-",(CONCATENATE('Т.8.'!AB28," (",'Т.8.'!AD28,"), ",'Т.8.'!AC28,", ",'Т.8.'!AE28))))</f>
        <v/>
      </c>
      <c r="C244" s="571"/>
      <c r="D244" s="571"/>
      <c r="E244" s="571" t="str">
        <f ca="1">IF(CONCATENATE('Т.8.'!AG28,", ",'Т.8.'!AF28,", ",'Т.8.'!AH28," обл., ",'Т.8.'!AI28," р-н, ",'Т.8.'!AJ28," ",'Т.8.'!AK28,", ",'Т.8.'!AL28," ",'Т.8.'!AM28,", буд. ",'Т.8.'!AN28,", кв./оф.",'Т.8.'!AO28,".    ",'Т.8.'!AP28)=" ,  ,   обл.,   р-н,    ,    , буд.  , кв./оф. .     ","",
IF(CONCATENATE('Т.8.'!AG28,", ",'Т.8.'!AF28,", ",'Т.8.'!AH28," обл., ",'Т.8.'!AI28," р-н, ",'Т.8.'!AJ28," ",'Т.8.'!AK28,", ",'Т.8.'!AL28," ",'Т.8.'!AM28,", буд. ",'Т.8.'!AN28,", кв./оф.",'Т.8.'!AO28,".    ",'Т.8.'!AP28)=$AJ$224,"-",
CONCATENATE('Т.8.'!AG28,", ",'Т.8.'!AF28,", ",'Т.8.'!AH28," обл., ",'Т.8.'!AI28," р-н, ",'Т.8.'!AJ28," ",'Т.8.'!AK28,", ",'Т.8.'!AL28," ",'Т.8.'!AM28,", буд. ",'Т.8.'!AN28,", кв./оф.",'Т.8.'!AO28,".    ",'Т.8.'!AP28)))</f>
        <v/>
      </c>
      <c r="F244" s="571"/>
      <c r="G244" s="571"/>
      <c r="H244" s="571"/>
      <c r="I244" s="629" t="str">
        <f ca="1">'Т.8.'!AQ28</f>
        <v xml:space="preserve"> </v>
      </c>
      <c r="J244" s="629"/>
      <c r="K244" s="629" t="str">
        <f ca="1">'Т.8.'!AR28</f>
        <v xml:space="preserve"> </v>
      </c>
      <c r="L244" s="629"/>
      <c r="M244" s="629" t="str">
        <f ca="1">'Т.8.'!AS28</f>
        <v/>
      </c>
      <c r="N244" s="629"/>
      <c r="O244" s="597" t="str">
        <f ca="1">'Т.8.'!AT28</f>
        <v xml:space="preserve"> </v>
      </c>
      <c r="P244" s="597"/>
      <c r="Q244" s="571" t="str">
        <f ca="1">IF(CONCATENATE('Т.8.'!AU28,". ",'Т.8.'!AV28)=" .  ","",CONCATENATE('Т.8.'!AU28,". ",'Т.8.'!AV28))</f>
        <v/>
      </c>
      <c r="R244" s="571"/>
      <c r="S244" s="571"/>
      <c r="T244" s="597" t="str">
        <f ca="1">'Т.8.'!AW28</f>
        <v xml:space="preserve"> </v>
      </c>
      <c r="U244" s="597"/>
      <c r="V244" s="247"/>
      <c r="W244" s="247"/>
      <c r="X244" s="247"/>
      <c r="Y244" s="247"/>
      <c r="Z244" s="247"/>
      <c r="AA244" s="247"/>
      <c r="AB244"/>
      <c r="AC244"/>
      <c r="AD244"/>
      <c r="AE244"/>
      <c r="AF244"/>
      <c r="AG244"/>
      <c r="AH244"/>
      <c r="AI244"/>
      <c r="AJ244"/>
    </row>
    <row r="245" spans="1:36" s="336" customFormat="1" ht="15" customHeight="1" x14ac:dyDescent="0.35">
      <c r="A245" s="402">
        <v>24</v>
      </c>
      <c r="B245" s="571" t="str">
        <f ca="1">IF(CONCATENATE('Т.8.'!AB29," (",'Т.8.'!AD29,"), ",'Т.8.'!AC29,", ",'Т.8.'!AE29)="  ( ),  ,  ","",IF(CONCATENATE('Т.8.'!AB29," (",'Т.8.'!AD29,"), ",'Т.8.'!AC29,", ",'Т.8.'!AE29)=$AJ$223,"-",(CONCATENATE('Т.8.'!AB29," (",'Т.8.'!AD29,"), ",'Т.8.'!AC29,", ",'Т.8.'!AE29))))</f>
        <v/>
      </c>
      <c r="C245" s="571"/>
      <c r="D245" s="571"/>
      <c r="E245" s="571" t="str">
        <f ca="1">IF(CONCATENATE('Т.8.'!AG29,", ",'Т.8.'!AF29,", ",'Т.8.'!AH29," обл., ",'Т.8.'!AI29," р-н, ",'Т.8.'!AJ29," ",'Т.8.'!AK29,", ",'Т.8.'!AL29," ",'Т.8.'!AM29,", буд. ",'Т.8.'!AN29,", кв./оф.",'Т.8.'!AO29,".    ",'Т.8.'!AP29)=" ,  ,   обл.,   р-н,    ,    , буд.  , кв./оф. .     ","",
IF(CONCATENATE('Т.8.'!AG29,", ",'Т.8.'!AF29,", ",'Т.8.'!AH29," обл., ",'Т.8.'!AI29," р-н, ",'Т.8.'!AJ29," ",'Т.8.'!AK29,", ",'Т.8.'!AL29," ",'Т.8.'!AM29,", буд. ",'Т.8.'!AN29,", кв./оф.",'Т.8.'!AO29,".    ",'Т.8.'!AP29)=$AJ$224,"-",
CONCATENATE('Т.8.'!AG29,", ",'Т.8.'!AF29,", ",'Т.8.'!AH29," обл., ",'Т.8.'!AI29," р-н, ",'Т.8.'!AJ29," ",'Т.8.'!AK29,", ",'Т.8.'!AL29," ",'Т.8.'!AM29,", буд. ",'Т.8.'!AN29,", кв./оф.",'Т.8.'!AO29,".    ",'Т.8.'!AP29)))</f>
        <v/>
      </c>
      <c r="F245" s="571"/>
      <c r="G245" s="571"/>
      <c r="H245" s="571"/>
      <c r="I245" s="629" t="str">
        <f ca="1">'Т.8.'!AQ29</f>
        <v xml:space="preserve"> </v>
      </c>
      <c r="J245" s="629"/>
      <c r="K245" s="629" t="str">
        <f ca="1">'Т.8.'!AR29</f>
        <v xml:space="preserve"> </v>
      </c>
      <c r="L245" s="629"/>
      <c r="M245" s="629" t="str">
        <f ca="1">'Т.8.'!AS29</f>
        <v/>
      </c>
      <c r="N245" s="629"/>
      <c r="O245" s="597" t="str">
        <f ca="1">'Т.8.'!AT29</f>
        <v xml:space="preserve"> </v>
      </c>
      <c r="P245" s="597"/>
      <c r="Q245" s="571" t="str">
        <f ca="1">IF(CONCATENATE('Т.8.'!AU29,". ",'Т.8.'!AV29)=" .  ","",CONCATENATE('Т.8.'!AU29,". ",'Т.8.'!AV29))</f>
        <v/>
      </c>
      <c r="R245" s="571"/>
      <c r="S245" s="571"/>
      <c r="T245" s="597" t="str">
        <f ca="1">'Т.8.'!AW29</f>
        <v xml:space="preserve"> </v>
      </c>
      <c r="U245" s="597"/>
      <c r="V245" s="247"/>
      <c r="W245" s="247"/>
      <c r="X245" s="247"/>
      <c r="Y245" s="247"/>
      <c r="Z245" s="247"/>
      <c r="AA245" s="247"/>
      <c r="AB245"/>
      <c r="AC245"/>
      <c r="AD245"/>
      <c r="AE245"/>
      <c r="AF245"/>
      <c r="AG245"/>
      <c r="AH245"/>
      <c r="AI245"/>
      <c r="AJ245"/>
    </row>
    <row r="246" spans="1:36" s="336" customFormat="1" ht="15" customHeight="1" x14ac:dyDescent="0.35">
      <c r="A246" s="402">
        <v>25</v>
      </c>
      <c r="B246" s="571" t="str">
        <f ca="1">IF(CONCATENATE('Т.8.'!AB30," (",'Т.8.'!AD30,"), ",'Т.8.'!AC30,", ",'Т.8.'!AE30)="  ( ),  ,  ","",IF(CONCATENATE('Т.8.'!AB30," (",'Т.8.'!AD30,"), ",'Т.8.'!AC30,", ",'Т.8.'!AE30)=$AJ$223,"-",(CONCATENATE('Т.8.'!AB30," (",'Т.8.'!AD30,"), ",'Т.8.'!AC30,", ",'Т.8.'!AE30))))</f>
        <v/>
      </c>
      <c r="C246" s="571"/>
      <c r="D246" s="571"/>
      <c r="E246" s="571" t="str">
        <f ca="1">IF(CONCATENATE('Т.8.'!AG30,", ",'Т.8.'!AF30,", ",'Т.8.'!AH30," обл., ",'Т.8.'!AI30," р-н, ",'Т.8.'!AJ30," ",'Т.8.'!AK30,", ",'Т.8.'!AL30," ",'Т.8.'!AM30,", буд. ",'Т.8.'!AN30,", кв./оф.",'Т.8.'!AO30,".    ",'Т.8.'!AP30)=" ,  ,   обл.,   р-н,    ,    , буд.  , кв./оф. .     ","",
IF(CONCATENATE('Т.8.'!AG30,", ",'Т.8.'!AF30,", ",'Т.8.'!AH30," обл., ",'Т.8.'!AI30," р-н, ",'Т.8.'!AJ30," ",'Т.8.'!AK30,", ",'Т.8.'!AL30," ",'Т.8.'!AM30,", буд. ",'Т.8.'!AN30,", кв./оф.",'Т.8.'!AO30,".    ",'Т.8.'!AP30)=$AJ$224,"-",
CONCATENATE('Т.8.'!AG30,", ",'Т.8.'!AF30,", ",'Т.8.'!AH30," обл., ",'Т.8.'!AI30," р-н, ",'Т.8.'!AJ30," ",'Т.8.'!AK30,", ",'Т.8.'!AL30," ",'Т.8.'!AM30,", буд. ",'Т.8.'!AN30,", кв./оф.",'Т.8.'!AO30,".    ",'Т.8.'!AP30)))</f>
        <v/>
      </c>
      <c r="F246" s="571"/>
      <c r="G246" s="571"/>
      <c r="H246" s="571"/>
      <c r="I246" s="629" t="str">
        <f ca="1">'Т.8.'!AQ30</f>
        <v xml:space="preserve"> </v>
      </c>
      <c r="J246" s="629"/>
      <c r="K246" s="629" t="str">
        <f ca="1">'Т.8.'!AR30</f>
        <v xml:space="preserve"> </v>
      </c>
      <c r="L246" s="629"/>
      <c r="M246" s="629" t="str">
        <f ca="1">'Т.8.'!AS30</f>
        <v/>
      </c>
      <c r="N246" s="629"/>
      <c r="O246" s="597" t="str">
        <f ca="1">'Т.8.'!AT30</f>
        <v xml:space="preserve"> </v>
      </c>
      <c r="P246" s="597"/>
      <c r="Q246" s="571" t="str">
        <f ca="1">IF(CONCATENATE('Т.8.'!AU30,". ",'Т.8.'!AV30)=" .  ","",CONCATENATE('Т.8.'!AU30,". ",'Т.8.'!AV30))</f>
        <v/>
      </c>
      <c r="R246" s="571"/>
      <c r="S246" s="571"/>
      <c r="T246" s="597" t="str">
        <f ca="1">'Т.8.'!AW30</f>
        <v xml:space="preserve"> </v>
      </c>
      <c r="U246" s="597"/>
      <c r="V246" s="247"/>
      <c r="W246" s="247"/>
      <c r="X246" s="247"/>
      <c r="Y246" s="247"/>
      <c r="Z246" s="247"/>
      <c r="AA246" s="247"/>
      <c r="AB246"/>
      <c r="AC246"/>
      <c r="AD246"/>
      <c r="AE246"/>
      <c r="AF246"/>
      <c r="AG246"/>
      <c r="AH246"/>
      <c r="AI246"/>
      <c r="AJ246"/>
    </row>
    <row r="247" spans="1:36" s="336" customFormat="1" ht="15" customHeight="1" x14ac:dyDescent="0.35">
      <c r="A247" s="402">
        <v>26</v>
      </c>
      <c r="B247" s="571" t="str">
        <f ca="1">IF(CONCATENATE('Т.8.'!AB31," (",'Т.8.'!AD31,"), ",'Т.8.'!AC31,", ",'Т.8.'!AE31)="  ( ),  ,  ","",IF(CONCATENATE('Т.8.'!AB31," (",'Т.8.'!AD31,"), ",'Т.8.'!AC31,", ",'Т.8.'!AE31)=$AJ$223,"-",(CONCATENATE('Т.8.'!AB31," (",'Т.8.'!AD31,"), ",'Т.8.'!AC31,", ",'Т.8.'!AE31))))</f>
        <v/>
      </c>
      <c r="C247" s="571"/>
      <c r="D247" s="571"/>
      <c r="E247" s="571" t="str">
        <f ca="1">IF(CONCATENATE('Т.8.'!AG31,", ",'Т.8.'!AF31,", ",'Т.8.'!AH31," обл., ",'Т.8.'!AI31," р-н, ",'Т.8.'!AJ31," ",'Т.8.'!AK31,", ",'Т.8.'!AL31," ",'Т.8.'!AM31,", буд. ",'Т.8.'!AN31,", кв./оф.",'Т.8.'!AO31,".    ",'Т.8.'!AP31)=" ,  ,   обл.,   р-н,    ,    , буд.  , кв./оф. .     ","",
IF(CONCATENATE('Т.8.'!AG31,", ",'Т.8.'!AF31,", ",'Т.8.'!AH31," обл., ",'Т.8.'!AI31," р-н, ",'Т.8.'!AJ31," ",'Т.8.'!AK31,", ",'Т.8.'!AL31," ",'Т.8.'!AM31,", буд. ",'Т.8.'!AN31,", кв./оф.",'Т.8.'!AO31,".    ",'Т.8.'!AP31)=$AJ$224,"-",
CONCATENATE('Т.8.'!AG31,", ",'Т.8.'!AF31,", ",'Т.8.'!AH31," обл., ",'Т.8.'!AI31," р-н, ",'Т.8.'!AJ31," ",'Т.8.'!AK31,", ",'Т.8.'!AL31," ",'Т.8.'!AM31,", буд. ",'Т.8.'!AN31,", кв./оф.",'Т.8.'!AO31,".    ",'Т.8.'!AP31)))</f>
        <v/>
      </c>
      <c r="F247" s="571"/>
      <c r="G247" s="571"/>
      <c r="H247" s="571"/>
      <c r="I247" s="629" t="str">
        <f ca="1">'Т.8.'!AQ31</f>
        <v xml:space="preserve"> </v>
      </c>
      <c r="J247" s="629"/>
      <c r="K247" s="629" t="str">
        <f ca="1">'Т.8.'!AR31</f>
        <v xml:space="preserve"> </v>
      </c>
      <c r="L247" s="629"/>
      <c r="M247" s="629" t="str">
        <f ca="1">'Т.8.'!AS31</f>
        <v/>
      </c>
      <c r="N247" s="629"/>
      <c r="O247" s="597" t="str">
        <f ca="1">'Т.8.'!AT31</f>
        <v xml:space="preserve"> </v>
      </c>
      <c r="P247" s="597"/>
      <c r="Q247" s="571" t="str">
        <f ca="1">IF(CONCATENATE('Т.8.'!AU31,". ",'Т.8.'!AV31)=" .  ","",CONCATENATE('Т.8.'!AU31,". ",'Т.8.'!AV31))</f>
        <v/>
      </c>
      <c r="R247" s="571"/>
      <c r="S247" s="571"/>
      <c r="T247" s="597" t="str">
        <f ca="1">'Т.8.'!AW31</f>
        <v xml:space="preserve"> </v>
      </c>
      <c r="U247" s="597"/>
      <c r="V247" s="247"/>
      <c r="W247" s="247"/>
      <c r="X247" s="247"/>
      <c r="Y247" s="247"/>
      <c r="Z247" s="247"/>
      <c r="AA247" s="247"/>
      <c r="AB247"/>
      <c r="AC247"/>
      <c r="AD247"/>
      <c r="AE247"/>
      <c r="AF247"/>
      <c r="AG247"/>
      <c r="AH247"/>
      <c r="AI247"/>
      <c r="AJ247"/>
    </row>
    <row r="248" spans="1:36" s="336" customFormat="1" ht="15" customHeight="1" x14ac:dyDescent="0.35">
      <c r="A248" s="402">
        <v>27</v>
      </c>
      <c r="B248" s="571" t="str">
        <f ca="1">IF(CONCATENATE('Т.8.'!AB32," (",'Т.8.'!AD32,"), ",'Т.8.'!AC32,", ",'Т.8.'!AE32)="  ( ),  ,  ","",IF(CONCATENATE('Т.8.'!AB32," (",'Т.8.'!AD32,"), ",'Т.8.'!AC32,", ",'Т.8.'!AE32)=$AJ$223,"-",(CONCATENATE('Т.8.'!AB32," (",'Т.8.'!AD32,"), ",'Т.8.'!AC32,", ",'Т.8.'!AE32))))</f>
        <v/>
      </c>
      <c r="C248" s="571"/>
      <c r="D248" s="571"/>
      <c r="E248" s="571" t="str">
        <f ca="1">IF(CONCATENATE('Т.8.'!AG32,", ",'Т.8.'!AF32,", ",'Т.8.'!AH32," обл., ",'Т.8.'!AI32," р-н, ",'Т.8.'!AJ32," ",'Т.8.'!AK32,", ",'Т.8.'!AL32," ",'Т.8.'!AM32,", буд. ",'Т.8.'!AN32,", кв./оф.",'Т.8.'!AO32,".    ",'Т.8.'!AP32)=" ,  ,   обл.,   р-н,    ,    , буд.  , кв./оф. .     ","",
IF(CONCATENATE('Т.8.'!AG32,", ",'Т.8.'!AF32,", ",'Т.8.'!AH32," обл., ",'Т.8.'!AI32," р-н, ",'Т.8.'!AJ32," ",'Т.8.'!AK32,", ",'Т.8.'!AL32," ",'Т.8.'!AM32,", буд. ",'Т.8.'!AN32,", кв./оф.",'Т.8.'!AO32,".    ",'Т.8.'!AP32)=$AJ$224,"-",
CONCATENATE('Т.8.'!AG32,", ",'Т.8.'!AF32,", ",'Т.8.'!AH32," обл., ",'Т.8.'!AI32," р-н, ",'Т.8.'!AJ32," ",'Т.8.'!AK32,", ",'Т.8.'!AL32," ",'Т.8.'!AM32,", буд. ",'Т.8.'!AN32,", кв./оф.",'Т.8.'!AO32,".    ",'Т.8.'!AP32)))</f>
        <v/>
      </c>
      <c r="F248" s="571"/>
      <c r="G248" s="571"/>
      <c r="H248" s="571"/>
      <c r="I248" s="629" t="str">
        <f ca="1">'Т.8.'!AQ32</f>
        <v xml:space="preserve"> </v>
      </c>
      <c r="J248" s="629"/>
      <c r="K248" s="629" t="str">
        <f ca="1">'Т.8.'!AR32</f>
        <v xml:space="preserve"> </v>
      </c>
      <c r="L248" s="629"/>
      <c r="M248" s="629" t="str">
        <f ca="1">'Т.8.'!AS32</f>
        <v/>
      </c>
      <c r="N248" s="629"/>
      <c r="O248" s="597" t="str">
        <f ca="1">'Т.8.'!AT32</f>
        <v xml:space="preserve"> </v>
      </c>
      <c r="P248" s="597"/>
      <c r="Q248" s="571" t="str">
        <f ca="1">IF(CONCATENATE('Т.8.'!AU32,". ",'Т.8.'!AV32)=" .  ","",CONCATENATE('Т.8.'!AU32,". ",'Т.8.'!AV32))</f>
        <v/>
      </c>
      <c r="R248" s="571"/>
      <c r="S248" s="571"/>
      <c r="T248" s="597" t="str">
        <f ca="1">'Т.8.'!AW32</f>
        <v xml:space="preserve"> </v>
      </c>
      <c r="U248" s="597"/>
      <c r="V248" s="247"/>
      <c r="W248" s="247"/>
      <c r="X248" s="247"/>
      <c r="Y248" s="247"/>
      <c r="Z248" s="247"/>
      <c r="AA248" s="247"/>
      <c r="AB248"/>
      <c r="AC248"/>
      <c r="AD248"/>
      <c r="AE248"/>
      <c r="AF248"/>
      <c r="AG248"/>
      <c r="AH248"/>
      <c r="AI248"/>
      <c r="AJ248"/>
    </row>
    <row r="249" spans="1:36" s="336" customFormat="1" ht="15" customHeight="1" x14ac:dyDescent="0.35">
      <c r="A249" s="402">
        <v>28</v>
      </c>
      <c r="B249" s="571" t="str">
        <f ca="1">IF(CONCATENATE('Т.8.'!AB33," (",'Т.8.'!AD33,"), ",'Т.8.'!AC33,", ",'Т.8.'!AE33)="  ( ),  ,  ","",IF(CONCATENATE('Т.8.'!AB33," (",'Т.8.'!AD33,"), ",'Т.8.'!AC33,", ",'Т.8.'!AE33)=$AJ$223,"-",(CONCATENATE('Т.8.'!AB33," (",'Т.8.'!AD33,"), ",'Т.8.'!AC33,", ",'Т.8.'!AE33))))</f>
        <v/>
      </c>
      <c r="C249" s="571"/>
      <c r="D249" s="571"/>
      <c r="E249" s="571" t="str">
        <f ca="1">IF(CONCATENATE('Т.8.'!AG33,", ",'Т.8.'!AF33,", ",'Т.8.'!AH33," обл., ",'Т.8.'!AI33," р-н, ",'Т.8.'!AJ33," ",'Т.8.'!AK33,", ",'Т.8.'!AL33," ",'Т.8.'!AM33,", буд. ",'Т.8.'!AN33,", кв./оф.",'Т.8.'!AO33,".    ",'Т.8.'!AP33)=" ,  ,   обл.,   р-н,    ,    , буд.  , кв./оф. .     ","",
IF(CONCATENATE('Т.8.'!AG33,", ",'Т.8.'!AF33,", ",'Т.8.'!AH33," обл., ",'Т.8.'!AI33," р-н, ",'Т.8.'!AJ33," ",'Т.8.'!AK33,", ",'Т.8.'!AL33," ",'Т.8.'!AM33,", буд. ",'Т.8.'!AN33,", кв./оф.",'Т.8.'!AO33,".    ",'Т.8.'!AP33)=$AJ$224,"-",
CONCATENATE('Т.8.'!AG33,", ",'Т.8.'!AF33,", ",'Т.8.'!AH33," обл., ",'Т.8.'!AI33," р-н, ",'Т.8.'!AJ33," ",'Т.8.'!AK33,", ",'Т.8.'!AL33," ",'Т.8.'!AM33,", буд. ",'Т.8.'!AN33,", кв./оф.",'Т.8.'!AO33,".    ",'Т.8.'!AP33)))</f>
        <v/>
      </c>
      <c r="F249" s="571"/>
      <c r="G249" s="571"/>
      <c r="H249" s="571"/>
      <c r="I249" s="629" t="str">
        <f ca="1">'Т.8.'!AQ33</f>
        <v xml:space="preserve"> </v>
      </c>
      <c r="J249" s="629"/>
      <c r="K249" s="629" t="str">
        <f ca="1">'Т.8.'!AR33</f>
        <v xml:space="preserve"> </v>
      </c>
      <c r="L249" s="629"/>
      <c r="M249" s="629" t="str">
        <f ca="1">'Т.8.'!AS33</f>
        <v/>
      </c>
      <c r="N249" s="629"/>
      <c r="O249" s="597" t="str">
        <f ca="1">'Т.8.'!AT33</f>
        <v xml:space="preserve"> </v>
      </c>
      <c r="P249" s="597"/>
      <c r="Q249" s="571" t="str">
        <f ca="1">IF(CONCATENATE('Т.8.'!AU33,". ",'Т.8.'!AV33)=" .  ","",CONCATENATE('Т.8.'!AU33,". ",'Т.8.'!AV33))</f>
        <v/>
      </c>
      <c r="R249" s="571"/>
      <c r="S249" s="571"/>
      <c r="T249" s="597" t="str">
        <f ca="1">'Т.8.'!AW33</f>
        <v xml:space="preserve"> </v>
      </c>
      <c r="U249" s="597"/>
      <c r="V249" s="247"/>
      <c r="W249" s="247"/>
      <c r="X249" s="247"/>
      <c r="Y249" s="247"/>
      <c r="Z249" s="247"/>
      <c r="AA249" s="247"/>
      <c r="AB249"/>
      <c r="AC249"/>
      <c r="AD249"/>
      <c r="AE249"/>
      <c r="AF249"/>
      <c r="AG249"/>
      <c r="AH249"/>
      <c r="AI249"/>
      <c r="AJ249"/>
    </row>
    <row r="250" spans="1:36" s="336" customFormat="1" ht="15" customHeight="1" x14ac:dyDescent="0.35">
      <c r="A250" s="402">
        <v>29</v>
      </c>
      <c r="B250" s="571" t="str">
        <f ca="1">IF(CONCATENATE('Т.8.'!AB34," (",'Т.8.'!AD34,"), ",'Т.8.'!AC34,", ",'Т.8.'!AE34)="  ( ),  ,  ","",IF(CONCATENATE('Т.8.'!AB34," (",'Т.8.'!AD34,"), ",'Т.8.'!AC34,", ",'Т.8.'!AE34)=$AJ$223,"-",(CONCATENATE('Т.8.'!AB34," (",'Т.8.'!AD34,"), ",'Т.8.'!AC34,", ",'Т.8.'!AE34))))</f>
        <v/>
      </c>
      <c r="C250" s="571"/>
      <c r="D250" s="571"/>
      <c r="E250" s="571" t="str">
        <f ca="1">IF(CONCATENATE('Т.8.'!AG34,", ",'Т.8.'!AF34,", ",'Т.8.'!AH34," обл., ",'Т.8.'!AI34," р-н, ",'Т.8.'!AJ34," ",'Т.8.'!AK34,", ",'Т.8.'!AL34," ",'Т.8.'!AM34,", буд. ",'Т.8.'!AN34,", кв./оф.",'Т.8.'!AO34,".    ",'Т.8.'!AP34)=" ,  ,   обл.,   р-н,    ,    , буд.  , кв./оф. .     ","",
IF(CONCATENATE('Т.8.'!AG34,", ",'Т.8.'!AF34,", ",'Т.8.'!AH34," обл., ",'Т.8.'!AI34," р-н, ",'Т.8.'!AJ34," ",'Т.8.'!AK34,", ",'Т.8.'!AL34," ",'Т.8.'!AM34,", буд. ",'Т.8.'!AN34,", кв./оф.",'Т.8.'!AO34,".    ",'Т.8.'!AP34)=$AJ$224,"-",
CONCATENATE('Т.8.'!AG34,", ",'Т.8.'!AF34,", ",'Т.8.'!AH34," обл., ",'Т.8.'!AI34," р-н, ",'Т.8.'!AJ34," ",'Т.8.'!AK34,", ",'Т.8.'!AL34," ",'Т.8.'!AM34,", буд. ",'Т.8.'!AN34,", кв./оф.",'Т.8.'!AO34,".    ",'Т.8.'!AP34)))</f>
        <v/>
      </c>
      <c r="F250" s="571"/>
      <c r="G250" s="571"/>
      <c r="H250" s="571"/>
      <c r="I250" s="629" t="str">
        <f ca="1">'Т.8.'!AQ34</f>
        <v xml:space="preserve"> </v>
      </c>
      <c r="J250" s="629"/>
      <c r="K250" s="629" t="str">
        <f ca="1">'Т.8.'!AR34</f>
        <v xml:space="preserve"> </v>
      </c>
      <c r="L250" s="629"/>
      <c r="M250" s="629" t="str">
        <f ca="1">'Т.8.'!AS34</f>
        <v/>
      </c>
      <c r="N250" s="629"/>
      <c r="O250" s="597" t="str">
        <f ca="1">'Т.8.'!AT34</f>
        <v xml:space="preserve"> </v>
      </c>
      <c r="P250" s="597"/>
      <c r="Q250" s="571" t="str">
        <f ca="1">IF(CONCATENATE('Т.8.'!AU34,". ",'Т.8.'!AV34)=" .  ","",CONCATENATE('Т.8.'!AU34,". ",'Т.8.'!AV34))</f>
        <v/>
      </c>
      <c r="R250" s="571"/>
      <c r="S250" s="571"/>
      <c r="T250" s="597" t="str">
        <f ca="1">'Т.8.'!AW34</f>
        <v xml:space="preserve"> </v>
      </c>
      <c r="U250" s="597"/>
      <c r="V250" s="247"/>
      <c r="W250" s="247"/>
      <c r="X250" s="247"/>
      <c r="Y250" s="247"/>
      <c r="Z250" s="247"/>
      <c r="AA250" s="247"/>
      <c r="AB250"/>
      <c r="AC250"/>
      <c r="AD250"/>
      <c r="AE250"/>
      <c r="AF250"/>
      <c r="AG250"/>
      <c r="AH250"/>
      <c r="AI250"/>
      <c r="AJ250"/>
    </row>
    <row r="251" spans="1:36" s="336" customFormat="1" ht="15" customHeight="1" x14ac:dyDescent="0.35">
      <c r="A251" s="402">
        <v>30</v>
      </c>
      <c r="B251" s="571" t="str">
        <f ca="1">IF(CONCATENATE('Т.8.'!AB35," (",'Т.8.'!AD35,"), ",'Т.8.'!AC35,", ",'Т.8.'!AE35)="  ( ),  ,  ","",IF(CONCATENATE('Т.8.'!AB35," (",'Т.8.'!AD35,"), ",'Т.8.'!AC35,", ",'Т.8.'!AE35)=$AJ$223,"-",(CONCATENATE('Т.8.'!AB35," (",'Т.8.'!AD35,"), ",'Т.8.'!AC35,", ",'Т.8.'!AE35))))</f>
        <v/>
      </c>
      <c r="C251" s="571"/>
      <c r="D251" s="571"/>
      <c r="E251" s="571" t="str">
        <f ca="1">IF(CONCATENATE('Т.8.'!AG35,", ",'Т.8.'!AF35,", ",'Т.8.'!AH35," обл., ",'Т.8.'!AI35," р-н, ",'Т.8.'!AJ35," ",'Т.8.'!AK35,", ",'Т.8.'!AL35," ",'Т.8.'!AM35,", буд. ",'Т.8.'!AN35,", кв./оф.",'Т.8.'!AO35,".    ",'Т.8.'!AP35)=" ,  ,   обл.,   р-н,    ,    , буд.  , кв./оф. .     ","",
IF(CONCATENATE('Т.8.'!AG35,", ",'Т.8.'!AF35,", ",'Т.8.'!AH35," обл., ",'Т.8.'!AI35," р-н, ",'Т.8.'!AJ35," ",'Т.8.'!AK35,", ",'Т.8.'!AL35," ",'Т.8.'!AM35,", буд. ",'Т.8.'!AN35,", кв./оф.",'Т.8.'!AO35,".    ",'Т.8.'!AP35)=$AJ$224,"-",
CONCATENATE('Т.8.'!AG35,", ",'Т.8.'!AF35,", ",'Т.8.'!AH35," обл., ",'Т.8.'!AI35," р-н, ",'Т.8.'!AJ35," ",'Т.8.'!AK35,", ",'Т.8.'!AL35," ",'Т.8.'!AM35,", буд. ",'Т.8.'!AN35,", кв./оф.",'Т.8.'!AO35,".    ",'Т.8.'!AP35)))</f>
        <v/>
      </c>
      <c r="F251" s="571"/>
      <c r="G251" s="571"/>
      <c r="H251" s="571"/>
      <c r="I251" s="629" t="str">
        <f ca="1">'Т.8.'!AQ35</f>
        <v xml:space="preserve"> </v>
      </c>
      <c r="J251" s="629"/>
      <c r="K251" s="629" t="str">
        <f ca="1">'Т.8.'!AR35</f>
        <v xml:space="preserve"> </v>
      </c>
      <c r="L251" s="629"/>
      <c r="M251" s="629" t="str">
        <f ca="1">'Т.8.'!AS35</f>
        <v/>
      </c>
      <c r="N251" s="629"/>
      <c r="O251" s="597" t="str">
        <f ca="1">'Т.8.'!AT35</f>
        <v xml:space="preserve"> </v>
      </c>
      <c r="P251" s="597"/>
      <c r="Q251" s="571" t="str">
        <f ca="1">IF(CONCATENATE('Т.8.'!AU35,". ",'Т.8.'!AV35)=" .  ","",CONCATENATE('Т.8.'!AU35,". ",'Т.8.'!AV35))</f>
        <v/>
      </c>
      <c r="R251" s="571"/>
      <c r="S251" s="571"/>
      <c r="T251" s="597" t="str">
        <f ca="1">'Т.8.'!AW35</f>
        <v xml:space="preserve"> </v>
      </c>
      <c r="U251" s="597"/>
      <c r="V251" s="247"/>
      <c r="W251" s="247"/>
      <c r="X251" s="247"/>
      <c r="Y251" s="247"/>
      <c r="Z251" s="247"/>
      <c r="AA251" s="247"/>
      <c r="AB251"/>
      <c r="AC251"/>
      <c r="AD251"/>
      <c r="AE251"/>
      <c r="AF251"/>
      <c r="AG251"/>
      <c r="AH251"/>
      <c r="AI251"/>
      <c r="AJ251"/>
    </row>
    <row r="252" spans="1:36" s="336" customFormat="1" ht="15" customHeight="1" x14ac:dyDescent="0.35">
      <c r="A252" s="402">
        <v>31</v>
      </c>
      <c r="B252" s="571" t="str">
        <f ca="1">IF(CONCATENATE('Т.8.'!AB36," (",'Т.8.'!AD36,"), ",'Т.8.'!AC36,", ",'Т.8.'!AE36)="  ( ),  ,  ","",IF(CONCATENATE('Т.8.'!AB36," (",'Т.8.'!AD36,"), ",'Т.8.'!AC36,", ",'Т.8.'!AE36)=$AJ$223,"-",(CONCATENATE('Т.8.'!AB36," (",'Т.8.'!AD36,"), ",'Т.8.'!AC36,", ",'Т.8.'!AE36))))</f>
        <v/>
      </c>
      <c r="C252" s="571"/>
      <c r="D252" s="571"/>
      <c r="E252" s="571" t="str">
        <f ca="1">IF(CONCATENATE('Т.8.'!AG36,", ",'Т.8.'!AF36,", ",'Т.8.'!AH36," обл., ",'Т.8.'!AI36," р-н, ",'Т.8.'!AJ36," ",'Т.8.'!AK36,", ",'Т.8.'!AL36," ",'Т.8.'!AM36,", буд. ",'Т.8.'!AN36,", кв./оф.",'Т.8.'!AO36,".    ",'Т.8.'!AP36)=" ,  ,   обл.,   р-н,    ,    , буд.  , кв./оф. .     ","",
IF(CONCATENATE('Т.8.'!AG36,", ",'Т.8.'!AF36,", ",'Т.8.'!AH36," обл., ",'Т.8.'!AI36," р-н, ",'Т.8.'!AJ36," ",'Т.8.'!AK36,", ",'Т.8.'!AL36," ",'Т.8.'!AM36,", буд. ",'Т.8.'!AN36,", кв./оф.",'Т.8.'!AO36,".    ",'Т.8.'!AP36)=$AJ$224,"-",
CONCATENATE('Т.8.'!AG36,", ",'Т.8.'!AF36,", ",'Т.8.'!AH36," обл., ",'Т.8.'!AI36," р-н, ",'Т.8.'!AJ36," ",'Т.8.'!AK36,", ",'Т.8.'!AL36," ",'Т.8.'!AM36,", буд. ",'Т.8.'!AN36,", кв./оф.",'Т.8.'!AO36,".    ",'Т.8.'!AP36)))</f>
        <v/>
      </c>
      <c r="F252" s="571"/>
      <c r="G252" s="571"/>
      <c r="H252" s="571"/>
      <c r="I252" s="629" t="str">
        <f ca="1">'Т.8.'!AQ36</f>
        <v xml:space="preserve"> </v>
      </c>
      <c r="J252" s="629"/>
      <c r="K252" s="629" t="str">
        <f ca="1">'Т.8.'!AR36</f>
        <v xml:space="preserve"> </v>
      </c>
      <c r="L252" s="629"/>
      <c r="M252" s="629" t="str">
        <f ca="1">'Т.8.'!AS36</f>
        <v/>
      </c>
      <c r="N252" s="629"/>
      <c r="O252" s="597" t="str">
        <f ca="1">'Т.8.'!AT36</f>
        <v xml:space="preserve"> </v>
      </c>
      <c r="P252" s="597"/>
      <c r="Q252" s="571" t="str">
        <f ca="1">IF(CONCATENATE('Т.8.'!AU36,". ",'Т.8.'!AV36)=" .  ","",CONCATENATE('Т.8.'!AU36,". ",'Т.8.'!AV36))</f>
        <v/>
      </c>
      <c r="R252" s="571"/>
      <c r="S252" s="571"/>
      <c r="T252" s="597" t="str">
        <f ca="1">'Т.8.'!AW36</f>
        <v xml:space="preserve"> </v>
      </c>
      <c r="U252" s="597"/>
      <c r="V252" s="247"/>
      <c r="W252" s="247"/>
      <c r="X252" s="247"/>
      <c r="Y252" s="247"/>
      <c r="Z252" s="247"/>
      <c r="AA252" s="247"/>
      <c r="AB252"/>
      <c r="AC252"/>
      <c r="AD252"/>
      <c r="AE252"/>
      <c r="AF252"/>
      <c r="AG252"/>
      <c r="AH252"/>
      <c r="AI252"/>
      <c r="AJ252"/>
    </row>
    <row r="253" spans="1:36" s="336" customFormat="1" ht="15" customHeight="1" x14ac:dyDescent="0.35">
      <c r="A253" s="402">
        <v>32</v>
      </c>
      <c r="B253" s="571" t="str">
        <f ca="1">IF(CONCATENATE('Т.8.'!AB37," (",'Т.8.'!AD37,"), ",'Т.8.'!AC37,", ",'Т.8.'!AE37)="  ( ),  ,  ","",IF(CONCATENATE('Т.8.'!AB37," (",'Т.8.'!AD37,"), ",'Т.8.'!AC37,", ",'Т.8.'!AE37)=$AJ$223,"-",(CONCATENATE('Т.8.'!AB37," (",'Т.8.'!AD37,"), ",'Т.8.'!AC37,", ",'Т.8.'!AE37))))</f>
        <v/>
      </c>
      <c r="C253" s="571"/>
      <c r="D253" s="571"/>
      <c r="E253" s="571" t="str">
        <f ca="1">IF(CONCATENATE('Т.8.'!AG37,", ",'Т.8.'!AF37,", ",'Т.8.'!AH37," обл., ",'Т.8.'!AI37," р-н, ",'Т.8.'!AJ37," ",'Т.8.'!AK37,", ",'Т.8.'!AL37," ",'Т.8.'!AM37,", буд. ",'Т.8.'!AN37,", кв./оф.",'Т.8.'!AO37,".    ",'Т.8.'!AP37)=" ,  ,   обл.,   р-н,    ,    , буд.  , кв./оф. .     ","",
IF(CONCATENATE('Т.8.'!AG37,", ",'Т.8.'!AF37,", ",'Т.8.'!AH37," обл., ",'Т.8.'!AI37," р-н, ",'Т.8.'!AJ37," ",'Т.8.'!AK37,", ",'Т.8.'!AL37," ",'Т.8.'!AM37,", буд. ",'Т.8.'!AN37,", кв./оф.",'Т.8.'!AO37,".    ",'Т.8.'!AP37)=$AJ$224,"-",
CONCATENATE('Т.8.'!AG37,", ",'Т.8.'!AF37,", ",'Т.8.'!AH37," обл., ",'Т.8.'!AI37," р-н, ",'Т.8.'!AJ37," ",'Т.8.'!AK37,", ",'Т.8.'!AL37," ",'Т.8.'!AM37,", буд. ",'Т.8.'!AN37,", кв./оф.",'Т.8.'!AO37,".    ",'Т.8.'!AP37)))</f>
        <v/>
      </c>
      <c r="F253" s="571"/>
      <c r="G253" s="571"/>
      <c r="H253" s="571"/>
      <c r="I253" s="629" t="str">
        <f ca="1">'Т.8.'!AQ37</f>
        <v xml:space="preserve"> </v>
      </c>
      <c r="J253" s="629"/>
      <c r="K253" s="629" t="str">
        <f ca="1">'Т.8.'!AR37</f>
        <v xml:space="preserve"> </v>
      </c>
      <c r="L253" s="629"/>
      <c r="M253" s="629" t="str">
        <f ca="1">'Т.8.'!AS37</f>
        <v/>
      </c>
      <c r="N253" s="629"/>
      <c r="O253" s="597" t="str">
        <f ca="1">'Т.8.'!AT37</f>
        <v xml:space="preserve"> </v>
      </c>
      <c r="P253" s="597"/>
      <c r="Q253" s="571" t="str">
        <f ca="1">IF(CONCATENATE('Т.8.'!AU37,". ",'Т.8.'!AV37)=" .  ","",CONCATENATE('Т.8.'!AU37,". ",'Т.8.'!AV37))</f>
        <v/>
      </c>
      <c r="R253" s="571"/>
      <c r="S253" s="571"/>
      <c r="T253" s="597" t="str">
        <f ca="1">'Т.8.'!AW37</f>
        <v xml:space="preserve"> </v>
      </c>
      <c r="U253" s="597"/>
      <c r="V253" s="247"/>
      <c r="W253" s="247"/>
      <c r="X253" s="247"/>
      <c r="Y253" s="247"/>
      <c r="Z253" s="247"/>
      <c r="AA253" s="247"/>
      <c r="AB253"/>
      <c r="AC253"/>
      <c r="AD253"/>
      <c r="AE253"/>
      <c r="AF253"/>
      <c r="AG253"/>
      <c r="AH253"/>
      <c r="AI253"/>
      <c r="AJ253"/>
    </row>
    <row r="254" spans="1:36" s="336" customFormat="1" ht="15" customHeight="1" x14ac:dyDescent="0.35">
      <c r="A254" s="402">
        <v>33</v>
      </c>
      <c r="B254" s="571" t="str">
        <f ca="1">IF(CONCATENATE('Т.8.'!AB38," (",'Т.8.'!AD38,"), ",'Т.8.'!AC38,", ",'Т.8.'!AE38)="  ( ),  ,  ","",IF(CONCATENATE('Т.8.'!AB38," (",'Т.8.'!AD38,"), ",'Т.8.'!AC38,", ",'Т.8.'!AE38)=$AJ$223,"-",(CONCATENATE('Т.8.'!AB38," (",'Т.8.'!AD38,"), ",'Т.8.'!AC38,", ",'Т.8.'!AE38))))</f>
        <v/>
      </c>
      <c r="C254" s="571"/>
      <c r="D254" s="571"/>
      <c r="E254" s="571" t="str">
        <f ca="1">IF(CONCATENATE('Т.8.'!AG38,", ",'Т.8.'!AF38,", ",'Т.8.'!AH38," обл., ",'Т.8.'!AI38," р-н, ",'Т.8.'!AJ38," ",'Т.8.'!AK38,", ",'Т.8.'!AL38," ",'Т.8.'!AM38,", буд. ",'Т.8.'!AN38,", кв./оф.",'Т.8.'!AO38,".    ",'Т.8.'!AP38)=" ,  ,   обл.,   р-н,    ,    , буд.  , кв./оф. .     ","",
IF(CONCATENATE('Т.8.'!AG38,", ",'Т.8.'!AF38,", ",'Т.8.'!AH38," обл., ",'Т.8.'!AI38," р-н, ",'Т.8.'!AJ38," ",'Т.8.'!AK38,", ",'Т.8.'!AL38," ",'Т.8.'!AM38,", буд. ",'Т.8.'!AN38,", кв./оф.",'Т.8.'!AO38,".    ",'Т.8.'!AP38)=$AJ$224,"-",
CONCATENATE('Т.8.'!AG38,", ",'Т.8.'!AF38,", ",'Т.8.'!AH38," обл., ",'Т.8.'!AI38," р-н, ",'Т.8.'!AJ38," ",'Т.8.'!AK38,", ",'Т.8.'!AL38," ",'Т.8.'!AM38,", буд. ",'Т.8.'!AN38,", кв./оф.",'Т.8.'!AO38,".    ",'Т.8.'!AP38)))</f>
        <v/>
      </c>
      <c r="F254" s="571"/>
      <c r="G254" s="571"/>
      <c r="H254" s="571"/>
      <c r="I254" s="629" t="str">
        <f ca="1">'Т.8.'!AQ38</f>
        <v xml:space="preserve"> </v>
      </c>
      <c r="J254" s="629"/>
      <c r="K254" s="629" t="str">
        <f ca="1">'Т.8.'!AR38</f>
        <v xml:space="preserve"> </v>
      </c>
      <c r="L254" s="629"/>
      <c r="M254" s="629" t="str">
        <f ca="1">'Т.8.'!AS38</f>
        <v/>
      </c>
      <c r="N254" s="629"/>
      <c r="O254" s="597" t="str">
        <f ca="1">'Т.8.'!AT38</f>
        <v xml:space="preserve"> </v>
      </c>
      <c r="P254" s="597"/>
      <c r="Q254" s="571" t="str">
        <f ca="1">IF(CONCATENATE('Т.8.'!AU38,". ",'Т.8.'!AV38)=" .  ","",CONCATENATE('Т.8.'!AU38,". ",'Т.8.'!AV38))</f>
        <v/>
      </c>
      <c r="R254" s="571"/>
      <c r="S254" s="571"/>
      <c r="T254" s="597" t="str">
        <f ca="1">'Т.8.'!AW38</f>
        <v xml:space="preserve"> </v>
      </c>
      <c r="U254" s="597"/>
      <c r="V254" s="247"/>
      <c r="W254" s="247"/>
      <c r="X254" s="247"/>
      <c r="Y254" s="247"/>
      <c r="Z254" s="247"/>
      <c r="AA254" s="247"/>
      <c r="AB254"/>
      <c r="AC254"/>
      <c r="AD254"/>
      <c r="AE254"/>
      <c r="AF254"/>
      <c r="AG254"/>
      <c r="AH254"/>
      <c r="AI254"/>
      <c r="AJ254"/>
    </row>
    <row r="255" spans="1:36" s="336" customFormat="1" ht="15" customHeight="1" x14ac:dyDescent="0.35">
      <c r="A255" s="402">
        <v>34</v>
      </c>
      <c r="B255" s="571" t="str">
        <f ca="1">IF(CONCATENATE('Т.8.'!AB39," (",'Т.8.'!AD39,"), ",'Т.8.'!AC39,", ",'Т.8.'!AE39)="  ( ),  ,  ","",IF(CONCATENATE('Т.8.'!AB39," (",'Т.8.'!AD39,"), ",'Т.8.'!AC39,", ",'Т.8.'!AE39)=$AJ$223,"-",(CONCATENATE('Т.8.'!AB39," (",'Т.8.'!AD39,"), ",'Т.8.'!AC39,", ",'Т.8.'!AE39))))</f>
        <v/>
      </c>
      <c r="C255" s="571"/>
      <c r="D255" s="571"/>
      <c r="E255" s="571" t="str">
        <f ca="1">IF(CONCATENATE('Т.8.'!AG39,", ",'Т.8.'!AF39,", ",'Т.8.'!AH39," обл., ",'Т.8.'!AI39," р-н, ",'Т.8.'!AJ39," ",'Т.8.'!AK39,", ",'Т.8.'!AL39," ",'Т.8.'!AM39,", буд. ",'Т.8.'!AN39,", кв./оф.",'Т.8.'!AO39,".    ",'Т.8.'!AP39)=" ,  ,   обл.,   р-н,    ,    , буд.  , кв./оф. .     ","",
IF(CONCATENATE('Т.8.'!AG39,", ",'Т.8.'!AF39,", ",'Т.8.'!AH39," обл., ",'Т.8.'!AI39," р-н, ",'Т.8.'!AJ39," ",'Т.8.'!AK39,", ",'Т.8.'!AL39," ",'Т.8.'!AM39,", буд. ",'Т.8.'!AN39,", кв./оф.",'Т.8.'!AO39,".    ",'Т.8.'!AP39)=$AJ$224,"-",
CONCATENATE('Т.8.'!AG39,", ",'Т.8.'!AF39,", ",'Т.8.'!AH39," обл., ",'Т.8.'!AI39," р-н, ",'Т.8.'!AJ39," ",'Т.8.'!AK39,", ",'Т.8.'!AL39," ",'Т.8.'!AM39,", буд. ",'Т.8.'!AN39,", кв./оф.",'Т.8.'!AO39,".    ",'Т.8.'!AP39)))</f>
        <v/>
      </c>
      <c r="F255" s="571"/>
      <c r="G255" s="571"/>
      <c r="H255" s="571"/>
      <c r="I255" s="629" t="str">
        <f ca="1">'Т.8.'!AQ39</f>
        <v xml:space="preserve"> </v>
      </c>
      <c r="J255" s="629"/>
      <c r="K255" s="629" t="str">
        <f ca="1">'Т.8.'!AR39</f>
        <v xml:space="preserve"> </v>
      </c>
      <c r="L255" s="629"/>
      <c r="M255" s="629" t="str">
        <f ca="1">'Т.8.'!AS39</f>
        <v/>
      </c>
      <c r="N255" s="629"/>
      <c r="O255" s="597" t="str">
        <f ca="1">'Т.8.'!AT39</f>
        <v xml:space="preserve"> </v>
      </c>
      <c r="P255" s="597"/>
      <c r="Q255" s="571" t="str">
        <f ca="1">IF(CONCATENATE('Т.8.'!AU39,". ",'Т.8.'!AV39)=" .  ","",CONCATENATE('Т.8.'!AU39,". ",'Т.8.'!AV39))</f>
        <v/>
      </c>
      <c r="R255" s="571"/>
      <c r="S255" s="571"/>
      <c r="T255" s="597" t="str">
        <f ca="1">'Т.8.'!AW39</f>
        <v xml:space="preserve"> </v>
      </c>
      <c r="U255" s="597"/>
      <c r="V255" s="247"/>
      <c r="W255" s="247"/>
      <c r="X255" s="247"/>
      <c r="Y255" s="247"/>
      <c r="Z255" s="247"/>
      <c r="AA255" s="247"/>
      <c r="AB255"/>
      <c r="AC255"/>
      <c r="AD255"/>
      <c r="AE255"/>
      <c r="AF255"/>
      <c r="AG255"/>
      <c r="AH255"/>
      <c r="AI255"/>
      <c r="AJ255"/>
    </row>
    <row r="256" spans="1:36" s="336" customFormat="1" ht="15" customHeight="1" x14ac:dyDescent="0.35">
      <c r="A256" s="402">
        <v>35</v>
      </c>
      <c r="B256" s="571" t="str">
        <f ca="1">IF(CONCATENATE('Т.8.'!AB40," (",'Т.8.'!AD40,"), ",'Т.8.'!AC40,", ",'Т.8.'!AE40)="  ( ),  ,  ","",IF(CONCATENATE('Т.8.'!AB40," (",'Т.8.'!AD40,"), ",'Т.8.'!AC40,", ",'Т.8.'!AE40)=$AJ$223,"-",(CONCATENATE('Т.8.'!AB40," (",'Т.8.'!AD40,"), ",'Т.8.'!AC40,", ",'Т.8.'!AE40))))</f>
        <v/>
      </c>
      <c r="C256" s="571"/>
      <c r="D256" s="571"/>
      <c r="E256" s="571" t="str">
        <f ca="1">IF(CONCATENATE('Т.8.'!AG40,", ",'Т.8.'!AF40,", ",'Т.8.'!AH40," обл., ",'Т.8.'!AI40," р-н, ",'Т.8.'!AJ40," ",'Т.8.'!AK40,", ",'Т.8.'!AL40," ",'Т.8.'!AM40,", буд. ",'Т.8.'!AN40,", кв./оф.",'Т.8.'!AO40,".    ",'Т.8.'!AP40)=" ,  ,   обл.,   р-н,    ,    , буд.  , кв./оф. .     ","",
IF(CONCATENATE('Т.8.'!AG40,", ",'Т.8.'!AF40,", ",'Т.8.'!AH40," обл., ",'Т.8.'!AI40," р-н, ",'Т.8.'!AJ40," ",'Т.8.'!AK40,", ",'Т.8.'!AL40," ",'Т.8.'!AM40,", буд. ",'Т.8.'!AN40,", кв./оф.",'Т.8.'!AO40,".    ",'Т.8.'!AP40)=$AJ$224,"-",
CONCATENATE('Т.8.'!AG40,", ",'Т.8.'!AF40,", ",'Т.8.'!AH40," обл., ",'Т.8.'!AI40," р-н, ",'Т.8.'!AJ40," ",'Т.8.'!AK40,", ",'Т.8.'!AL40," ",'Т.8.'!AM40,", буд. ",'Т.8.'!AN40,", кв./оф.",'Т.8.'!AO40,".    ",'Т.8.'!AP40)))</f>
        <v/>
      </c>
      <c r="F256" s="571"/>
      <c r="G256" s="571"/>
      <c r="H256" s="571"/>
      <c r="I256" s="629" t="str">
        <f ca="1">'Т.8.'!AQ40</f>
        <v xml:space="preserve"> </v>
      </c>
      <c r="J256" s="629"/>
      <c r="K256" s="629" t="str">
        <f ca="1">'Т.8.'!AR40</f>
        <v xml:space="preserve"> </v>
      </c>
      <c r="L256" s="629"/>
      <c r="M256" s="629" t="str">
        <f ca="1">'Т.8.'!AS40</f>
        <v/>
      </c>
      <c r="N256" s="629"/>
      <c r="O256" s="597" t="str">
        <f ca="1">'Т.8.'!AT40</f>
        <v xml:space="preserve"> </v>
      </c>
      <c r="P256" s="597"/>
      <c r="Q256" s="571" t="str">
        <f ca="1">IF(CONCATENATE('Т.8.'!AU40,". ",'Т.8.'!AV40)=" .  ","",CONCATENATE('Т.8.'!AU40,". ",'Т.8.'!AV40))</f>
        <v/>
      </c>
      <c r="R256" s="571"/>
      <c r="S256" s="571"/>
      <c r="T256" s="597" t="str">
        <f ca="1">'Т.8.'!AW40</f>
        <v xml:space="preserve"> </v>
      </c>
      <c r="U256" s="597"/>
      <c r="V256" s="247"/>
      <c r="W256" s="247"/>
      <c r="X256" s="247"/>
      <c r="Y256" s="247"/>
      <c r="Z256" s="247"/>
      <c r="AA256" s="247"/>
      <c r="AB256"/>
      <c r="AC256"/>
      <c r="AD256"/>
      <c r="AE256"/>
      <c r="AF256"/>
      <c r="AG256"/>
      <c r="AH256"/>
      <c r="AI256"/>
      <c r="AJ256"/>
    </row>
    <row r="257" spans="1:36" s="336" customFormat="1" ht="15" customHeight="1" x14ac:dyDescent="0.35">
      <c r="A257" s="402">
        <v>36</v>
      </c>
      <c r="B257" s="571" t="str">
        <f ca="1">IF(CONCATENATE('Т.8.'!AB41," (",'Т.8.'!AD41,"), ",'Т.8.'!AC41,", ",'Т.8.'!AE41)="  ( ),  ,  ","",IF(CONCATENATE('Т.8.'!AB41," (",'Т.8.'!AD41,"), ",'Т.8.'!AC41,", ",'Т.8.'!AE41)=$AJ$223,"-",(CONCATENATE('Т.8.'!AB41," (",'Т.8.'!AD41,"), ",'Т.8.'!AC41,", ",'Т.8.'!AE41))))</f>
        <v/>
      </c>
      <c r="C257" s="571"/>
      <c r="D257" s="571"/>
      <c r="E257" s="571" t="str">
        <f ca="1">IF(CONCATENATE('Т.8.'!AG41,", ",'Т.8.'!AF41,", ",'Т.8.'!AH41," обл., ",'Т.8.'!AI41," р-н, ",'Т.8.'!AJ41," ",'Т.8.'!AK41,", ",'Т.8.'!AL41," ",'Т.8.'!AM41,", буд. ",'Т.8.'!AN41,", кв./оф.",'Т.8.'!AO41,".    ",'Т.8.'!AP41)=" ,  ,   обл.,   р-н,    ,    , буд.  , кв./оф. .     ","",
IF(CONCATENATE('Т.8.'!AG41,", ",'Т.8.'!AF41,", ",'Т.8.'!AH41," обл., ",'Т.8.'!AI41," р-н, ",'Т.8.'!AJ41," ",'Т.8.'!AK41,", ",'Т.8.'!AL41," ",'Т.8.'!AM41,", буд. ",'Т.8.'!AN41,", кв./оф.",'Т.8.'!AO41,".    ",'Т.8.'!AP41)=$AJ$224,"-",
CONCATENATE('Т.8.'!AG41,", ",'Т.8.'!AF41,", ",'Т.8.'!AH41," обл., ",'Т.8.'!AI41," р-н, ",'Т.8.'!AJ41," ",'Т.8.'!AK41,", ",'Т.8.'!AL41," ",'Т.8.'!AM41,", буд. ",'Т.8.'!AN41,", кв./оф.",'Т.8.'!AO41,".    ",'Т.8.'!AP41)))</f>
        <v/>
      </c>
      <c r="F257" s="571"/>
      <c r="G257" s="571"/>
      <c r="H257" s="571"/>
      <c r="I257" s="629" t="str">
        <f ca="1">'Т.8.'!AQ41</f>
        <v xml:space="preserve"> </v>
      </c>
      <c r="J257" s="629"/>
      <c r="K257" s="629" t="str">
        <f ca="1">'Т.8.'!AR41</f>
        <v xml:space="preserve"> </v>
      </c>
      <c r="L257" s="629"/>
      <c r="M257" s="629" t="str">
        <f ca="1">'Т.8.'!AS41</f>
        <v/>
      </c>
      <c r="N257" s="629"/>
      <c r="O257" s="597" t="str">
        <f ca="1">'Т.8.'!AT41</f>
        <v xml:space="preserve"> </v>
      </c>
      <c r="P257" s="597"/>
      <c r="Q257" s="571" t="str">
        <f ca="1">IF(CONCATENATE('Т.8.'!AU41,". ",'Т.8.'!AV41)=" .  ","",CONCATENATE('Т.8.'!AU41,". ",'Т.8.'!AV41))</f>
        <v/>
      </c>
      <c r="R257" s="571"/>
      <c r="S257" s="571"/>
      <c r="T257" s="597" t="str">
        <f ca="1">'Т.8.'!AW41</f>
        <v xml:space="preserve"> </v>
      </c>
      <c r="U257" s="597"/>
      <c r="V257" s="247"/>
      <c r="W257" s="247"/>
      <c r="X257" s="247"/>
      <c r="Y257" s="247"/>
      <c r="Z257" s="247"/>
      <c r="AA257" s="247"/>
      <c r="AB257"/>
      <c r="AC257"/>
      <c r="AD257"/>
      <c r="AE257"/>
      <c r="AF257"/>
      <c r="AG257"/>
      <c r="AH257"/>
      <c r="AI257"/>
      <c r="AJ257"/>
    </row>
    <row r="258" spans="1:36" s="336" customFormat="1" ht="15" customHeight="1" x14ac:dyDescent="0.35">
      <c r="A258" s="402">
        <v>37</v>
      </c>
      <c r="B258" s="571" t="str">
        <f ca="1">IF(CONCATENATE('Т.8.'!AB42," (",'Т.8.'!AD42,"), ",'Т.8.'!AC42,", ",'Т.8.'!AE42)="  ( ),  ,  ","",IF(CONCATENATE('Т.8.'!AB42," (",'Т.8.'!AD42,"), ",'Т.8.'!AC42,", ",'Т.8.'!AE42)=$AJ$223,"-",(CONCATENATE('Т.8.'!AB42," (",'Т.8.'!AD42,"), ",'Т.8.'!AC42,", ",'Т.8.'!AE42))))</f>
        <v/>
      </c>
      <c r="C258" s="571"/>
      <c r="D258" s="571"/>
      <c r="E258" s="571" t="str">
        <f ca="1">IF(CONCATENATE('Т.8.'!AG42,", ",'Т.8.'!AF42,", ",'Т.8.'!AH42," обл., ",'Т.8.'!AI42," р-н, ",'Т.8.'!AJ42," ",'Т.8.'!AK42,", ",'Т.8.'!AL42," ",'Т.8.'!AM42,", буд. ",'Т.8.'!AN42,", кв./оф.",'Т.8.'!AO42,".    ",'Т.8.'!AP42)=" ,  ,   обл.,   р-н,    ,    , буд.  , кв./оф. .     ","",
IF(CONCATENATE('Т.8.'!AG42,", ",'Т.8.'!AF42,", ",'Т.8.'!AH42," обл., ",'Т.8.'!AI42," р-н, ",'Т.8.'!AJ42," ",'Т.8.'!AK42,", ",'Т.8.'!AL42," ",'Т.8.'!AM42,", буд. ",'Т.8.'!AN42,", кв./оф.",'Т.8.'!AO42,".    ",'Т.8.'!AP42)=$AJ$224,"-",
CONCATENATE('Т.8.'!AG42,", ",'Т.8.'!AF42,", ",'Т.8.'!AH42," обл., ",'Т.8.'!AI42," р-н, ",'Т.8.'!AJ42," ",'Т.8.'!AK42,", ",'Т.8.'!AL42," ",'Т.8.'!AM42,", буд. ",'Т.8.'!AN42,", кв./оф.",'Т.8.'!AO42,".    ",'Т.8.'!AP42)))</f>
        <v/>
      </c>
      <c r="F258" s="571"/>
      <c r="G258" s="571"/>
      <c r="H258" s="571"/>
      <c r="I258" s="629" t="str">
        <f ca="1">'Т.8.'!AQ42</f>
        <v xml:space="preserve"> </v>
      </c>
      <c r="J258" s="629"/>
      <c r="K258" s="629" t="str">
        <f ca="1">'Т.8.'!AR42</f>
        <v xml:space="preserve"> </v>
      </c>
      <c r="L258" s="629"/>
      <c r="M258" s="629" t="str">
        <f ca="1">'Т.8.'!AS42</f>
        <v/>
      </c>
      <c r="N258" s="629"/>
      <c r="O258" s="597" t="str">
        <f ca="1">'Т.8.'!AT42</f>
        <v xml:space="preserve"> </v>
      </c>
      <c r="P258" s="597"/>
      <c r="Q258" s="571" t="str">
        <f ca="1">IF(CONCATENATE('Т.8.'!AU42,". ",'Т.8.'!AV42)=" .  ","",CONCATENATE('Т.8.'!AU42,". ",'Т.8.'!AV42))</f>
        <v/>
      </c>
      <c r="R258" s="571"/>
      <c r="S258" s="571"/>
      <c r="T258" s="597" t="str">
        <f ca="1">'Т.8.'!AW42</f>
        <v xml:space="preserve"> </v>
      </c>
      <c r="U258" s="597"/>
      <c r="V258" s="247"/>
      <c r="W258" s="247"/>
      <c r="X258" s="247"/>
      <c r="Y258" s="247"/>
      <c r="Z258" s="247"/>
      <c r="AA258" s="247"/>
      <c r="AB258"/>
      <c r="AC258"/>
      <c r="AD258"/>
      <c r="AE258"/>
      <c r="AF258"/>
      <c r="AG258"/>
      <c r="AH258"/>
      <c r="AI258"/>
      <c r="AJ258"/>
    </row>
    <row r="259" spans="1:36" s="336" customFormat="1" ht="15" customHeight="1" x14ac:dyDescent="0.35">
      <c r="A259" s="402">
        <v>38</v>
      </c>
      <c r="B259" s="571" t="str">
        <f ca="1">IF(CONCATENATE('Т.8.'!AB43," (",'Т.8.'!AD43,"), ",'Т.8.'!AC43,", ",'Т.8.'!AE43)="  ( ),  ,  ","",IF(CONCATENATE('Т.8.'!AB43," (",'Т.8.'!AD43,"), ",'Т.8.'!AC43,", ",'Т.8.'!AE43)=$AJ$223,"-",(CONCATENATE('Т.8.'!AB43," (",'Т.8.'!AD43,"), ",'Т.8.'!AC43,", ",'Т.8.'!AE43))))</f>
        <v/>
      </c>
      <c r="C259" s="571"/>
      <c r="D259" s="571"/>
      <c r="E259" s="571" t="str">
        <f ca="1">IF(CONCATENATE('Т.8.'!AG43,", ",'Т.8.'!AF43,", ",'Т.8.'!AH43," обл., ",'Т.8.'!AI43," р-н, ",'Т.8.'!AJ43," ",'Т.8.'!AK43,", ",'Т.8.'!AL43," ",'Т.8.'!AM43,", буд. ",'Т.8.'!AN43,", кв./оф.",'Т.8.'!AO43,".    ",'Т.8.'!AP43)=" ,  ,   обл.,   р-н,    ,    , буд.  , кв./оф. .     ","",
IF(CONCATENATE('Т.8.'!AG43,", ",'Т.8.'!AF43,", ",'Т.8.'!AH43," обл., ",'Т.8.'!AI43," р-н, ",'Т.8.'!AJ43," ",'Т.8.'!AK43,", ",'Т.8.'!AL43," ",'Т.8.'!AM43,", буд. ",'Т.8.'!AN43,", кв./оф.",'Т.8.'!AO43,".    ",'Т.8.'!AP43)=$AJ$224,"-",
CONCATENATE('Т.8.'!AG43,", ",'Т.8.'!AF43,", ",'Т.8.'!AH43," обл., ",'Т.8.'!AI43," р-н, ",'Т.8.'!AJ43," ",'Т.8.'!AK43,", ",'Т.8.'!AL43," ",'Т.8.'!AM43,", буд. ",'Т.8.'!AN43,", кв./оф.",'Т.8.'!AO43,".    ",'Т.8.'!AP43)))</f>
        <v/>
      </c>
      <c r="F259" s="571"/>
      <c r="G259" s="571"/>
      <c r="H259" s="571"/>
      <c r="I259" s="629" t="str">
        <f ca="1">'Т.8.'!AQ43</f>
        <v xml:space="preserve"> </v>
      </c>
      <c r="J259" s="629"/>
      <c r="K259" s="629" t="str">
        <f ca="1">'Т.8.'!AR43</f>
        <v xml:space="preserve"> </v>
      </c>
      <c r="L259" s="629"/>
      <c r="M259" s="629" t="str">
        <f ca="1">'Т.8.'!AS43</f>
        <v/>
      </c>
      <c r="N259" s="629"/>
      <c r="O259" s="597" t="str">
        <f ca="1">'Т.8.'!AT43</f>
        <v xml:space="preserve"> </v>
      </c>
      <c r="P259" s="597"/>
      <c r="Q259" s="571" t="str">
        <f ca="1">IF(CONCATENATE('Т.8.'!AU43,". ",'Т.8.'!AV43)=" .  ","",CONCATENATE('Т.8.'!AU43,". ",'Т.8.'!AV43))</f>
        <v/>
      </c>
      <c r="R259" s="571"/>
      <c r="S259" s="571"/>
      <c r="T259" s="597" t="str">
        <f ca="1">'Т.8.'!AW43</f>
        <v xml:space="preserve"> </v>
      </c>
      <c r="U259" s="597"/>
      <c r="V259" s="247"/>
      <c r="W259" s="247"/>
      <c r="X259" s="247"/>
      <c r="Y259" s="247"/>
      <c r="Z259" s="247"/>
      <c r="AA259" s="247"/>
      <c r="AB259"/>
      <c r="AC259"/>
      <c r="AD259"/>
      <c r="AE259"/>
      <c r="AF259"/>
      <c r="AG259"/>
      <c r="AH259"/>
      <c r="AI259"/>
      <c r="AJ259"/>
    </row>
    <row r="260" spans="1:36" s="336" customFormat="1" ht="15" customHeight="1" x14ac:dyDescent="0.35">
      <c r="A260" s="402">
        <v>39</v>
      </c>
      <c r="B260" s="571" t="str">
        <f ca="1">IF(CONCATENATE('Т.8.'!AB44," (",'Т.8.'!AD44,"), ",'Т.8.'!AC44,", ",'Т.8.'!AE44)="  ( ),  ,  ","",IF(CONCATENATE('Т.8.'!AB44," (",'Т.8.'!AD44,"), ",'Т.8.'!AC44,", ",'Т.8.'!AE44)=$AJ$223,"-",(CONCATENATE('Т.8.'!AB44," (",'Т.8.'!AD44,"), ",'Т.8.'!AC44,", ",'Т.8.'!AE44))))</f>
        <v/>
      </c>
      <c r="C260" s="571"/>
      <c r="D260" s="571"/>
      <c r="E260" s="571" t="str">
        <f ca="1">IF(CONCATENATE('Т.8.'!AG44,", ",'Т.8.'!AF44,", ",'Т.8.'!AH44," обл., ",'Т.8.'!AI44," р-н, ",'Т.8.'!AJ44," ",'Т.8.'!AK44,", ",'Т.8.'!AL44," ",'Т.8.'!AM44,", буд. ",'Т.8.'!AN44,", кв./оф.",'Т.8.'!AO44,".    ",'Т.8.'!AP44)=" ,  ,   обл.,   р-н,    ,    , буд.  , кв./оф. .     ","",
IF(CONCATENATE('Т.8.'!AG44,", ",'Т.8.'!AF44,", ",'Т.8.'!AH44," обл., ",'Т.8.'!AI44," р-н, ",'Т.8.'!AJ44," ",'Т.8.'!AK44,", ",'Т.8.'!AL44," ",'Т.8.'!AM44,", буд. ",'Т.8.'!AN44,", кв./оф.",'Т.8.'!AO44,".    ",'Т.8.'!AP44)=$AJ$224,"-",
CONCATENATE('Т.8.'!AG44,", ",'Т.8.'!AF44,", ",'Т.8.'!AH44," обл., ",'Т.8.'!AI44," р-н, ",'Т.8.'!AJ44," ",'Т.8.'!AK44,", ",'Т.8.'!AL44," ",'Т.8.'!AM44,", буд. ",'Т.8.'!AN44,", кв./оф.",'Т.8.'!AO44,".    ",'Т.8.'!AP44)))</f>
        <v/>
      </c>
      <c r="F260" s="571"/>
      <c r="G260" s="571"/>
      <c r="H260" s="571"/>
      <c r="I260" s="629" t="str">
        <f ca="1">'Т.8.'!AQ44</f>
        <v xml:space="preserve"> </v>
      </c>
      <c r="J260" s="629"/>
      <c r="K260" s="629" t="str">
        <f ca="1">'Т.8.'!AR44</f>
        <v xml:space="preserve"> </v>
      </c>
      <c r="L260" s="629"/>
      <c r="M260" s="629" t="str">
        <f ca="1">'Т.8.'!AS44</f>
        <v/>
      </c>
      <c r="N260" s="629"/>
      <c r="O260" s="597" t="str">
        <f ca="1">'Т.8.'!AT44</f>
        <v xml:space="preserve"> </v>
      </c>
      <c r="P260" s="597"/>
      <c r="Q260" s="571" t="str">
        <f ca="1">IF(CONCATENATE('Т.8.'!AU44,". ",'Т.8.'!AV44)=" .  ","",CONCATENATE('Т.8.'!AU44,". ",'Т.8.'!AV44))</f>
        <v/>
      </c>
      <c r="R260" s="571"/>
      <c r="S260" s="571"/>
      <c r="T260" s="597" t="str">
        <f ca="1">'Т.8.'!AW44</f>
        <v xml:space="preserve"> </v>
      </c>
      <c r="U260" s="597"/>
      <c r="V260" s="247"/>
      <c r="W260" s="247"/>
      <c r="X260" s="247"/>
      <c r="Y260" s="247"/>
      <c r="Z260" s="247"/>
      <c r="AA260" s="247"/>
      <c r="AB260"/>
      <c r="AC260"/>
      <c r="AD260"/>
      <c r="AE260"/>
      <c r="AF260"/>
      <c r="AG260"/>
      <c r="AH260"/>
      <c r="AI260"/>
      <c r="AJ260"/>
    </row>
    <row r="261" spans="1:36" s="336" customFormat="1" ht="15" customHeight="1" x14ac:dyDescent="0.35">
      <c r="A261" s="402">
        <v>40</v>
      </c>
      <c r="B261" s="571" t="str">
        <f ca="1">IF(CONCATENATE('Т.8.'!AB45," (",'Т.8.'!AD45,"), ",'Т.8.'!AC45,", ",'Т.8.'!AE45)="  ( ),  ,  ","",IF(CONCATENATE('Т.8.'!AB45," (",'Т.8.'!AD45,"), ",'Т.8.'!AC45,", ",'Т.8.'!AE45)=$AJ$223,"-",(CONCATENATE('Т.8.'!AB45," (",'Т.8.'!AD45,"), ",'Т.8.'!AC45,", ",'Т.8.'!AE45))))</f>
        <v/>
      </c>
      <c r="C261" s="571"/>
      <c r="D261" s="571"/>
      <c r="E261" s="571" t="str">
        <f ca="1">IF(CONCATENATE('Т.8.'!AG45,", ",'Т.8.'!AF45,", ",'Т.8.'!AH45," обл., ",'Т.8.'!AI45," р-н, ",'Т.8.'!AJ45," ",'Т.8.'!AK45,", ",'Т.8.'!AL45," ",'Т.8.'!AM45,", буд. ",'Т.8.'!AN45,", кв./оф.",'Т.8.'!AO45,".    ",'Т.8.'!AP45)=" ,  ,   обл.,   р-н,    ,    , буд.  , кв./оф. .     ","",
IF(CONCATENATE('Т.8.'!AG45,", ",'Т.8.'!AF45,", ",'Т.8.'!AH45," обл., ",'Т.8.'!AI45," р-н, ",'Т.8.'!AJ45," ",'Т.8.'!AK45,", ",'Т.8.'!AL45," ",'Т.8.'!AM45,", буд. ",'Т.8.'!AN45,", кв./оф.",'Т.8.'!AO45,".    ",'Т.8.'!AP45)=$AJ$224,"-",
CONCATENATE('Т.8.'!AG45,", ",'Т.8.'!AF45,", ",'Т.8.'!AH45," обл., ",'Т.8.'!AI45," р-н, ",'Т.8.'!AJ45," ",'Т.8.'!AK45,", ",'Т.8.'!AL45," ",'Т.8.'!AM45,", буд. ",'Т.8.'!AN45,", кв./оф.",'Т.8.'!AO45,".    ",'Т.8.'!AP45)))</f>
        <v/>
      </c>
      <c r="F261" s="571"/>
      <c r="G261" s="571"/>
      <c r="H261" s="571"/>
      <c r="I261" s="629" t="str">
        <f ca="1">'Т.8.'!AQ45</f>
        <v xml:space="preserve"> </v>
      </c>
      <c r="J261" s="629"/>
      <c r="K261" s="629" t="str">
        <f ca="1">'Т.8.'!AR45</f>
        <v xml:space="preserve"> </v>
      </c>
      <c r="L261" s="629"/>
      <c r="M261" s="629" t="str">
        <f ca="1">'Т.8.'!AS45</f>
        <v/>
      </c>
      <c r="N261" s="629"/>
      <c r="O261" s="597" t="str">
        <f ca="1">'Т.8.'!AT45</f>
        <v xml:space="preserve"> </v>
      </c>
      <c r="P261" s="597"/>
      <c r="Q261" s="571" t="str">
        <f ca="1">IF(CONCATENATE('Т.8.'!AU45,". ",'Т.8.'!AV45)=" .  ","",CONCATENATE('Т.8.'!AU45,". ",'Т.8.'!AV45))</f>
        <v/>
      </c>
      <c r="R261" s="571"/>
      <c r="S261" s="571"/>
      <c r="T261" s="597" t="str">
        <f ca="1">'Т.8.'!AW45</f>
        <v xml:space="preserve"> </v>
      </c>
      <c r="U261" s="597"/>
      <c r="V261" s="247"/>
      <c r="W261" s="247"/>
      <c r="X261" s="247"/>
      <c r="Y261" s="247"/>
      <c r="Z261" s="247"/>
      <c r="AA261" s="247"/>
      <c r="AB261"/>
      <c r="AC261"/>
      <c r="AD261"/>
      <c r="AE261"/>
      <c r="AF261"/>
      <c r="AG261"/>
      <c r="AH261"/>
      <c r="AI261"/>
      <c r="AJ261"/>
    </row>
    <row r="262" spans="1:36" s="336" customFormat="1" ht="15" customHeight="1" x14ac:dyDescent="0.35">
      <c r="A262" s="402">
        <v>41</v>
      </c>
      <c r="B262" s="571" t="str">
        <f ca="1">IF(CONCATENATE('Т.8.'!AB46," (",'Т.8.'!AD46,"), ",'Т.8.'!AC46,", ",'Т.8.'!AE46)="  ( ),  ,  ","",IF(CONCATENATE('Т.8.'!AB46," (",'Т.8.'!AD46,"), ",'Т.8.'!AC46,", ",'Т.8.'!AE46)=$AJ$223,"-",(CONCATENATE('Т.8.'!AB46," (",'Т.8.'!AD46,"), ",'Т.8.'!AC46,", ",'Т.8.'!AE46))))</f>
        <v/>
      </c>
      <c r="C262" s="571"/>
      <c r="D262" s="571"/>
      <c r="E262" s="571" t="str">
        <f ca="1">IF(CONCATENATE('Т.8.'!AG46,", ",'Т.8.'!AF46,", ",'Т.8.'!AH46," обл., ",'Т.8.'!AI46," р-н, ",'Т.8.'!AJ46," ",'Т.8.'!AK46,", ",'Т.8.'!AL46," ",'Т.8.'!AM46,", буд. ",'Т.8.'!AN46,", кв./оф.",'Т.8.'!AO46,".    ",'Т.8.'!AP46)=" ,  ,   обл.,   р-н,    ,    , буд.  , кв./оф. .     ","",
IF(CONCATENATE('Т.8.'!AG46,", ",'Т.8.'!AF46,", ",'Т.8.'!AH46," обл., ",'Т.8.'!AI46," р-н, ",'Т.8.'!AJ46," ",'Т.8.'!AK46,", ",'Т.8.'!AL46," ",'Т.8.'!AM46,", буд. ",'Т.8.'!AN46,", кв./оф.",'Т.8.'!AO46,".    ",'Т.8.'!AP46)=$AJ$224,"-",
CONCATENATE('Т.8.'!AG46,", ",'Т.8.'!AF46,", ",'Т.8.'!AH46," обл., ",'Т.8.'!AI46," р-н, ",'Т.8.'!AJ46," ",'Т.8.'!AK46,", ",'Т.8.'!AL46," ",'Т.8.'!AM46,", буд. ",'Т.8.'!AN46,", кв./оф.",'Т.8.'!AO46,".    ",'Т.8.'!AP46)))</f>
        <v/>
      </c>
      <c r="F262" s="571"/>
      <c r="G262" s="571"/>
      <c r="H262" s="571"/>
      <c r="I262" s="629" t="str">
        <f ca="1">'Т.8.'!AQ46</f>
        <v xml:space="preserve"> </v>
      </c>
      <c r="J262" s="629"/>
      <c r="K262" s="629" t="str">
        <f ca="1">'Т.8.'!AR46</f>
        <v xml:space="preserve"> </v>
      </c>
      <c r="L262" s="629"/>
      <c r="M262" s="629" t="str">
        <f ca="1">'Т.8.'!AS46</f>
        <v/>
      </c>
      <c r="N262" s="629"/>
      <c r="O262" s="597" t="str">
        <f ca="1">'Т.8.'!AT46</f>
        <v xml:space="preserve"> </v>
      </c>
      <c r="P262" s="597"/>
      <c r="Q262" s="571" t="str">
        <f ca="1">IF(CONCATENATE('Т.8.'!AU46,". ",'Т.8.'!AV46)=" .  ","",CONCATENATE('Т.8.'!AU46,". ",'Т.8.'!AV46))</f>
        <v/>
      </c>
      <c r="R262" s="571"/>
      <c r="S262" s="571"/>
      <c r="T262" s="597" t="str">
        <f ca="1">'Т.8.'!AW46</f>
        <v xml:space="preserve"> </v>
      </c>
      <c r="U262" s="597"/>
      <c r="V262" s="247"/>
      <c r="W262" s="247"/>
      <c r="X262" s="247"/>
      <c r="Y262" s="247"/>
      <c r="Z262" s="247"/>
      <c r="AA262" s="247"/>
      <c r="AB262"/>
      <c r="AC262"/>
      <c r="AD262"/>
      <c r="AE262"/>
      <c r="AF262"/>
      <c r="AG262"/>
      <c r="AH262"/>
      <c r="AI262"/>
      <c r="AJ262"/>
    </row>
    <row r="263" spans="1:36" s="336" customFormat="1" ht="15" customHeight="1" x14ac:dyDescent="0.35">
      <c r="A263" s="402">
        <v>42</v>
      </c>
      <c r="B263" s="571" t="str">
        <f ca="1">IF(CONCATENATE('Т.8.'!AB47," (",'Т.8.'!AD47,"), ",'Т.8.'!AC47,", ",'Т.8.'!AE47)="  ( ),  ,  ","",IF(CONCATENATE('Т.8.'!AB47," (",'Т.8.'!AD47,"), ",'Т.8.'!AC47,", ",'Т.8.'!AE47)=$AJ$223,"-",(CONCATENATE('Т.8.'!AB47," (",'Т.8.'!AD47,"), ",'Т.8.'!AC47,", ",'Т.8.'!AE47))))</f>
        <v/>
      </c>
      <c r="C263" s="571"/>
      <c r="D263" s="571"/>
      <c r="E263" s="571" t="str">
        <f ca="1">IF(CONCATENATE('Т.8.'!AG47,", ",'Т.8.'!AF47,", ",'Т.8.'!AH47," обл., ",'Т.8.'!AI47," р-н, ",'Т.8.'!AJ47," ",'Т.8.'!AK47,", ",'Т.8.'!AL47," ",'Т.8.'!AM47,", буд. ",'Т.8.'!AN47,", кв./оф.",'Т.8.'!AO47,".    ",'Т.8.'!AP47)=" ,  ,   обл.,   р-н,    ,    , буд.  , кв./оф. .     ","",
IF(CONCATENATE('Т.8.'!AG47,", ",'Т.8.'!AF47,", ",'Т.8.'!AH47," обл., ",'Т.8.'!AI47," р-н, ",'Т.8.'!AJ47," ",'Т.8.'!AK47,", ",'Т.8.'!AL47," ",'Т.8.'!AM47,", буд. ",'Т.8.'!AN47,", кв./оф.",'Т.8.'!AO47,".    ",'Т.8.'!AP47)=$AJ$224,"-",
CONCATENATE('Т.8.'!AG47,", ",'Т.8.'!AF47,", ",'Т.8.'!AH47," обл., ",'Т.8.'!AI47," р-н, ",'Т.8.'!AJ47," ",'Т.8.'!AK47,", ",'Т.8.'!AL47," ",'Т.8.'!AM47,", буд. ",'Т.8.'!AN47,", кв./оф.",'Т.8.'!AO47,".    ",'Т.8.'!AP47)))</f>
        <v/>
      </c>
      <c r="F263" s="571"/>
      <c r="G263" s="571"/>
      <c r="H263" s="571"/>
      <c r="I263" s="629" t="str">
        <f ca="1">'Т.8.'!AQ47</f>
        <v xml:space="preserve"> </v>
      </c>
      <c r="J263" s="629"/>
      <c r="K263" s="629" t="str">
        <f ca="1">'Т.8.'!AR47</f>
        <v xml:space="preserve"> </v>
      </c>
      <c r="L263" s="629"/>
      <c r="M263" s="629" t="str">
        <f ca="1">'Т.8.'!AS47</f>
        <v/>
      </c>
      <c r="N263" s="629"/>
      <c r="O263" s="597" t="str">
        <f ca="1">'Т.8.'!AT47</f>
        <v xml:space="preserve"> </v>
      </c>
      <c r="P263" s="597"/>
      <c r="Q263" s="571" t="str">
        <f ca="1">IF(CONCATENATE('Т.8.'!AU47,". ",'Т.8.'!AV47)=" .  ","",CONCATENATE('Т.8.'!AU47,". ",'Т.8.'!AV47))</f>
        <v/>
      </c>
      <c r="R263" s="571"/>
      <c r="S263" s="571"/>
      <c r="T263" s="597" t="str">
        <f ca="1">'Т.8.'!AW47</f>
        <v xml:space="preserve"> </v>
      </c>
      <c r="U263" s="597"/>
      <c r="V263" s="247"/>
      <c r="W263" s="247"/>
      <c r="X263" s="247"/>
      <c r="Y263" s="247"/>
      <c r="Z263" s="247"/>
      <c r="AA263" s="247"/>
      <c r="AB263"/>
      <c r="AC263"/>
      <c r="AD263"/>
      <c r="AE263"/>
      <c r="AF263"/>
      <c r="AG263"/>
      <c r="AH263"/>
      <c r="AI263"/>
      <c r="AJ263"/>
    </row>
    <row r="264" spans="1:36" s="336" customFormat="1" ht="15" customHeight="1" x14ac:dyDescent="0.35">
      <c r="A264" s="402">
        <v>43</v>
      </c>
      <c r="B264" s="571" t="str">
        <f ca="1">IF(CONCATENATE('Т.8.'!AB48," (",'Т.8.'!AD48,"), ",'Т.8.'!AC48,", ",'Т.8.'!AE48)="  ( ),  ,  ","",IF(CONCATENATE('Т.8.'!AB48," (",'Т.8.'!AD48,"), ",'Т.8.'!AC48,", ",'Т.8.'!AE48)=$AJ$223,"-",(CONCATENATE('Т.8.'!AB48," (",'Т.8.'!AD48,"), ",'Т.8.'!AC48,", ",'Т.8.'!AE48))))</f>
        <v/>
      </c>
      <c r="C264" s="571"/>
      <c r="D264" s="571"/>
      <c r="E264" s="571" t="str">
        <f ca="1">IF(CONCATENATE('Т.8.'!AG48,", ",'Т.8.'!AF48,", ",'Т.8.'!AH48," обл., ",'Т.8.'!AI48," р-н, ",'Т.8.'!AJ48," ",'Т.8.'!AK48,", ",'Т.8.'!AL48," ",'Т.8.'!AM48,", буд. ",'Т.8.'!AN48,", кв./оф.",'Т.8.'!AO48,".    ",'Т.8.'!AP48)=" ,  ,   обл.,   р-н,    ,    , буд.  , кв./оф. .     ","",
IF(CONCATENATE('Т.8.'!AG48,", ",'Т.8.'!AF48,", ",'Т.8.'!AH48," обл., ",'Т.8.'!AI48," р-н, ",'Т.8.'!AJ48," ",'Т.8.'!AK48,", ",'Т.8.'!AL48," ",'Т.8.'!AM48,", буд. ",'Т.8.'!AN48,", кв./оф.",'Т.8.'!AO48,".    ",'Т.8.'!AP48)=$AJ$224,"-",
CONCATENATE('Т.8.'!AG48,", ",'Т.8.'!AF48,", ",'Т.8.'!AH48," обл., ",'Т.8.'!AI48," р-н, ",'Т.8.'!AJ48," ",'Т.8.'!AK48,", ",'Т.8.'!AL48," ",'Т.8.'!AM48,", буд. ",'Т.8.'!AN48,", кв./оф.",'Т.8.'!AO48,".    ",'Т.8.'!AP48)))</f>
        <v/>
      </c>
      <c r="F264" s="571"/>
      <c r="G264" s="571"/>
      <c r="H264" s="571"/>
      <c r="I264" s="629" t="str">
        <f ca="1">'Т.8.'!AQ48</f>
        <v xml:space="preserve"> </v>
      </c>
      <c r="J264" s="629"/>
      <c r="K264" s="629" t="str">
        <f ca="1">'Т.8.'!AR48</f>
        <v xml:space="preserve"> </v>
      </c>
      <c r="L264" s="629"/>
      <c r="M264" s="629" t="str">
        <f ca="1">'Т.8.'!AS48</f>
        <v/>
      </c>
      <c r="N264" s="629"/>
      <c r="O264" s="597" t="str">
        <f ca="1">'Т.8.'!AT48</f>
        <v xml:space="preserve"> </v>
      </c>
      <c r="P264" s="597"/>
      <c r="Q264" s="571" t="str">
        <f ca="1">IF(CONCATENATE('Т.8.'!AU48,". ",'Т.8.'!AV48)=" .  ","",CONCATENATE('Т.8.'!AU48,". ",'Т.8.'!AV48))</f>
        <v/>
      </c>
      <c r="R264" s="571"/>
      <c r="S264" s="571"/>
      <c r="T264" s="597" t="str">
        <f ca="1">'Т.8.'!AW48</f>
        <v xml:space="preserve"> </v>
      </c>
      <c r="U264" s="597"/>
      <c r="V264" s="247"/>
      <c r="W264" s="247"/>
      <c r="X264" s="247"/>
      <c r="Y264" s="247"/>
      <c r="Z264" s="247"/>
      <c r="AA264" s="247"/>
      <c r="AB264"/>
      <c r="AC264"/>
      <c r="AD264"/>
      <c r="AE264"/>
      <c r="AF264"/>
      <c r="AG264"/>
      <c r="AH264"/>
      <c r="AI264"/>
      <c r="AJ264"/>
    </row>
    <row r="265" spans="1:36" s="336" customFormat="1" ht="15" customHeight="1" x14ac:dyDescent="0.35">
      <c r="A265" s="402">
        <v>44</v>
      </c>
      <c r="B265" s="571" t="str">
        <f ca="1">IF(CONCATENATE('Т.8.'!AB49," (",'Т.8.'!AD49,"), ",'Т.8.'!AC49,", ",'Т.8.'!AE49)="  ( ),  ,  ","",IF(CONCATENATE('Т.8.'!AB49," (",'Т.8.'!AD49,"), ",'Т.8.'!AC49,", ",'Т.8.'!AE49)=$AJ$223,"-",(CONCATENATE('Т.8.'!AB49," (",'Т.8.'!AD49,"), ",'Т.8.'!AC49,", ",'Т.8.'!AE49))))</f>
        <v/>
      </c>
      <c r="C265" s="571"/>
      <c r="D265" s="571"/>
      <c r="E265" s="571" t="str">
        <f ca="1">IF(CONCATENATE('Т.8.'!AG49,", ",'Т.8.'!AF49,", ",'Т.8.'!AH49," обл., ",'Т.8.'!AI49," р-н, ",'Т.8.'!AJ49," ",'Т.8.'!AK49,", ",'Т.8.'!AL49," ",'Т.8.'!AM49,", буд. ",'Т.8.'!AN49,", кв./оф.",'Т.8.'!AO49,".    ",'Т.8.'!AP49)=" ,  ,   обл.,   р-н,    ,    , буд.  , кв./оф. .     ","",
IF(CONCATENATE('Т.8.'!AG49,", ",'Т.8.'!AF49,", ",'Т.8.'!AH49," обл., ",'Т.8.'!AI49," р-н, ",'Т.8.'!AJ49," ",'Т.8.'!AK49,", ",'Т.8.'!AL49," ",'Т.8.'!AM49,", буд. ",'Т.8.'!AN49,", кв./оф.",'Т.8.'!AO49,".    ",'Т.8.'!AP49)=$AJ$224,"-",
CONCATENATE('Т.8.'!AG49,", ",'Т.8.'!AF49,", ",'Т.8.'!AH49," обл., ",'Т.8.'!AI49," р-н, ",'Т.8.'!AJ49," ",'Т.8.'!AK49,", ",'Т.8.'!AL49," ",'Т.8.'!AM49,", буд. ",'Т.8.'!AN49,", кв./оф.",'Т.8.'!AO49,".    ",'Т.8.'!AP49)))</f>
        <v/>
      </c>
      <c r="F265" s="571"/>
      <c r="G265" s="571"/>
      <c r="H265" s="571"/>
      <c r="I265" s="629" t="str">
        <f ca="1">'Т.8.'!AQ49</f>
        <v xml:space="preserve"> </v>
      </c>
      <c r="J265" s="629"/>
      <c r="K265" s="629" t="str">
        <f ca="1">'Т.8.'!AR49</f>
        <v xml:space="preserve"> </v>
      </c>
      <c r="L265" s="629"/>
      <c r="M265" s="629" t="str">
        <f ca="1">'Т.8.'!AS49</f>
        <v/>
      </c>
      <c r="N265" s="629"/>
      <c r="O265" s="597" t="str">
        <f ca="1">'Т.8.'!AT49</f>
        <v xml:space="preserve"> </v>
      </c>
      <c r="P265" s="597"/>
      <c r="Q265" s="571" t="str">
        <f ca="1">IF(CONCATENATE('Т.8.'!AU49,". ",'Т.8.'!AV49)=" .  ","",CONCATENATE('Т.8.'!AU49,". ",'Т.8.'!AV49))</f>
        <v/>
      </c>
      <c r="R265" s="571"/>
      <c r="S265" s="571"/>
      <c r="T265" s="597" t="str">
        <f ca="1">'Т.8.'!AW49</f>
        <v xml:space="preserve"> </v>
      </c>
      <c r="U265" s="597"/>
      <c r="V265" s="247"/>
      <c r="W265" s="247"/>
      <c r="X265" s="247"/>
      <c r="Y265" s="247"/>
      <c r="Z265" s="247"/>
      <c r="AA265" s="247"/>
      <c r="AB265"/>
      <c r="AC265"/>
      <c r="AD265"/>
      <c r="AE265"/>
      <c r="AF265"/>
      <c r="AG265"/>
      <c r="AH265"/>
      <c r="AI265"/>
      <c r="AJ265"/>
    </row>
    <row r="266" spans="1:36" s="336" customFormat="1" ht="15" customHeight="1" x14ac:dyDescent="0.35">
      <c r="A266" s="402">
        <v>45</v>
      </c>
      <c r="B266" s="571" t="str">
        <f ca="1">IF(CONCATENATE('Т.8.'!AB50," (",'Т.8.'!AD50,"), ",'Т.8.'!AC50,", ",'Т.8.'!AE50)="  ( ),  ,  ","",IF(CONCATENATE('Т.8.'!AB50," (",'Т.8.'!AD50,"), ",'Т.8.'!AC50,", ",'Т.8.'!AE50)=$AJ$223,"-",(CONCATENATE('Т.8.'!AB50," (",'Т.8.'!AD50,"), ",'Т.8.'!AC50,", ",'Т.8.'!AE50))))</f>
        <v/>
      </c>
      <c r="C266" s="571"/>
      <c r="D266" s="571"/>
      <c r="E266" s="571" t="str">
        <f ca="1">IF(CONCATENATE('Т.8.'!AG50,", ",'Т.8.'!AF50,", ",'Т.8.'!AH50," обл., ",'Т.8.'!AI50," р-н, ",'Т.8.'!AJ50," ",'Т.8.'!AK50,", ",'Т.8.'!AL50," ",'Т.8.'!AM50,", буд. ",'Т.8.'!AN50,", кв./оф.",'Т.8.'!AO50,".    ",'Т.8.'!AP50)=" ,  ,   обл.,   р-н,    ,    , буд.  , кв./оф. .     ","",
IF(CONCATENATE('Т.8.'!AG50,", ",'Т.8.'!AF50,", ",'Т.8.'!AH50," обл., ",'Т.8.'!AI50," р-н, ",'Т.8.'!AJ50," ",'Т.8.'!AK50,", ",'Т.8.'!AL50," ",'Т.8.'!AM50,", буд. ",'Т.8.'!AN50,", кв./оф.",'Т.8.'!AO50,".    ",'Т.8.'!AP50)=$AJ$224,"-",
CONCATENATE('Т.8.'!AG50,", ",'Т.8.'!AF50,", ",'Т.8.'!AH50," обл., ",'Т.8.'!AI50," р-н, ",'Т.8.'!AJ50," ",'Т.8.'!AK50,", ",'Т.8.'!AL50," ",'Т.8.'!AM50,", буд. ",'Т.8.'!AN50,", кв./оф.",'Т.8.'!AO50,".    ",'Т.8.'!AP50)))</f>
        <v/>
      </c>
      <c r="F266" s="571"/>
      <c r="G266" s="571"/>
      <c r="H266" s="571"/>
      <c r="I266" s="629" t="str">
        <f ca="1">'Т.8.'!AQ50</f>
        <v xml:space="preserve"> </v>
      </c>
      <c r="J266" s="629"/>
      <c r="K266" s="629" t="str">
        <f ca="1">'Т.8.'!AR50</f>
        <v xml:space="preserve"> </v>
      </c>
      <c r="L266" s="629"/>
      <c r="M266" s="629" t="str">
        <f ca="1">'Т.8.'!AS50</f>
        <v/>
      </c>
      <c r="N266" s="629"/>
      <c r="O266" s="597" t="str">
        <f ca="1">'Т.8.'!AT50</f>
        <v xml:space="preserve"> </v>
      </c>
      <c r="P266" s="597"/>
      <c r="Q266" s="571" t="str">
        <f ca="1">IF(CONCATENATE('Т.8.'!AU50,". ",'Т.8.'!AV50)=" .  ","",CONCATENATE('Т.8.'!AU50,". ",'Т.8.'!AV50))</f>
        <v/>
      </c>
      <c r="R266" s="571"/>
      <c r="S266" s="571"/>
      <c r="T266" s="597" t="str">
        <f ca="1">'Т.8.'!AW50</f>
        <v xml:space="preserve"> </v>
      </c>
      <c r="U266" s="597"/>
      <c r="V266" s="247"/>
      <c r="W266" s="247"/>
      <c r="X266" s="247"/>
      <c r="Y266" s="247"/>
      <c r="Z266" s="247"/>
      <c r="AA266" s="247"/>
      <c r="AB266"/>
      <c r="AC266"/>
      <c r="AD266"/>
      <c r="AE266"/>
      <c r="AF266"/>
      <c r="AG266"/>
      <c r="AH266"/>
      <c r="AI266"/>
      <c r="AJ266"/>
    </row>
    <row r="267" spans="1:36" s="336" customFormat="1" ht="15" customHeight="1" x14ac:dyDescent="0.35">
      <c r="A267" s="402">
        <v>46</v>
      </c>
      <c r="B267" s="571" t="str">
        <f ca="1">IF(CONCATENATE('Т.8.'!AB51," (",'Т.8.'!AD51,"), ",'Т.8.'!AC51,", ",'Т.8.'!AE51)="  ( ),  ,  ","",IF(CONCATENATE('Т.8.'!AB51," (",'Т.8.'!AD51,"), ",'Т.8.'!AC51,", ",'Т.8.'!AE51)=$AJ$223,"-",(CONCATENATE('Т.8.'!AB51," (",'Т.8.'!AD51,"), ",'Т.8.'!AC51,", ",'Т.8.'!AE51))))</f>
        <v/>
      </c>
      <c r="C267" s="571"/>
      <c r="D267" s="571"/>
      <c r="E267" s="571" t="str">
        <f ca="1">IF(CONCATENATE('Т.8.'!AG51,", ",'Т.8.'!AF51,", ",'Т.8.'!AH51," обл., ",'Т.8.'!AI51," р-н, ",'Т.8.'!AJ51," ",'Т.8.'!AK51,", ",'Т.8.'!AL51," ",'Т.8.'!AM51,", буд. ",'Т.8.'!AN51,", кв./оф.",'Т.8.'!AO51,".    ",'Т.8.'!AP51)=" ,  ,   обл.,   р-н,    ,    , буд.  , кв./оф. .     ","",
IF(CONCATENATE('Т.8.'!AG51,", ",'Т.8.'!AF51,", ",'Т.8.'!AH51," обл., ",'Т.8.'!AI51," р-н, ",'Т.8.'!AJ51," ",'Т.8.'!AK51,", ",'Т.8.'!AL51," ",'Т.8.'!AM51,", буд. ",'Т.8.'!AN51,", кв./оф.",'Т.8.'!AO51,".    ",'Т.8.'!AP51)=$AJ$224,"-",
CONCATENATE('Т.8.'!AG51,", ",'Т.8.'!AF51,", ",'Т.8.'!AH51," обл., ",'Т.8.'!AI51," р-н, ",'Т.8.'!AJ51," ",'Т.8.'!AK51,", ",'Т.8.'!AL51," ",'Т.8.'!AM51,", буд. ",'Т.8.'!AN51,", кв./оф.",'Т.8.'!AO51,".    ",'Т.8.'!AP51)))</f>
        <v/>
      </c>
      <c r="F267" s="571"/>
      <c r="G267" s="571"/>
      <c r="H267" s="571"/>
      <c r="I267" s="629" t="str">
        <f ca="1">'Т.8.'!AQ51</f>
        <v xml:space="preserve"> </v>
      </c>
      <c r="J267" s="629"/>
      <c r="K267" s="629" t="str">
        <f ca="1">'Т.8.'!AR51</f>
        <v xml:space="preserve"> </v>
      </c>
      <c r="L267" s="629"/>
      <c r="M267" s="629" t="str">
        <f ca="1">'Т.8.'!AS51</f>
        <v/>
      </c>
      <c r="N267" s="629"/>
      <c r="O267" s="597" t="str">
        <f ca="1">'Т.8.'!AT51</f>
        <v xml:space="preserve"> </v>
      </c>
      <c r="P267" s="597"/>
      <c r="Q267" s="571" t="str">
        <f ca="1">IF(CONCATENATE('Т.8.'!AU51,". ",'Т.8.'!AV51)=" .  ","",CONCATENATE('Т.8.'!AU51,". ",'Т.8.'!AV51))</f>
        <v/>
      </c>
      <c r="R267" s="571"/>
      <c r="S267" s="571"/>
      <c r="T267" s="597" t="str">
        <f ca="1">'Т.8.'!AW51</f>
        <v xml:space="preserve"> </v>
      </c>
      <c r="U267" s="597"/>
      <c r="V267" s="247"/>
      <c r="W267" s="247"/>
      <c r="X267" s="247"/>
      <c r="Y267" s="247"/>
      <c r="Z267" s="247"/>
      <c r="AA267" s="247"/>
      <c r="AB267"/>
      <c r="AC267"/>
      <c r="AD267"/>
      <c r="AE267"/>
      <c r="AF267"/>
      <c r="AG267"/>
      <c r="AH267"/>
      <c r="AI267"/>
      <c r="AJ267"/>
    </row>
    <row r="268" spans="1:36" s="336" customFormat="1" ht="15" customHeight="1" x14ac:dyDescent="0.35">
      <c r="A268" s="402">
        <v>47</v>
      </c>
      <c r="B268" s="571" t="str">
        <f ca="1">IF(CONCATENATE('Т.8.'!AB52," (",'Т.8.'!AD52,"), ",'Т.8.'!AC52,", ",'Т.8.'!AE52)="  ( ),  ,  ","",IF(CONCATENATE('Т.8.'!AB52," (",'Т.8.'!AD52,"), ",'Т.8.'!AC52,", ",'Т.8.'!AE52)=$AJ$223,"-",(CONCATENATE('Т.8.'!AB52," (",'Т.8.'!AD52,"), ",'Т.8.'!AC52,", ",'Т.8.'!AE52))))</f>
        <v/>
      </c>
      <c r="C268" s="571"/>
      <c r="D268" s="571"/>
      <c r="E268" s="571" t="str">
        <f ca="1">IF(CONCATENATE('Т.8.'!AG52,", ",'Т.8.'!AF52,", ",'Т.8.'!AH52," обл., ",'Т.8.'!AI52," р-н, ",'Т.8.'!AJ52," ",'Т.8.'!AK52,", ",'Т.8.'!AL52," ",'Т.8.'!AM52,", буд. ",'Т.8.'!AN52,", кв./оф.",'Т.8.'!AO52,".    ",'Т.8.'!AP52)=" ,  ,   обл.,   р-н,    ,    , буд.  , кв./оф. .     ","",
IF(CONCATENATE('Т.8.'!AG52,", ",'Т.8.'!AF52,", ",'Т.8.'!AH52," обл., ",'Т.8.'!AI52," р-н, ",'Т.8.'!AJ52," ",'Т.8.'!AK52,", ",'Т.8.'!AL52," ",'Т.8.'!AM52,", буд. ",'Т.8.'!AN52,", кв./оф.",'Т.8.'!AO52,".    ",'Т.8.'!AP52)=$AJ$224,"-",
CONCATENATE('Т.8.'!AG52,", ",'Т.8.'!AF52,", ",'Т.8.'!AH52," обл., ",'Т.8.'!AI52," р-н, ",'Т.8.'!AJ52," ",'Т.8.'!AK52,", ",'Т.8.'!AL52," ",'Т.8.'!AM52,", буд. ",'Т.8.'!AN52,", кв./оф.",'Т.8.'!AO52,".    ",'Т.8.'!AP52)))</f>
        <v/>
      </c>
      <c r="F268" s="571"/>
      <c r="G268" s="571"/>
      <c r="H268" s="571"/>
      <c r="I268" s="629" t="str">
        <f ca="1">'Т.8.'!AQ52</f>
        <v xml:space="preserve"> </v>
      </c>
      <c r="J268" s="629"/>
      <c r="K268" s="629" t="str">
        <f ca="1">'Т.8.'!AR52</f>
        <v xml:space="preserve"> </v>
      </c>
      <c r="L268" s="629"/>
      <c r="M268" s="629" t="str">
        <f ca="1">'Т.8.'!AS52</f>
        <v/>
      </c>
      <c r="N268" s="629"/>
      <c r="O268" s="597" t="str">
        <f ca="1">'Т.8.'!AT52</f>
        <v xml:space="preserve"> </v>
      </c>
      <c r="P268" s="597"/>
      <c r="Q268" s="571" t="str">
        <f ca="1">IF(CONCATENATE('Т.8.'!AU52,". ",'Т.8.'!AV52)=" .  ","",CONCATENATE('Т.8.'!AU52,". ",'Т.8.'!AV52))</f>
        <v/>
      </c>
      <c r="R268" s="571"/>
      <c r="S268" s="571"/>
      <c r="T268" s="597" t="str">
        <f ca="1">'Т.8.'!AW52</f>
        <v xml:space="preserve"> </v>
      </c>
      <c r="U268" s="597"/>
      <c r="V268" s="247"/>
      <c r="W268" s="247"/>
      <c r="X268" s="247"/>
      <c r="Y268" s="247"/>
      <c r="Z268" s="247"/>
      <c r="AA268" s="247"/>
      <c r="AB268"/>
      <c r="AC268"/>
      <c r="AD268"/>
      <c r="AE268"/>
      <c r="AF268"/>
      <c r="AG268"/>
      <c r="AH268"/>
      <c r="AI268"/>
      <c r="AJ268"/>
    </row>
    <row r="269" spans="1:36" s="336" customFormat="1" ht="15" customHeight="1" x14ac:dyDescent="0.35">
      <c r="A269" s="402">
        <v>48</v>
      </c>
      <c r="B269" s="571" t="str">
        <f ca="1">IF(CONCATENATE('Т.8.'!AB53," (",'Т.8.'!AD53,"), ",'Т.8.'!AC53,", ",'Т.8.'!AE53)="  ( ),  ,  ","",IF(CONCATENATE('Т.8.'!AB53," (",'Т.8.'!AD53,"), ",'Т.8.'!AC53,", ",'Т.8.'!AE53)=$AJ$223,"-",(CONCATENATE('Т.8.'!AB53," (",'Т.8.'!AD53,"), ",'Т.8.'!AC53,", ",'Т.8.'!AE53))))</f>
        <v/>
      </c>
      <c r="C269" s="571"/>
      <c r="D269" s="571"/>
      <c r="E269" s="571" t="str">
        <f ca="1">IF(CONCATENATE('Т.8.'!AG53,", ",'Т.8.'!AF53,", ",'Т.8.'!AH53," обл., ",'Т.8.'!AI53," р-н, ",'Т.8.'!AJ53," ",'Т.8.'!AK53,", ",'Т.8.'!AL53," ",'Т.8.'!AM53,", буд. ",'Т.8.'!AN53,", кв./оф.",'Т.8.'!AO53,".    ",'Т.8.'!AP53)=" ,  ,   обл.,   р-н,    ,    , буд.  , кв./оф. .     ","",
IF(CONCATENATE('Т.8.'!AG53,", ",'Т.8.'!AF53,", ",'Т.8.'!AH53," обл., ",'Т.8.'!AI53," р-н, ",'Т.8.'!AJ53," ",'Т.8.'!AK53,", ",'Т.8.'!AL53," ",'Т.8.'!AM53,", буд. ",'Т.8.'!AN53,", кв./оф.",'Т.8.'!AO53,".    ",'Т.8.'!AP53)=$AJ$224,"-",
CONCATENATE('Т.8.'!AG53,", ",'Т.8.'!AF53,", ",'Т.8.'!AH53," обл., ",'Т.8.'!AI53," р-н, ",'Т.8.'!AJ53," ",'Т.8.'!AK53,", ",'Т.8.'!AL53," ",'Т.8.'!AM53,", буд. ",'Т.8.'!AN53,", кв./оф.",'Т.8.'!AO53,".    ",'Т.8.'!AP53)))</f>
        <v/>
      </c>
      <c r="F269" s="571"/>
      <c r="G269" s="571"/>
      <c r="H269" s="571"/>
      <c r="I269" s="629" t="str">
        <f ca="1">'Т.8.'!AQ53</f>
        <v xml:space="preserve"> </v>
      </c>
      <c r="J269" s="629"/>
      <c r="K269" s="629" t="str">
        <f ca="1">'Т.8.'!AR53</f>
        <v xml:space="preserve"> </v>
      </c>
      <c r="L269" s="629"/>
      <c r="M269" s="629" t="str">
        <f ca="1">'Т.8.'!AS53</f>
        <v/>
      </c>
      <c r="N269" s="629"/>
      <c r="O269" s="597" t="str">
        <f ca="1">'Т.8.'!AT53</f>
        <v xml:space="preserve"> </v>
      </c>
      <c r="P269" s="597"/>
      <c r="Q269" s="571" t="str">
        <f ca="1">IF(CONCATENATE('Т.8.'!AU53,". ",'Т.8.'!AV53)=" .  ","",CONCATENATE('Т.8.'!AU53,". ",'Т.8.'!AV53))</f>
        <v/>
      </c>
      <c r="R269" s="571"/>
      <c r="S269" s="571"/>
      <c r="T269" s="597" t="str">
        <f ca="1">'Т.8.'!AW53</f>
        <v xml:space="preserve"> </v>
      </c>
      <c r="U269" s="597"/>
      <c r="V269" s="247"/>
      <c r="W269" s="247"/>
      <c r="X269" s="247"/>
      <c r="Y269" s="247"/>
      <c r="Z269" s="247"/>
      <c r="AA269" s="247"/>
      <c r="AB269"/>
      <c r="AC269"/>
      <c r="AD269"/>
      <c r="AE269"/>
      <c r="AF269"/>
      <c r="AG269"/>
      <c r="AH269"/>
      <c r="AI269"/>
      <c r="AJ269"/>
    </row>
    <row r="270" spans="1:36" s="336" customFormat="1" ht="15" customHeight="1" x14ac:dyDescent="0.35">
      <c r="A270" s="402">
        <v>49</v>
      </c>
      <c r="B270" s="571" t="str">
        <f ca="1">IF(CONCATENATE('Т.8.'!AB54," (",'Т.8.'!AD54,"), ",'Т.8.'!AC54,", ",'Т.8.'!AE54)="  ( ),  ,  ","",IF(CONCATENATE('Т.8.'!AB54," (",'Т.8.'!AD54,"), ",'Т.8.'!AC54,", ",'Т.8.'!AE54)=$AJ$223,"-",(CONCATENATE('Т.8.'!AB54," (",'Т.8.'!AD54,"), ",'Т.8.'!AC54,", ",'Т.8.'!AE54))))</f>
        <v/>
      </c>
      <c r="C270" s="571"/>
      <c r="D270" s="571"/>
      <c r="E270" s="571" t="str">
        <f ca="1">IF(CONCATENATE('Т.8.'!AG54,", ",'Т.8.'!AF54,", ",'Т.8.'!AH54," обл., ",'Т.8.'!AI54," р-н, ",'Т.8.'!AJ54," ",'Т.8.'!AK54,", ",'Т.8.'!AL54," ",'Т.8.'!AM54,", буд. ",'Т.8.'!AN54,", кв./оф.",'Т.8.'!AO54,".    ",'Т.8.'!AP54)=" ,  ,   обл.,   р-н,    ,    , буд.  , кв./оф. .     ","",
IF(CONCATENATE('Т.8.'!AG54,", ",'Т.8.'!AF54,", ",'Т.8.'!AH54," обл., ",'Т.8.'!AI54," р-н, ",'Т.8.'!AJ54," ",'Т.8.'!AK54,", ",'Т.8.'!AL54," ",'Т.8.'!AM54,", буд. ",'Т.8.'!AN54,", кв./оф.",'Т.8.'!AO54,".    ",'Т.8.'!AP54)=$AJ$224,"-",
CONCATENATE('Т.8.'!AG54,", ",'Т.8.'!AF54,", ",'Т.8.'!AH54," обл., ",'Т.8.'!AI54," р-н, ",'Т.8.'!AJ54," ",'Т.8.'!AK54,", ",'Т.8.'!AL54," ",'Т.8.'!AM54,", буд. ",'Т.8.'!AN54,", кв./оф.",'Т.8.'!AO54,".    ",'Т.8.'!AP54)))</f>
        <v/>
      </c>
      <c r="F270" s="571"/>
      <c r="G270" s="571"/>
      <c r="H270" s="571"/>
      <c r="I270" s="629" t="str">
        <f ca="1">'Т.8.'!AQ54</f>
        <v xml:space="preserve"> </v>
      </c>
      <c r="J270" s="629"/>
      <c r="K270" s="629" t="str">
        <f ca="1">'Т.8.'!AR54</f>
        <v xml:space="preserve"> </v>
      </c>
      <c r="L270" s="629"/>
      <c r="M270" s="629" t="str">
        <f ca="1">'Т.8.'!AS54</f>
        <v/>
      </c>
      <c r="N270" s="629"/>
      <c r="O270" s="597" t="str">
        <f ca="1">'Т.8.'!AT54</f>
        <v xml:space="preserve"> </v>
      </c>
      <c r="P270" s="597"/>
      <c r="Q270" s="571" t="str">
        <f ca="1">IF(CONCATENATE('Т.8.'!AU54,". ",'Т.8.'!AV54)=" .  ","",CONCATENATE('Т.8.'!AU54,". ",'Т.8.'!AV54))</f>
        <v/>
      </c>
      <c r="R270" s="571"/>
      <c r="S270" s="571"/>
      <c r="T270" s="597" t="str">
        <f ca="1">'Т.8.'!AW54</f>
        <v xml:space="preserve"> </v>
      </c>
      <c r="U270" s="597"/>
      <c r="V270" s="247"/>
      <c r="W270" s="247"/>
      <c r="X270" s="247"/>
      <c r="Y270" s="247"/>
      <c r="Z270" s="247"/>
      <c r="AA270" s="247"/>
      <c r="AB270"/>
      <c r="AC270"/>
      <c r="AD270"/>
      <c r="AE270"/>
      <c r="AF270"/>
      <c r="AG270"/>
      <c r="AH270"/>
      <c r="AI270"/>
      <c r="AJ270"/>
    </row>
    <row r="271" spans="1:36" s="336" customFormat="1" ht="15" customHeight="1" x14ac:dyDescent="0.35">
      <c r="A271" s="402">
        <v>50</v>
      </c>
      <c r="B271" s="571" t="str">
        <f ca="1">IF(CONCATENATE('Т.8.'!AB55," (",'Т.8.'!AD55,"), ",'Т.8.'!AC55,", ",'Т.8.'!AE55)="  ( ),  ,  ","",IF(CONCATENATE('Т.8.'!AB55," (",'Т.8.'!AD55,"), ",'Т.8.'!AC55,", ",'Т.8.'!AE55)=$AJ$223,"-",(CONCATENATE('Т.8.'!AB55," (",'Т.8.'!AD55,"), ",'Т.8.'!AC55,", ",'Т.8.'!AE55))))</f>
        <v/>
      </c>
      <c r="C271" s="571"/>
      <c r="D271" s="571"/>
      <c r="E271" s="571" t="str">
        <f ca="1">IF(CONCATENATE('Т.8.'!AG55,", ",'Т.8.'!AF55,", ",'Т.8.'!AH55," обл., ",'Т.8.'!AI55," р-н, ",'Т.8.'!AJ55," ",'Т.8.'!AK55,", ",'Т.8.'!AL55," ",'Т.8.'!AM55,", буд. ",'Т.8.'!AN55,", кв./оф.",'Т.8.'!AO55,".    ",'Т.8.'!AP55)=" ,  ,   обл.,   р-н,    ,    , буд.  , кв./оф. .     ","",
IF(CONCATENATE('Т.8.'!AG55,", ",'Т.8.'!AF55,", ",'Т.8.'!AH55," обл., ",'Т.8.'!AI55," р-н, ",'Т.8.'!AJ55," ",'Т.8.'!AK55,", ",'Т.8.'!AL55," ",'Т.8.'!AM55,", буд. ",'Т.8.'!AN55,", кв./оф.",'Т.8.'!AO55,".    ",'Т.8.'!AP55)=$AJ$224,"-",
CONCATENATE('Т.8.'!AG55,", ",'Т.8.'!AF55,", ",'Т.8.'!AH55," обл., ",'Т.8.'!AI55," р-н, ",'Т.8.'!AJ55," ",'Т.8.'!AK55,", ",'Т.8.'!AL55," ",'Т.8.'!AM55,", буд. ",'Т.8.'!AN55,", кв./оф.",'Т.8.'!AO55,".    ",'Т.8.'!AP55)))</f>
        <v/>
      </c>
      <c r="F271" s="571"/>
      <c r="G271" s="571"/>
      <c r="H271" s="571"/>
      <c r="I271" s="629" t="str">
        <f ca="1">'Т.8.'!AQ55</f>
        <v xml:space="preserve"> </v>
      </c>
      <c r="J271" s="629"/>
      <c r="K271" s="629" t="str">
        <f ca="1">'Т.8.'!AR55</f>
        <v xml:space="preserve"> </v>
      </c>
      <c r="L271" s="629"/>
      <c r="M271" s="629" t="str">
        <f ca="1">'Т.8.'!AS55</f>
        <v/>
      </c>
      <c r="N271" s="629"/>
      <c r="O271" s="597" t="str">
        <f ca="1">'Т.8.'!AT55</f>
        <v xml:space="preserve"> </v>
      </c>
      <c r="P271" s="597"/>
      <c r="Q271" s="571" t="str">
        <f ca="1">IF(CONCATENATE('Т.8.'!AU55,". ",'Т.8.'!AV55)=" .  ","",CONCATENATE('Т.8.'!AU55,". ",'Т.8.'!AV55))</f>
        <v/>
      </c>
      <c r="R271" s="571"/>
      <c r="S271" s="571"/>
      <c r="T271" s="597" t="str">
        <f ca="1">'Т.8.'!AW55</f>
        <v xml:space="preserve"> </v>
      </c>
      <c r="U271" s="597"/>
      <c r="V271" s="247"/>
      <c r="W271" s="247"/>
      <c r="X271" s="247"/>
      <c r="Y271" s="247"/>
      <c r="Z271" s="247"/>
      <c r="AA271" s="247"/>
      <c r="AB271"/>
      <c r="AC271"/>
      <c r="AD271"/>
      <c r="AE271"/>
      <c r="AF271"/>
      <c r="AG271"/>
      <c r="AH271"/>
      <c r="AI271"/>
      <c r="AJ271"/>
    </row>
    <row r="272" spans="1:36" s="336" customFormat="1" ht="15" customHeight="1" x14ac:dyDescent="0.35">
      <c r="A272" s="402">
        <v>51</v>
      </c>
      <c r="B272" s="571" t="str">
        <f ca="1">IF(CONCATENATE('Т.8.'!AB56," (",'Т.8.'!AD56,"), ",'Т.8.'!AC56,", ",'Т.8.'!AE56)="  ( ),  ,  ","",IF(CONCATENATE('Т.8.'!AB56," (",'Т.8.'!AD56,"), ",'Т.8.'!AC56,", ",'Т.8.'!AE56)=$AJ$223,"-",(CONCATENATE('Т.8.'!AB56," (",'Т.8.'!AD56,"), ",'Т.8.'!AC56,", ",'Т.8.'!AE56))))</f>
        <v/>
      </c>
      <c r="C272" s="571"/>
      <c r="D272" s="571"/>
      <c r="E272" s="571" t="str">
        <f ca="1">IF(CONCATENATE('Т.8.'!AG56,", ",'Т.8.'!AF56,", ",'Т.8.'!AH56," обл., ",'Т.8.'!AI56," р-н, ",'Т.8.'!AJ56," ",'Т.8.'!AK56,", ",'Т.8.'!AL56," ",'Т.8.'!AM56,", буд. ",'Т.8.'!AN56,", кв./оф.",'Т.8.'!AO56,".    ",'Т.8.'!AP56)=" ,  ,   обл.,   р-н,    ,    , буд.  , кв./оф. .     ","",
IF(CONCATENATE('Т.8.'!AG56,", ",'Т.8.'!AF56,", ",'Т.8.'!AH56," обл., ",'Т.8.'!AI56," р-н, ",'Т.8.'!AJ56," ",'Т.8.'!AK56,", ",'Т.8.'!AL56," ",'Т.8.'!AM56,", буд. ",'Т.8.'!AN56,", кв./оф.",'Т.8.'!AO56,".    ",'Т.8.'!AP56)=$AJ$224,"-",
CONCATENATE('Т.8.'!AG56,", ",'Т.8.'!AF56,", ",'Т.8.'!AH56," обл., ",'Т.8.'!AI56," р-н, ",'Т.8.'!AJ56," ",'Т.8.'!AK56,", ",'Т.8.'!AL56," ",'Т.8.'!AM56,", буд. ",'Т.8.'!AN56,", кв./оф.",'Т.8.'!AO56,".    ",'Т.8.'!AP56)))</f>
        <v/>
      </c>
      <c r="F272" s="571"/>
      <c r="G272" s="571"/>
      <c r="H272" s="571"/>
      <c r="I272" s="629" t="str">
        <f ca="1">'Т.8.'!AQ56</f>
        <v xml:space="preserve"> </v>
      </c>
      <c r="J272" s="629"/>
      <c r="K272" s="629" t="str">
        <f ca="1">'Т.8.'!AR56</f>
        <v xml:space="preserve"> </v>
      </c>
      <c r="L272" s="629"/>
      <c r="M272" s="629" t="str">
        <f ca="1">'Т.8.'!AS56</f>
        <v/>
      </c>
      <c r="N272" s="629"/>
      <c r="O272" s="597" t="str">
        <f ca="1">'Т.8.'!AT56</f>
        <v xml:space="preserve"> </v>
      </c>
      <c r="P272" s="597"/>
      <c r="Q272" s="571" t="str">
        <f ca="1">IF(CONCATENATE('Т.8.'!AU56,". ",'Т.8.'!AV56)=" .  ","",CONCATENATE('Т.8.'!AU56,". ",'Т.8.'!AV56))</f>
        <v/>
      </c>
      <c r="R272" s="571"/>
      <c r="S272" s="571"/>
      <c r="T272" s="597" t="str">
        <f ca="1">'Т.8.'!AW56</f>
        <v xml:space="preserve"> </v>
      </c>
      <c r="U272" s="597"/>
      <c r="V272" s="247"/>
      <c r="W272" s="247"/>
      <c r="X272" s="247"/>
      <c r="Y272" s="247"/>
      <c r="Z272" s="247"/>
      <c r="AA272" s="247"/>
      <c r="AB272"/>
      <c r="AC272"/>
      <c r="AD272"/>
      <c r="AE272"/>
      <c r="AF272"/>
      <c r="AG272"/>
      <c r="AH272"/>
      <c r="AI272"/>
      <c r="AJ272"/>
    </row>
    <row r="273" spans="1:36" s="336" customFormat="1" ht="15" customHeight="1" x14ac:dyDescent="0.35">
      <c r="A273" s="402">
        <v>52</v>
      </c>
      <c r="B273" s="571" t="str">
        <f ca="1">IF(CONCATENATE('Т.8.'!AB57," (",'Т.8.'!AD57,"), ",'Т.8.'!AC57,", ",'Т.8.'!AE57)="  ( ),  ,  ","",IF(CONCATENATE('Т.8.'!AB57," (",'Т.8.'!AD57,"), ",'Т.8.'!AC57,", ",'Т.8.'!AE57)=$AJ$223,"-",(CONCATENATE('Т.8.'!AB57," (",'Т.8.'!AD57,"), ",'Т.8.'!AC57,", ",'Т.8.'!AE57))))</f>
        <v/>
      </c>
      <c r="C273" s="571"/>
      <c r="D273" s="571"/>
      <c r="E273" s="571" t="str">
        <f ca="1">IF(CONCATENATE('Т.8.'!AG57,", ",'Т.8.'!AF57,", ",'Т.8.'!AH57," обл., ",'Т.8.'!AI57," р-н, ",'Т.8.'!AJ57," ",'Т.8.'!AK57,", ",'Т.8.'!AL57," ",'Т.8.'!AM57,", буд. ",'Т.8.'!AN57,", кв./оф.",'Т.8.'!AO57,".    ",'Т.8.'!AP57)=" ,  ,   обл.,   р-н,    ,    , буд.  , кв./оф. .     ","",
IF(CONCATENATE('Т.8.'!AG57,", ",'Т.8.'!AF57,", ",'Т.8.'!AH57," обл., ",'Т.8.'!AI57," р-н, ",'Т.8.'!AJ57," ",'Т.8.'!AK57,", ",'Т.8.'!AL57," ",'Т.8.'!AM57,", буд. ",'Т.8.'!AN57,", кв./оф.",'Т.8.'!AO57,".    ",'Т.8.'!AP57)=$AJ$224,"-",
CONCATENATE('Т.8.'!AG57,", ",'Т.8.'!AF57,", ",'Т.8.'!AH57," обл., ",'Т.8.'!AI57," р-н, ",'Т.8.'!AJ57," ",'Т.8.'!AK57,", ",'Т.8.'!AL57," ",'Т.8.'!AM57,", буд. ",'Т.8.'!AN57,", кв./оф.",'Т.8.'!AO57,".    ",'Т.8.'!AP57)))</f>
        <v/>
      </c>
      <c r="F273" s="571"/>
      <c r="G273" s="571"/>
      <c r="H273" s="571"/>
      <c r="I273" s="629" t="str">
        <f ca="1">'Т.8.'!AQ57</f>
        <v xml:space="preserve"> </v>
      </c>
      <c r="J273" s="629"/>
      <c r="K273" s="629" t="str">
        <f ca="1">'Т.8.'!AR57</f>
        <v xml:space="preserve"> </v>
      </c>
      <c r="L273" s="629"/>
      <c r="M273" s="629" t="str">
        <f ca="1">'Т.8.'!AS57</f>
        <v/>
      </c>
      <c r="N273" s="629"/>
      <c r="O273" s="597" t="str">
        <f ca="1">'Т.8.'!AT57</f>
        <v xml:space="preserve"> </v>
      </c>
      <c r="P273" s="597"/>
      <c r="Q273" s="571" t="str">
        <f ca="1">IF(CONCATENATE('Т.8.'!AU57,". ",'Т.8.'!AV57)=" .  ","",CONCATENATE('Т.8.'!AU57,". ",'Т.8.'!AV57))</f>
        <v/>
      </c>
      <c r="R273" s="571"/>
      <c r="S273" s="571"/>
      <c r="T273" s="597" t="str">
        <f ca="1">'Т.8.'!AW57</f>
        <v xml:space="preserve"> </v>
      </c>
      <c r="U273" s="597"/>
      <c r="V273" s="247"/>
      <c r="W273" s="247"/>
      <c r="X273" s="247"/>
      <c r="Y273" s="247"/>
      <c r="Z273" s="247"/>
      <c r="AA273" s="247"/>
      <c r="AB273"/>
      <c r="AC273"/>
      <c r="AD273"/>
      <c r="AE273"/>
      <c r="AF273"/>
      <c r="AG273"/>
      <c r="AH273"/>
      <c r="AI273"/>
      <c r="AJ273"/>
    </row>
    <row r="274" spans="1:36" s="336" customFormat="1" ht="15" customHeight="1" x14ac:dyDescent="0.35">
      <c r="A274" s="402">
        <v>53</v>
      </c>
      <c r="B274" s="571" t="str">
        <f ca="1">IF(CONCATENATE('Т.8.'!AB58," (",'Т.8.'!AD58,"), ",'Т.8.'!AC58,", ",'Т.8.'!AE58)="  ( ),  ,  ","",IF(CONCATENATE('Т.8.'!AB58," (",'Т.8.'!AD58,"), ",'Т.8.'!AC58,", ",'Т.8.'!AE58)=$AJ$223,"-",(CONCATENATE('Т.8.'!AB58," (",'Т.8.'!AD58,"), ",'Т.8.'!AC58,", ",'Т.8.'!AE58))))</f>
        <v/>
      </c>
      <c r="C274" s="571"/>
      <c r="D274" s="571"/>
      <c r="E274" s="571" t="str">
        <f ca="1">IF(CONCATENATE('Т.8.'!AG58,", ",'Т.8.'!AF58,", ",'Т.8.'!AH58," обл., ",'Т.8.'!AI58," р-н, ",'Т.8.'!AJ58," ",'Т.8.'!AK58,", ",'Т.8.'!AL58," ",'Т.8.'!AM58,", буд. ",'Т.8.'!AN58,", кв./оф.",'Т.8.'!AO58,".    ",'Т.8.'!AP58)=" ,  ,   обл.,   р-н,    ,    , буд.  , кв./оф. .     ","",
IF(CONCATENATE('Т.8.'!AG58,", ",'Т.8.'!AF58,", ",'Т.8.'!AH58," обл., ",'Т.8.'!AI58," р-н, ",'Т.8.'!AJ58," ",'Т.8.'!AK58,", ",'Т.8.'!AL58," ",'Т.8.'!AM58,", буд. ",'Т.8.'!AN58,", кв./оф.",'Т.8.'!AO58,".    ",'Т.8.'!AP58)=$AJ$224,"-",
CONCATENATE('Т.8.'!AG58,", ",'Т.8.'!AF58,", ",'Т.8.'!AH58," обл., ",'Т.8.'!AI58," р-н, ",'Т.8.'!AJ58," ",'Т.8.'!AK58,", ",'Т.8.'!AL58," ",'Т.8.'!AM58,", буд. ",'Т.8.'!AN58,", кв./оф.",'Т.8.'!AO58,".    ",'Т.8.'!AP58)))</f>
        <v/>
      </c>
      <c r="F274" s="571"/>
      <c r="G274" s="571"/>
      <c r="H274" s="571"/>
      <c r="I274" s="629" t="str">
        <f ca="1">'Т.8.'!AQ58</f>
        <v xml:space="preserve"> </v>
      </c>
      <c r="J274" s="629"/>
      <c r="K274" s="629" t="str">
        <f ca="1">'Т.8.'!AR58</f>
        <v xml:space="preserve"> </v>
      </c>
      <c r="L274" s="629"/>
      <c r="M274" s="629" t="str">
        <f ca="1">'Т.8.'!AS58</f>
        <v/>
      </c>
      <c r="N274" s="629"/>
      <c r="O274" s="597" t="str">
        <f ca="1">'Т.8.'!AT58</f>
        <v xml:space="preserve"> </v>
      </c>
      <c r="P274" s="597"/>
      <c r="Q274" s="571" t="str">
        <f ca="1">IF(CONCATENATE('Т.8.'!AU58,". ",'Т.8.'!AV58)=" .  ","",CONCATENATE('Т.8.'!AU58,". ",'Т.8.'!AV58))</f>
        <v/>
      </c>
      <c r="R274" s="571"/>
      <c r="S274" s="571"/>
      <c r="T274" s="597" t="str">
        <f ca="1">'Т.8.'!AW58</f>
        <v xml:space="preserve"> </v>
      </c>
      <c r="U274" s="597"/>
      <c r="V274" s="247"/>
      <c r="W274" s="247"/>
      <c r="X274" s="247"/>
      <c r="Y274" s="247"/>
      <c r="Z274" s="247"/>
      <c r="AA274" s="247"/>
      <c r="AB274"/>
      <c r="AC274"/>
      <c r="AD274"/>
      <c r="AE274"/>
      <c r="AF274"/>
      <c r="AG274"/>
      <c r="AH274"/>
      <c r="AI274"/>
      <c r="AJ274"/>
    </row>
    <row r="275" spans="1:36" s="336" customFormat="1" ht="15" customHeight="1" x14ac:dyDescent="0.35">
      <c r="A275" s="402">
        <v>54</v>
      </c>
      <c r="B275" s="571" t="str">
        <f ca="1">IF(CONCATENATE('Т.8.'!AB59," (",'Т.8.'!AD59,"), ",'Т.8.'!AC59,", ",'Т.8.'!AE59)="  ( ),  ,  ","",IF(CONCATENATE('Т.8.'!AB59," (",'Т.8.'!AD59,"), ",'Т.8.'!AC59,", ",'Т.8.'!AE59)=$AJ$223,"-",(CONCATENATE('Т.8.'!AB59," (",'Т.8.'!AD59,"), ",'Т.8.'!AC59,", ",'Т.8.'!AE59))))</f>
        <v/>
      </c>
      <c r="C275" s="571"/>
      <c r="D275" s="571"/>
      <c r="E275" s="571" t="str">
        <f ca="1">IF(CONCATENATE('Т.8.'!AG59,", ",'Т.8.'!AF59,", ",'Т.8.'!AH59," обл., ",'Т.8.'!AI59," р-н, ",'Т.8.'!AJ59," ",'Т.8.'!AK59,", ",'Т.8.'!AL59," ",'Т.8.'!AM59,", буд. ",'Т.8.'!AN59,", кв./оф.",'Т.8.'!AO59,".    ",'Т.8.'!AP59)=" ,  ,   обл.,   р-н,    ,    , буд.  , кв./оф. .     ","",
IF(CONCATENATE('Т.8.'!AG59,", ",'Т.8.'!AF59,", ",'Т.8.'!AH59," обл., ",'Т.8.'!AI59," р-н, ",'Т.8.'!AJ59," ",'Т.8.'!AK59,", ",'Т.8.'!AL59," ",'Т.8.'!AM59,", буд. ",'Т.8.'!AN59,", кв./оф.",'Т.8.'!AO59,".    ",'Т.8.'!AP59)=$AJ$224,"-",
CONCATENATE('Т.8.'!AG59,", ",'Т.8.'!AF59,", ",'Т.8.'!AH59," обл., ",'Т.8.'!AI59," р-н, ",'Т.8.'!AJ59," ",'Т.8.'!AK59,", ",'Т.8.'!AL59," ",'Т.8.'!AM59,", буд. ",'Т.8.'!AN59,", кв./оф.",'Т.8.'!AO59,".    ",'Т.8.'!AP59)))</f>
        <v/>
      </c>
      <c r="F275" s="571"/>
      <c r="G275" s="571"/>
      <c r="H275" s="571"/>
      <c r="I275" s="629" t="str">
        <f ca="1">'Т.8.'!AQ59</f>
        <v xml:space="preserve"> </v>
      </c>
      <c r="J275" s="629"/>
      <c r="K275" s="629" t="str">
        <f ca="1">'Т.8.'!AR59</f>
        <v xml:space="preserve"> </v>
      </c>
      <c r="L275" s="629"/>
      <c r="M275" s="629" t="str">
        <f ca="1">'Т.8.'!AS59</f>
        <v/>
      </c>
      <c r="N275" s="629"/>
      <c r="O275" s="597" t="str">
        <f ca="1">'Т.8.'!AT59</f>
        <v xml:space="preserve"> </v>
      </c>
      <c r="P275" s="597"/>
      <c r="Q275" s="571" t="str">
        <f ca="1">IF(CONCATENATE('Т.8.'!AU59,". ",'Т.8.'!AV59)=" .  ","",CONCATENATE('Т.8.'!AU59,". ",'Т.8.'!AV59))</f>
        <v/>
      </c>
      <c r="R275" s="571"/>
      <c r="S275" s="571"/>
      <c r="T275" s="597" t="str">
        <f ca="1">'Т.8.'!AW59</f>
        <v xml:space="preserve"> </v>
      </c>
      <c r="U275" s="597"/>
      <c r="V275" s="247"/>
      <c r="W275" s="247"/>
      <c r="X275" s="247"/>
      <c r="Y275" s="247"/>
      <c r="Z275" s="247"/>
      <c r="AA275" s="247"/>
      <c r="AB275"/>
      <c r="AC275"/>
      <c r="AD275"/>
      <c r="AE275"/>
      <c r="AF275"/>
      <c r="AG275"/>
      <c r="AH275"/>
      <c r="AI275"/>
      <c r="AJ275"/>
    </row>
    <row r="276" spans="1:36" s="336" customFormat="1" ht="15" customHeight="1" x14ac:dyDescent="0.35">
      <c r="A276" s="402">
        <v>55</v>
      </c>
      <c r="B276" s="571" t="str">
        <f ca="1">IF(CONCATENATE('Т.8.'!AB60," (",'Т.8.'!AD60,"), ",'Т.8.'!AC60,", ",'Т.8.'!AE60)="  ( ),  ,  ","",IF(CONCATENATE('Т.8.'!AB60," (",'Т.8.'!AD60,"), ",'Т.8.'!AC60,", ",'Т.8.'!AE60)=$AJ$223,"-",(CONCATENATE('Т.8.'!AB60," (",'Т.8.'!AD60,"), ",'Т.8.'!AC60,", ",'Т.8.'!AE60))))</f>
        <v/>
      </c>
      <c r="C276" s="571"/>
      <c r="D276" s="571"/>
      <c r="E276" s="571" t="str">
        <f ca="1">IF(CONCATENATE('Т.8.'!AG60,", ",'Т.8.'!AF60,", ",'Т.8.'!AH60," обл., ",'Т.8.'!AI60," р-н, ",'Т.8.'!AJ60," ",'Т.8.'!AK60,", ",'Т.8.'!AL60," ",'Т.8.'!AM60,", буд. ",'Т.8.'!AN60,", кв./оф.",'Т.8.'!AO60,".    ",'Т.8.'!AP60)=" ,  ,   обл.,   р-н,    ,    , буд.  , кв./оф. .     ","",
IF(CONCATENATE('Т.8.'!AG60,", ",'Т.8.'!AF60,", ",'Т.8.'!AH60," обл., ",'Т.8.'!AI60," р-н, ",'Т.8.'!AJ60," ",'Т.8.'!AK60,", ",'Т.8.'!AL60," ",'Т.8.'!AM60,", буд. ",'Т.8.'!AN60,", кв./оф.",'Т.8.'!AO60,".    ",'Т.8.'!AP60)=$AJ$224,"-",
CONCATENATE('Т.8.'!AG60,", ",'Т.8.'!AF60,", ",'Т.8.'!AH60," обл., ",'Т.8.'!AI60," р-н, ",'Т.8.'!AJ60," ",'Т.8.'!AK60,", ",'Т.8.'!AL60," ",'Т.8.'!AM60,", буд. ",'Т.8.'!AN60,", кв./оф.",'Т.8.'!AO60,".    ",'Т.8.'!AP60)))</f>
        <v/>
      </c>
      <c r="F276" s="571"/>
      <c r="G276" s="571"/>
      <c r="H276" s="571"/>
      <c r="I276" s="629" t="str">
        <f ca="1">'Т.8.'!AQ60</f>
        <v xml:space="preserve"> </v>
      </c>
      <c r="J276" s="629"/>
      <c r="K276" s="629" t="str">
        <f ca="1">'Т.8.'!AR60</f>
        <v xml:space="preserve"> </v>
      </c>
      <c r="L276" s="629"/>
      <c r="M276" s="629" t="str">
        <f ca="1">'Т.8.'!AS60</f>
        <v/>
      </c>
      <c r="N276" s="629"/>
      <c r="O276" s="597" t="str">
        <f ca="1">'Т.8.'!AT60</f>
        <v xml:space="preserve"> </v>
      </c>
      <c r="P276" s="597"/>
      <c r="Q276" s="571" t="str">
        <f ca="1">IF(CONCATENATE('Т.8.'!AU60,". ",'Т.8.'!AV60)=" .  ","",CONCATENATE('Т.8.'!AU60,". ",'Т.8.'!AV60))</f>
        <v/>
      </c>
      <c r="R276" s="571"/>
      <c r="S276" s="571"/>
      <c r="T276" s="597" t="str">
        <f ca="1">'Т.8.'!AW60</f>
        <v xml:space="preserve"> </v>
      </c>
      <c r="U276" s="597"/>
      <c r="V276" s="247"/>
      <c r="W276" s="247"/>
      <c r="X276" s="247"/>
      <c r="Y276" s="247"/>
      <c r="Z276" s="247"/>
      <c r="AA276" s="247"/>
      <c r="AB276"/>
      <c r="AC276"/>
      <c r="AD276"/>
      <c r="AE276"/>
      <c r="AF276"/>
      <c r="AG276"/>
      <c r="AH276"/>
      <c r="AI276"/>
      <c r="AJ276"/>
    </row>
    <row r="277" spans="1:36" s="336" customFormat="1" ht="15" customHeight="1" x14ac:dyDescent="0.35">
      <c r="A277" s="402">
        <v>56</v>
      </c>
      <c r="B277" s="571" t="str">
        <f ca="1">IF(CONCATENATE('Т.8.'!AB61," (",'Т.8.'!AD61,"), ",'Т.8.'!AC61,", ",'Т.8.'!AE61)="  ( ),  ,  ","",IF(CONCATENATE('Т.8.'!AB61," (",'Т.8.'!AD61,"), ",'Т.8.'!AC61,", ",'Т.8.'!AE61)=$AJ$223,"-",(CONCATENATE('Т.8.'!AB61," (",'Т.8.'!AD61,"), ",'Т.8.'!AC61,", ",'Т.8.'!AE61))))</f>
        <v/>
      </c>
      <c r="C277" s="571"/>
      <c r="D277" s="571"/>
      <c r="E277" s="571" t="str">
        <f ca="1">IF(CONCATENATE('Т.8.'!AG61,", ",'Т.8.'!AF61,", ",'Т.8.'!AH61," обл., ",'Т.8.'!AI61," р-н, ",'Т.8.'!AJ61," ",'Т.8.'!AK61,", ",'Т.8.'!AL61," ",'Т.8.'!AM61,", буд. ",'Т.8.'!AN61,", кв./оф.",'Т.8.'!AO61,".    ",'Т.8.'!AP61)=" ,  ,   обл.,   р-н,    ,    , буд.  , кв./оф. .     ","",
IF(CONCATENATE('Т.8.'!AG61,", ",'Т.8.'!AF61,", ",'Т.8.'!AH61," обл., ",'Т.8.'!AI61," р-н, ",'Т.8.'!AJ61," ",'Т.8.'!AK61,", ",'Т.8.'!AL61," ",'Т.8.'!AM61,", буд. ",'Т.8.'!AN61,", кв./оф.",'Т.8.'!AO61,".    ",'Т.8.'!AP61)=$AJ$224,"-",
CONCATENATE('Т.8.'!AG61,", ",'Т.8.'!AF61,", ",'Т.8.'!AH61," обл., ",'Т.8.'!AI61," р-н, ",'Т.8.'!AJ61," ",'Т.8.'!AK61,", ",'Т.8.'!AL61," ",'Т.8.'!AM61,", буд. ",'Т.8.'!AN61,", кв./оф.",'Т.8.'!AO61,".    ",'Т.8.'!AP61)))</f>
        <v/>
      </c>
      <c r="F277" s="571"/>
      <c r="G277" s="571"/>
      <c r="H277" s="571"/>
      <c r="I277" s="629" t="str">
        <f ca="1">'Т.8.'!AQ61</f>
        <v xml:space="preserve"> </v>
      </c>
      <c r="J277" s="629"/>
      <c r="K277" s="629" t="str">
        <f ca="1">'Т.8.'!AR61</f>
        <v xml:space="preserve"> </v>
      </c>
      <c r="L277" s="629"/>
      <c r="M277" s="629" t="str">
        <f ca="1">'Т.8.'!AS61</f>
        <v/>
      </c>
      <c r="N277" s="629"/>
      <c r="O277" s="597" t="str">
        <f ca="1">'Т.8.'!AT61</f>
        <v xml:space="preserve"> </v>
      </c>
      <c r="P277" s="597"/>
      <c r="Q277" s="571" t="str">
        <f ca="1">IF(CONCATENATE('Т.8.'!AU61,". ",'Т.8.'!AV61)=" .  ","",CONCATENATE('Т.8.'!AU61,". ",'Т.8.'!AV61))</f>
        <v/>
      </c>
      <c r="R277" s="571"/>
      <c r="S277" s="571"/>
      <c r="T277" s="597" t="str">
        <f ca="1">'Т.8.'!AW61</f>
        <v xml:space="preserve"> </v>
      </c>
      <c r="U277" s="597"/>
      <c r="V277" s="247"/>
      <c r="W277" s="247"/>
      <c r="X277" s="247"/>
      <c r="Y277" s="247"/>
      <c r="Z277" s="247"/>
      <c r="AA277" s="247"/>
      <c r="AB277"/>
      <c r="AC277"/>
      <c r="AD277"/>
      <c r="AE277"/>
      <c r="AF277"/>
      <c r="AG277"/>
      <c r="AH277"/>
      <c r="AI277"/>
      <c r="AJ277"/>
    </row>
    <row r="278" spans="1:36" s="336" customFormat="1" ht="15" customHeight="1" x14ac:dyDescent="0.35">
      <c r="A278" s="402">
        <v>57</v>
      </c>
      <c r="B278" s="571" t="str">
        <f ca="1">IF(CONCATENATE('Т.8.'!AB62," (",'Т.8.'!AD62,"), ",'Т.8.'!AC62,", ",'Т.8.'!AE62)="  ( ),  ,  ","",IF(CONCATENATE('Т.8.'!AB62," (",'Т.8.'!AD62,"), ",'Т.8.'!AC62,", ",'Т.8.'!AE62)=$AJ$223,"-",(CONCATENATE('Т.8.'!AB62," (",'Т.8.'!AD62,"), ",'Т.8.'!AC62,", ",'Т.8.'!AE62))))</f>
        <v/>
      </c>
      <c r="C278" s="571"/>
      <c r="D278" s="571"/>
      <c r="E278" s="571" t="str">
        <f ca="1">IF(CONCATENATE('Т.8.'!AG62,", ",'Т.8.'!AF62,", ",'Т.8.'!AH62," обл., ",'Т.8.'!AI62," р-н, ",'Т.8.'!AJ62," ",'Т.8.'!AK62,", ",'Т.8.'!AL62," ",'Т.8.'!AM62,", буд. ",'Т.8.'!AN62,", кв./оф.",'Т.8.'!AO62,".    ",'Т.8.'!AP62)=" ,  ,   обл.,   р-н,    ,    , буд.  , кв./оф. .     ","",
IF(CONCATENATE('Т.8.'!AG62,", ",'Т.8.'!AF62,", ",'Т.8.'!AH62," обл., ",'Т.8.'!AI62," р-н, ",'Т.8.'!AJ62," ",'Т.8.'!AK62,", ",'Т.8.'!AL62," ",'Т.8.'!AM62,", буд. ",'Т.8.'!AN62,", кв./оф.",'Т.8.'!AO62,".    ",'Т.8.'!AP62)=$AJ$224,"-",
CONCATENATE('Т.8.'!AG62,", ",'Т.8.'!AF62,", ",'Т.8.'!AH62," обл., ",'Т.8.'!AI62," р-н, ",'Т.8.'!AJ62," ",'Т.8.'!AK62,", ",'Т.8.'!AL62," ",'Т.8.'!AM62,", буд. ",'Т.8.'!AN62,", кв./оф.",'Т.8.'!AO62,".    ",'Т.8.'!AP62)))</f>
        <v/>
      </c>
      <c r="F278" s="571"/>
      <c r="G278" s="571"/>
      <c r="H278" s="571"/>
      <c r="I278" s="629" t="str">
        <f ca="1">'Т.8.'!AQ62</f>
        <v xml:space="preserve"> </v>
      </c>
      <c r="J278" s="629"/>
      <c r="K278" s="629" t="str">
        <f ca="1">'Т.8.'!AR62</f>
        <v xml:space="preserve"> </v>
      </c>
      <c r="L278" s="629"/>
      <c r="M278" s="629" t="str">
        <f ca="1">'Т.8.'!AS62</f>
        <v/>
      </c>
      <c r="N278" s="629"/>
      <c r="O278" s="597" t="str">
        <f ca="1">'Т.8.'!AT62</f>
        <v xml:space="preserve"> </v>
      </c>
      <c r="P278" s="597"/>
      <c r="Q278" s="571" t="str">
        <f ca="1">IF(CONCATENATE('Т.8.'!AU62,". ",'Т.8.'!AV62)=" .  ","",CONCATENATE('Т.8.'!AU62,". ",'Т.8.'!AV62))</f>
        <v/>
      </c>
      <c r="R278" s="571"/>
      <c r="S278" s="571"/>
      <c r="T278" s="597" t="str">
        <f ca="1">'Т.8.'!AW62</f>
        <v xml:space="preserve"> </v>
      </c>
      <c r="U278" s="597"/>
      <c r="V278" s="247"/>
      <c r="W278" s="247"/>
      <c r="X278" s="247"/>
      <c r="Y278" s="247"/>
      <c r="Z278" s="247"/>
      <c r="AA278" s="247"/>
      <c r="AB278"/>
      <c r="AC278"/>
      <c r="AD278"/>
      <c r="AE278"/>
      <c r="AF278"/>
      <c r="AG278"/>
      <c r="AH278"/>
      <c r="AI278"/>
      <c r="AJ278"/>
    </row>
    <row r="279" spans="1:36" s="336" customFormat="1" ht="15" customHeight="1" x14ac:dyDescent="0.35">
      <c r="A279" s="402">
        <v>58</v>
      </c>
      <c r="B279" s="571" t="str">
        <f ca="1">IF(CONCATENATE('Т.8.'!AB63," (",'Т.8.'!AD63,"), ",'Т.8.'!AC63,", ",'Т.8.'!AE63)="  ( ),  ,  ","",IF(CONCATENATE('Т.8.'!AB63," (",'Т.8.'!AD63,"), ",'Т.8.'!AC63,", ",'Т.8.'!AE63)=$AJ$223,"-",(CONCATENATE('Т.8.'!AB63," (",'Т.8.'!AD63,"), ",'Т.8.'!AC63,", ",'Т.8.'!AE63))))</f>
        <v/>
      </c>
      <c r="C279" s="571"/>
      <c r="D279" s="571"/>
      <c r="E279" s="571" t="str">
        <f ca="1">IF(CONCATENATE('Т.8.'!AG63,", ",'Т.8.'!AF63,", ",'Т.8.'!AH63," обл., ",'Т.8.'!AI63," р-н, ",'Т.8.'!AJ63," ",'Т.8.'!AK63,", ",'Т.8.'!AL63," ",'Т.8.'!AM63,", буд. ",'Т.8.'!AN63,", кв./оф.",'Т.8.'!AO63,".    ",'Т.8.'!AP63)=" ,  ,   обл.,   р-н,    ,    , буд.  , кв./оф. .     ","",
IF(CONCATENATE('Т.8.'!AG63,", ",'Т.8.'!AF63,", ",'Т.8.'!AH63," обл., ",'Т.8.'!AI63," р-н, ",'Т.8.'!AJ63," ",'Т.8.'!AK63,", ",'Т.8.'!AL63," ",'Т.8.'!AM63,", буд. ",'Т.8.'!AN63,", кв./оф.",'Т.8.'!AO63,".    ",'Т.8.'!AP63)=$AJ$224,"-",
CONCATENATE('Т.8.'!AG63,", ",'Т.8.'!AF63,", ",'Т.8.'!AH63," обл., ",'Т.8.'!AI63," р-н, ",'Т.8.'!AJ63," ",'Т.8.'!AK63,", ",'Т.8.'!AL63," ",'Т.8.'!AM63,", буд. ",'Т.8.'!AN63,", кв./оф.",'Т.8.'!AO63,".    ",'Т.8.'!AP63)))</f>
        <v/>
      </c>
      <c r="F279" s="571"/>
      <c r="G279" s="571"/>
      <c r="H279" s="571"/>
      <c r="I279" s="629" t="str">
        <f ca="1">'Т.8.'!AQ63</f>
        <v xml:space="preserve"> </v>
      </c>
      <c r="J279" s="629"/>
      <c r="K279" s="629" t="str">
        <f ca="1">'Т.8.'!AR63</f>
        <v xml:space="preserve"> </v>
      </c>
      <c r="L279" s="629"/>
      <c r="M279" s="629" t="str">
        <f ca="1">'Т.8.'!AS63</f>
        <v/>
      </c>
      <c r="N279" s="629"/>
      <c r="O279" s="597" t="str">
        <f ca="1">'Т.8.'!AT63</f>
        <v xml:space="preserve"> </v>
      </c>
      <c r="P279" s="597"/>
      <c r="Q279" s="571" t="str">
        <f ca="1">IF(CONCATENATE('Т.8.'!AU63,". ",'Т.8.'!AV63)=" .  ","",CONCATENATE('Т.8.'!AU63,". ",'Т.8.'!AV63))</f>
        <v/>
      </c>
      <c r="R279" s="571"/>
      <c r="S279" s="571"/>
      <c r="T279" s="597" t="str">
        <f ca="1">'Т.8.'!AW63</f>
        <v xml:space="preserve"> </v>
      </c>
      <c r="U279" s="597"/>
      <c r="V279" s="247"/>
      <c r="W279" s="247"/>
      <c r="X279" s="247"/>
      <c r="Y279" s="247"/>
      <c r="Z279" s="247"/>
      <c r="AA279" s="247"/>
      <c r="AB279"/>
      <c r="AC279"/>
      <c r="AD279"/>
      <c r="AE279"/>
      <c r="AF279"/>
      <c r="AG279"/>
      <c r="AH279"/>
      <c r="AI279"/>
      <c r="AJ279"/>
    </row>
    <row r="280" spans="1:36" s="336" customFormat="1" ht="15" customHeight="1" x14ac:dyDescent="0.35">
      <c r="A280" s="402">
        <v>59</v>
      </c>
      <c r="B280" s="571" t="str">
        <f ca="1">IF(CONCATENATE('Т.8.'!AB64," (",'Т.8.'!AD64,"), ",'Т.8.'!AC64,", ",'Т.8.'!AE64)="  ( ),  ,  ","",IF(CONCATENATE('Т.8.'!AB64," (",'Т.8.'!AD64,"), ",'Т.8.'!AC64,", ",'Т.8.'!AE64)=$AJ$223,"-",(CONCATENATE('Т.8.'!AB64," (",'Т.8.'!AD64,"), ",'Т.8.'!AC64,", ",'Т.8.'!AE64))))</f>
        <v/>
      </c>
      <c r="C280" s="571"/>
      <c r="D280" s="571"/>
      <c r="E280" s="571" t="str">
        <f ca="1">IF(CONCATENATE('Т.8.'!AG64,", ",'Т.8.'!AF64,", ",'Т.8.'!AH64," обл., ",'Т.8.'!AI64," р-н, ",'Т.8.'!AJ64," ",'Т.8.'!AK64,", ",'Т.8.'!AL64," ",'Т.8.'!AM64,", буд. ",'Т.8.'!AN64,", кв./оф.",'Т.8.'!AO64,".    ",'Т.8.'!AP64)=" ,  ,   обл.,   р-н,    ,    , буд.  , кв./оф. .     ","",
IF(CONCATENATE('Т.8.'!AG64,", ",'Т.8.'!AF64,", ",'Т.8.'!AH64," обл., ",'Т.8.'!AI64," р-н, ",'Т.8.'!AJ64," ",'Т.8.'!AK64,", ",'Т.8.'!AL64," ",'Т.8.'!AM64,", буд. ",'Т.8.'!AN64,", кв./оф.",'Т.8.'!AO64,".    ",'Т.8.'!AP64)=$AJ$224,"-",
CONCATENATE('Т.8.'!AG64,", ",'Т.8.'!AF64,", ",'Т.8.'!AH64," обл., ",'Т.8.'!AI64," р-н, ",'Т.8.'!AJ64," ",'Т.8.'!AK64,", ",'Т.8.'!AL64," ",'Т.8.'!AM64,", буд. ",'Т.8.'!AN64,", кв./оф.",'Т.8.'!AO64,".    ",'Т.8.'!AP64)))</f>
        <v/>
      </c>
      <c r="F280" s="571"/>
      <c r="G280" s="571"/>
      <c r="H280" s="571"/>
      <c r="I280" s="629" t="str">
        <f ca="1">'Т.8.'!AQ64</f>
        <v xml:space="preserve"> </v>
      </c>
      <c r="J280" s="629"/>
      <c r="K280" s="629" t="str">
        <f ca="1">'Т.8.'!AR64</f>
        <v xml:space="preserve"> </v>
      </c>
      <c r="L280" s="629"/>
      <c r="M280" s="629" t="str">
        <f ca="1">'Т.8.'!AS64</f>
        <v/>
      </c>
      <c r="N280" s="629"/>
      <c r="O280" s="597" t="str">
        <f ca="1">'Т.8.'!AT64</f>
        <v xml:space="preserve"> </v>
      </c>
      <c r="P280" s="597"/>
      <c r="Q280" s="571" t="str">
        <f ca="1">IF(CONCATENATE('Т.8.'!AU64,". ",'Т.8.'!AV64)=" .  ","",CONCATENATE('Т.8.'!AU64,". ",'Т.8.'!AV64))</f>
        <v/>
      </c>
      <c r="R280" s="571"/>
      <c r="S280" s="571"/>
      <c r="T280" s="597" t="str">
        <f ca="1">'Т.8.'!AW64</f>
        <v xml:space="preserve"> </v>
      </c>
      <c r="U280" s="597"/>
      <c r="V280" s="247"/>
      <c r="W280" s="247"/>
      <c r="X280" s="247"/>
      <c r="Y280" s="247"/>
      <c r="Z280" s="247"/>
      <c r="AA280" s="247"/>
      <c r="AB280"/>
      <c r="AC280"/>
      <c r="AD280"/>
      <c r="AE280"/>
      <c r="AF280"/>
      <c r="AG280"/>
      <c r="AH280"/>
      <c r="AI280"/>
      <c r="AJ280"/>
    </row>
    <row r="281" spans="1:36" s="336" customFormat="1" ht="15" customHeight="1" x14ac:dyDescent="0.35">
      <c r="A281" s="402">
        <v>60</v>
      </c>
      <c r="B281" s="571" t="str">
        <f ca="1">IF(CONCATENATE('Т.8.'!AB65," (",'Т.8.'!AD65,"), ",'Т.8.'!AC65,", ",'Т.8.'!AE65)="  ( ),  ,  ","",IF(CONCATENATE('Т.8.'!AB65," (",'Т.8.'!AD65,"), ",'Т.8.'!AC65,", ",'Т.8.'!AE65)=$AJ$223,"-",(CONCATENATE('Т.8.'!AB65," (",'Т.8.'!AD65,"), ",'Т.8.'!AC65,", ",'Т.8.'!AE65))))</f>
        <v/>
      </c>
      <c r="C281" s="571"/>
      <c r="D281" s="571"/>
      <c r="E281" s="571" t="str">
        <f ca="1">IF(CONCATENATE('Т.8.'!AG65,", ",'Т.8.'!AF65,", ",'Т.8.'!AH65," обл., ",'Т.8.'!AI65," р-н, ",'Т.8.'!AJ65," ",'Т.8.'!AK65,", ",'Т.8.'!AL65," ",'Т.8.'!AM65,", буд. ",'Т.8.'!AN65,", кв./оф.",'Т.8.'!AO65,".    ",'Т.8.'!AP65)=" ,  ,   обл.,   р-н,    ,    , буд.  , кв./оф. .     ","",
IF(CONCATENATE('Т.8.'!AG65,", ",'Т.8.'!AF65,", ",'Т.8.'!AH65," обл., ",'Т.8.'!AI65," р-н, ",'Т.8.'!AJ65," ",'Т.8.'!AK65,", ",'Т.8.'!AL65," ",'Т.8.'!AM65,", буд. ",'Т.8.'!AN65,", кв./оф.",'Т.8.'!AO65,".    ",'Т.8.'!AP65)=$AJ$224,"-",
CONCATENATE('Т.8.'!AG65,", ",'Т.8.'!AF65,", ",'Т.8.'!AH65," обл., ",'Т.8.'!AI65," р-н, ",'Т.8.'!AJ65," ",'Т.8.'!AK65,", ",'Т.8.'!AL65," ",'Т.8.'!AM65,", буд. ",'Т.8.'!AN65,", кв./оф.",'Т.8.'!AO65,".    ",'Т.8.'!AP65)))</f>
        <v/>
      </c>
      <c r="F281" s="571"/>
      <c r="G281" s="571"/>
      <c r="H281" s="571"/>
      <c r="I281" s="629" t="str">
        <f ca="1">'Т.8.'!AQ65</f>
        <v xml:space="preserve"> </v>
      </c>
      <c r="J281" s="629"/>
      <c r="K281" s="629" t="str">
        <f ca="1">'Т.8.'!AR65</f>
        <v xml:space="preserve"> </v>
      </c>
      <c r="L281" s="629"/>
      <c r="M281" s="629" t="str">
        <f ca="1">'Т.8.'!AS65</f>
        <v/>
      </c>
      <c r="N281" s="629"/>
      <c r="O281" s="597" t="str">
        <f ca="1">'Т.8.'!AT65</f>
        <v xml:space="preserve"> </v>
      </c>
      <c r="P281" s="597"/>
      <c r="Q281" s="571" t="str">
        <f ca="1">IF(CONCATENATE('Т.8.'!AU65,". ",'Т.8.'!AV65)=" .  ","",CONCATENATE('Т.8.'!AU65,". ",'Т.8.'!AV65))</f>
        <v/>
      </c>
      <c r="R281" s="571"/>
      <c r="S281" s="571"/>
      <c r="T281" s="597" t="str">
        <f ca="1">'Т.8.'!AW65</f>
        <v xml:space="preserve"> </v>
      </c>
      <c r="U281" s="597"/>
      <c r="V281" s="247"/>
      <c r="W281" s="247"/>
      <c r="X281" s="247"/>
      <c r="Y281" s="247"/>
      <c r="Z281" s="247"/>
      <c r="AA281" s="247"/>
      <c r="AB281"/>
      <c r="AC281"/>
      <c r="AD281"/>
      <c r="AE281"/>
      <c r="AF281"/>
      <c r="AG281"/>
      <c r="AH281"/>
      <c r="AI281"/>
      <c r="AJ281"/>
    </row>
    <row r="282" spans="1:36" s="336" customFormat="1" ht="15" customHeight="1" x14ac:dyDescent="0.35">
      <c r="A282" s="402">
        <v>61</v>
      </c>
      <c r="B282" s="571" t="str">
        <f ca="1">IF(CONCATENATE('Т.8.'!AB66," (",'Т.8.'!AD66,"), ",'Т.8.'!AC66,", ",'Т.8.'!AE66)="  ( ),  ,  ","",IF(CONCATENATE('Т.8.'!AB66," (",'Т.8.'!AD66,"), ",'Т.8.'!AC66,", ",'Т.8.'!AE66)=$AJ$223,"-",(CONCATENATE('Т.8.'!AB66," (",'Т.8.'!AD66,"), ",'Т.8.'!AC66,", ",'Т.8.'!AE66))))</f>
        <v/>
      </c>
      <c r="C282" s="571"/>
      <c r="D282" s="571"/>
      <c r="E282" s="571" t="str">
        <f ca="1">IF(CONCATENATE('Т.8.'!AG66,", ",'Т.8.'!AF66,", ",'Т.8.'!AH66," обл., ",'Т.8.'!AI66," р-н, ",'Т.8.'!AJ66," ",'Т.8.'!AK66,", ",'Т.8.'!AL66," ",'Т.8.'!AM66,", буд. ",'Т.8.'!AN66,", кв./оф.",'Т.8.'!AO66,".    ",'Т.8.'!AP66)=" ,  ,   обл.,   р-н,    ,    , буд.  , кв./оф. .     ","",
IF(CONCATENATE('Т.8.'!AG66,", ",'Т.8.'!AF66,", ",'Т.8.'!AH66," обл., ",'Т.8.'!AI66," р-н, ",'Т.8.'!AJ66," ",'Т.8.'!AK66,", ",'Т.8.'!AL66," ",'Т.8.'!AM66,", буд. ",'Т.8.'!AN66,", кв./оф.",'Т.8.'!AO66,".    ",'Т.8.'!AP66)=$AJ$224,"-",
CONCATENATE('Т.8.'!AG66,", ",'Т.8.'!AF66,", ",'Т.8.'!AH66," обл., ",'Т.8.'!AI66," р-н, ",'Т.8.'!AJ66," ",'Т.8.'!AK66,", ",'Т.8.'!AL66," ",'Т.8.'!AM66,", буд. ",'Т.8.'!AN66,", кв./оф.",'Т.8.'!AO66,".    ",'Т.8.'!AP66)))</f>
        <v/>
      </c>
      <c r="F282" s="571"/>
      <c r="G282" s="571"/>
      <c r="H282" s="571"/>
      <c r="I282" s="629" t="str">
        <f ca="1">'Т.8.'!AQ66</f>
        <v xml:space="preserve"> </v>
      </c>
      <c r="J282" s="629"/>
      <c r="K282" s="629" t="str">
        <f ca="1">'Т.8.'!AR66</f>
        <v xml:space="preserve"> </v>
      </c>
      <c r="L282" s="629"/>
      <c r="M282" s="629" t="str">
        <f ca="1">'Т.8.'!AS66</f>
        <v/>
      </c>
      <c r="N282" s="629"/>
      <c r="O282" s="597" t="str">
        <f ca="1">'Т.8.'!AT66</f>
        <v xml:space="preserve"> </v>
      </c>
      <c r="P282" s="597"/>
      <c r="Q282" s="571" t="str">
        <f ca="1">IF(CONCATENATE('Т.8.'!AU66,". ",'Т.8.'!AV66)=" .  ","",CONCATENATE('Т.8.'!AU66,". ",'Т.8.'!AV66))</f>
        <v/>
      </c>
      <c r="R282" s="571"/>
      <c r="S282" s="571"/>
      <c r="T282" s="597" t="str">
        <f ca="1">'Т.8.'!AW66</f>
        <v xml:space="preserve"> </v>
      </c>
      <c r="U282" s="597"/>
      <c r="V282" s="247"/>
      <c r="W282" s="247"/>
      <c r="X282" s="247"/>
      <c r="Y282" s="247"/>
      <c r="Z282" s="247"/>
      <c r="AA282" s="247"/>
      <c r="AB282"/>
      <c r="AC282"/>
      <c r="AD282"/>
      <c r="AE282"/>
      <c r="AF282"/>
      <c r="AG282"/>
      <c r="AH282"/>
      <c r="AI282"/>
      <c r="AJ282"/>
    </row>
    <row r="283" spans="1:36" s="336" customFormat="1" ht="15" customHeight="1" x14ac:dyDescent="0.35">
      <c r="A283" s="402">
        <v>62</v>
      </c>
      <c r="B283" s="571" t="str">
        <f ca="1">IF(CONCATENATE('Т.8.'!AB67," (",'Т.8.'!AD67,"), ",'Т.8.'!AC67,", ",'Т.8.'!AE67)="  ( ),  ,  ","",IF(CONCATENATE('Т.8.'!AB67," (",'Т.8.'!AD67,"), ",'Т.8.'!AC67,", ",'Т.8.'!AE67)=$AJ$223,"-",(CONCATENATE('Т.8.'!AB67," (",'Т.8.'!AD67,"), ",'Т.8.'!AC67,", ",'Т.8.'!AE67))))</f>
        <v/>
      </c>
      <c r="C283" s="571"/>
      <c r="D283" s="571"/>
      <c r="E283" s="571" t="str">
        <f ca="1">IF(CONCATENATE('Т.8.'!AG67,", ",'Т.8.'!AF67,", ",'Т.8.'!AH67," обл., ",'Т.8.'!AI67," р-н, ",'Т.8.'!AJ67," ",'Т.8.'!AK67,", ",'Т.8.'!AL67," ",'Т.8.'!AM67,", буд. ",'Т.8.'!AN67,", кв./оф.",'Т.8.'!AO67,".    ",'Т.8.'!AP67)=" ,  ,   обл.,   р-н,    ,    , буд.  , кв./оф. .     ","",
IF(CONCATENATE('Т.8.'!AG67,", ",'Т.8.'!AF67,", ",'Т.8.'!AH67," обл., ",'Т.8.'!AI67," р-н, ",'Т.8.'!AJ67," ",'Т.8.'!AK67,", ",'Т.8.'!AL67," ",'Т.8.'!AM67,", буд. ",'Т.8.'!AN67,", кв./оф.",'Т.8.'!AO67,".    ",'Т.8.'!AP67)=$AJ$224,"-",
CONCATENATE('Т.8.'!AG67,", ",'Т.8.'!AF67,", ",'Т.8.'!AH67," обл., ",'Т.8.'!AI67," р-н, ",'Т.8.'!AJ67," ",'Т.8.'!AK67,", ",'Т.8.'!AL67," ",'Т.8.'!AM67,", буд. ",'Т.8.'!AN67,", кв./оф.",'Т.8.'!AO67,".    ",'Т.8.'!AP67)))</f>
        <v/>
      </c>
      <c r="F283" s="571"/>
      <c r="G283" s="571"/>
      <c r="H283" s="571"/>
      <c r="I283" s="629" t="str">
        <f ca="1">'Т.8.'!AQ67</f>
        <v xml:space="preserve"> </v>
      </c>
      <c r="J283" s="629"/>
      <c r="K283" s="629" t="str">
        <f ca="1">'Т.8.'!AR67</f>
        <v xml:space="preserve"> </v>
      </c>
      <c r="L283" s="629"/>
      <c r="M283" s="629" t="str">
        <f ca="1">'Т.8.'!AS67</f>
        <v/>
      </c>
      <c r="N283" s="629"/>
      <c r="O283" s="597" t="str">
        <f ca="1">'Т.8.'!AT67</f>
        <v xml:space="preserve"> </v>
      </c>
      <c r="P283" s="597"/>
      <c r="Q283" s="571" t="str">
        <f ca="1">IF(CONCATENATE('Т.8.'!AU67,". ",'Т.8.'!AV67)=" .  ","",CONCATENATE('Т.8.'!AU67,". ",'Т.8.'!AV67))</f>
        <v/>
      </c>
      <c r="R283" s="571"/>
      <c r="S283" s="571"/>
      <c r="T283" s="597" t="str">
        <f ca="1">'Т.8.'!AW67</f>
        <v xml:space="preserve"> </v>
      </c>
      <c r="U283" s="597"/>
      <c r="V283" s="247"/>
      <c r="W283" s="247"/>
      <c r="X283" s="247"/>
      <c r="Y283" s="247"/>
      <c r="Z283" s="247"/>
      <c r="AA283" s="247"/>
      <c r="AB283"/>
      <c r="AC283"/>
      <c r="AD283"/>
      <c r="AE283"/>
      <c r="AF283"/>
      <c r="AG283"/>
      <c r="AH283"/>
      <c r="AI283"/>
      <c r="AJ283"/>
    </row>
    <row r="284" spans="1:36" s="336" customFormat="1" ht="15" customHeight="1" x14ac:dyDescent="0.35">
      <c r="A284" s="402">
        <v>63</v>
      </c>
      <c r="B284" s="571" t="str">
        <f ca="1">IF(CONCATENATE('Т.8.'!AB68," (",'Т.8.'!AD68,"), ",'Т.8.'!AC68,", ",'Т.8.'!AE68)="  ( ),  ,  ","",IF(CONCATENATE('Т.8.'!AB68," (",'Т.8.'!AD68,"), ",'Т.8.'!AC68,", ",'Т.8.'!AE68)=$AJ$223,"-",(CONCATENATE('Т.8.'!AB68," (",'Т.8.'!AD68,"), ",'Т.8.'!AC68,", ",'Т.8.'!AE68))))</f>
        <v/>
      </c>
      <c r="C284" s="571"/>
      <c r="D284" s="571"/>
      <c r="E284" s="571" t="str">
        <f ca="1">IF(CONCATENATE('Т.8.'!AG68,", ",'Т.8.'!AF68,", ",'Т.8.'!AH68," обл., ",'Т.8.'!AI68," р-н, ",'Т.8.'!AJ68," ",'Т.8.'!AK68,", ",'Т.8.'!AL68," ",'Т.8.'!AM68,", буд. ",'Т.8.'!AN68,", кв./оф.",'Т.8.'!AO68,".    ",'Т.8.'!AP68)=" ,  ,   обл.,   р-н,    ,    , буд.  , кв./оф. .     ","",
IF(CONCATENATE('Т.8.'!AG68,", ",'Т.8.'!AF68,", ",'Т.8.'!AH68," обл., ",'Т.8.'!AI68," р-н, ",'Т.8.'!AJ68," ",'Т.8.'!AK68,", ",'Т.8.'!AL68," ",'Т.8.'!AM68,", буд. ",'Т.8.'!AN68,", кв./оф.",'Т.8.'!AO68,".    ",'Т.8.'!AP68)=$AJ$224,"-",
CONCATENATE('Т.8.'!AG68,", ",'Т.8.'!AF68,", ",'Т.8.'!AH68," обл., ",'Т.8.'!AI68," р-н, ",'Т.8.'!AJ68," ",'Т.8.'!AK68,", ",'Т.8.'!AL68," ",'Т.8.'!AM68,", буд. ",'Т.8.'!AN68,", кв./оф.",'Т.8.'!AO68,".    ",'Т.8.'!AP68)))</f>
        <v/>
      </c>
      <c r="F284" s="571"/>
      <c r="G284" s="571"/>
      <c r="H284" s="571"/>
      <c r="I284" s="629" t="str">
        <f ca="1">'Т.8.'!AQ68</f>
        <v xml:space="preserve"> </v>
      </c>
      <c r="J284" s="629"/>
      <c r="K284" s="629" t="str">
        <f ca="1">'Т.8.'!AR68</f>
        <v xml:space="preserve"> </v>
      </c>
      <c r="L284" s="629"/>
      <c r="M284" s="629" t="str">
        <f ca="1">'Т.8.'!AS68</f>
        <v/>
      </c>
      <c r="N284" s="629"/>
      <c r="O284" s="597" t="str">
        <f ca="1">'Т.8.'!AT68</f>
        <v xml:space="preserve"> </v>
      </c>
      <c r="P284" s="597"/>
      <c r="Q284" s="571" t="str">
        <f ca="1">IF(CONCATENATE('Т.8.'!AU68,". ",'Т.8.'!AV68)=" .  ","",CONCATENATE('Т.8.'!AU68,". ",'Т.8.'!AV68))</f>
        <v/>
      </c>
      <c r="R284" s="571"/>
      <c r="S284" s="571"/>
      <c r="T284" s="597" t="str">
        <f ca="1">'Т.8.'!AW68</f>
        <v xml:space="preserve"> </v>
      </c>
      <c r="U284" s="597"/>
      <c r="V284" s="247"/>
      <c r="W284" s="247"/>
      <c r="X284" s="247"/>
      <c r="Y284" s="247"/>
      <c r="Z284" s="247"/>
      <c r="AA284" s="247"/>
      <c r="AB284"/>
      <c r="AC284"/>
      <c r="AD284"/>
      <c r="AE284"/>
      <c r="AF284"/>
      <c r="AG284"/>
      <c r="AH284"/>
      <c r="AI284"/>
      <c r="AJ284"/>
    </row>
    <row r="285" spans="1:36" s="336" customFormat="1" ht="15" customHeight="1" x14ac:dyDescent="0.35">
      <c r="A285" s="402">
        <v>64</v>
      </c>
      <c r="B285" s="571" t="str">
        <f ca="1">IF(CONCATENATE('Т.8.'!AB69," (",'Т.8.'!AD69,"), ",'Т.8.'!AC69,", ",'Т.8.'!AE69)="  ( ),  ,  ","",IF(CONCATENATE('Т.8.'!AB69," (",'Т.8.'!AD69,"), ",'Т.8.'!AC69,", ",'Т.8.'!AE69)=$AJ$223,"-",(CONCATENATE('Т.8.'!AB69," (",'Т.8.'!AD69,"), ",'Т.8.'!AC69,", ",'Т.8.'!AE69))))</f>
        <v/>
      </c>
      <c r="C285" s="571"/>
      <c r="D285" s="571"/>
      <c r="E285" s="571" t="str">
        <f ca="1">IF(CONCATENATE('Т.8.'!AG69,", ",'Т.8.'!AF69,", ",'Т.8.'!AH69," обл., ",'Т.8.'!AI69," р-н, ",'Т.8.'!AJ69," ",'Т.8.'!AK69,", ",'Т.8.'!AL69," ",'Т.8.'!AM69,", буд. ",'Т.8.'!AN69,", кв./оф.",'Т.8.'!AO69,".    ",'Т.8.'!AP69)=" ,  ,   обл.,   р-н,    ,    , буд.  , кв./оф. .     ","",
IF(CONCATENATE('Т.8.'!AG69,", ",'Т.8.'!AF69,", ",'Т.8.'!AH69," обл., ",'Т.8.'!AI69," р-н, ",'Т.8.'!AJ69," ",'Т.8.'!AK69,", ",'Т.8.'!AL69," ",'Т.8.'!AM69,", буд. ",'Т.8.'!AN69,", кв./оф.",'Т.8.'!AO69,".    ",'Т.8.'!AP69)=$AJ$224,"-",
CONCATENATE('Т.8.'!AG69,", ",'Т.8.'!AF69,", ",'Т.8.'!AH69," обл., ",'Т.8.'!AI69," р-н, ",'Т.8.'!AJ69," ",'Т.8.'!AK69,", ",'Т.8.'!AL69," ",'Т.8.'!AM69,", буд. ",'Т.8.'!AN69,", кв./оф.",'Т.8.'!AO69,".    ",'Т.8.'!AP69)))</f>
        <v/>
      </c>
      <c r="F285" s="571"/>
      <c r="G285" s="571"/>
      <c r="H285" s="571"/>
      <c r="I285" s="629" t="str">
        <f ca="1">'Т.8.'!AQ69</f>
        <v xml:space="preserve"> </v>
      </c>
      <c r="J285" s="629"/>
      <c r="K285" s="629" t="str">
        <f ca="1">'Т.8.'!AR69</f>
        <v xml:space="preserve"> </v>
      </c>
      <c r="L285" s="629"/>
      <c r="M285" s="629" t="str">
        <f ca="1">'Т.8.'!AS69</f>
        <v/>
      </c>
      <c r="N285" s="629"/>
      <c r="O285" s="597" t="str">
        <f ca="1">'Т.8.'!AT69</f>
        <v xml:space="preserve"> </v>
      </c>
      <c r="P285" s="597"/>
      <c r="Q285" s="571" t="str">
        <f ca="1">IF(CONCATENATE('Т.8.'!AU69,". ",'Т.8.'!AV69)=" .  ","",CONCATENATE('Т.8.'!AU69,". ",'Т.8.'!AV69))</f>
        <v/>
      </c>
      <c r="R285" s="571"/>
      <c r="S285" s="571"/>
      <c r="T285" s="597" t="str">
        <f ca="1">'Т.8.'!AW69</f>
        <v xml:space="preserve"> </v>
      </c>
      <c r="U285" s="597"/>
      <c r="V285" s="247"/>
      <c r="W285" s="247"/>
      <c r="X285" s="247"/>
      <c r="Y285" s="247"/>
      <c r="Z285" s="247"/>
      <c r="AA285" s="247"/>
      <c r="AB285"/>
      <c r="AC285"/>
      <c r="AD285"/>
      <c r="AE285"/>
      <c r="AF285"/>
      <c r="AG285"/>
      <c r="AH285"/>
      <c r="AI285"/>
      <c r="AJ285"/>
    </row>
    <row r="286" spans="1:36" s="336" customFormat="1" ht="15" customHeight="1" x14ac:dyDescent="0.35">
      <c r="A286" s="402">
        <v>65</v>
      </c>
      <c r="B286" s="571" t="str">
        <f ca="1">IF(CONCATENATE('Т.8.'!AB70," (",'Т.8.'!AD70,"), ",'Т.8.'!AC70,", ",'Т.8.'!AE70)="  ( ),  ,  ","",IF(CONCATENATE('Т.8.'!AB70," (",'Т.8.'!AD70,"), ",'Т.8.'!AC70,", ",'Т.8.'!AE70)=$AJ$223,"-",(CONCATENATE('Т.8.'!AB70," (",'Т.8.'!AD70,"), ",'Т.8.'!AC70,", ",'Т.8.'!AE70))))</f>
        <v/>
      </c>
      <c r="C286" s="571"/>
      <c r="D286" s="571"/>
      <c r="E286" s="571" t="str">
        <f ca="1">IF(CONCATENATE('Т.8.'!AG70,", ",'Т.8.'!AF70,", ",'Т.8.'!AH70," обл., ",'Т.8.'!AI70," р-н, ",'Т.8.'!AJ70," ",'Т.8.'!AK70,", ",'Т.8.'!AL70," ",'Т.8.'!AM70,", буд. ",'Т.8.'!AN70,", кв./оф.",'Т.8.'!AO70,".    ",'Т.8.'!AP70)=" ,  ,   обл.,   р-н,    ,    , буд.  , кв./оф. .     ","",
IF(CONCATENATE('Т.8.'!AG70,", ",'Т.8.'!AF70,", ",'Т.8.'!AH70," обл., ",'Т.8.'!AI70," р-н, ",'Т.8.'!AJ70," ",'Т.8.'!AK70,", ",'Т.8.'!AL70," ",'Т.8.'!AM70,", буд. ",'Т.8.'!AN70,", кв./оф.",'Т.8.'!AO70,".    ",'Т.8.'!AP70)=$AJ$224,"-",
CONCATENATE('Т.8.'!AG70,", ",'Т.8.'!AF70,", ",'Т.8.'!AH70," обл., ",'Т.8.'!AI70," р-н, ",'Т.8.'!AJ70," ",'Т.8.'!AK70,", ",'Т.8.'!AL70," ",'Т.8.'!AM70,", буд. ",'Т.8.'!AN70,", кв./оф.",'Т.8.'!AO70,".    ",'Т.8.'!AP70)))</f>
        <v/>
      </c>
      <c r="F286" s="571"/>
      <c r="G286" s="571"/>
      <c r="H286" s="571"/>
      <c r="I286" s="629" t="str">
        <f ca="1">'Т.8.'!AQ70</f>
        <v xml:space="preserve"> </v>
      </c>
      <c r="J286" s="629"/>
      <c r="K286" s="629" t="str">
        <f ca="1">'Т.8.'!AR70</f>
        <v xml:space="preserve"> </v>
      </c>
      <c r="L286" s="629"/>
      <c r="M286" s="629" t="str">
        <f ca="1">'Т.8.'!AS70</f>
        <v/>
      </c>
      <c r="N286" s="629"/>
      <c r="O286" s="597" t="str">
        <f ca="1">'Т.8.'!AT70</f>
        <v xml:space="preserve"> </v>
      </c>
      <c r="P286" s="597"/>
      <c r="Q286" s="571" t="str">
        <f ca="1">IF(CONCATENATE('Т.8.'!AU70,". ",'Т.8.'!AV70)=" .  ","",CONCATENATE('Т.8.'!AU70,". ",'Т.8.'!AV70))</f>
        <v/>
      </c>
      <c r="R286" s="571"/>
      <c r="S286" s="571"/>
      <c r="T286" s="597" t="str">
        <f ca="1">'Т.8.'!AW70</f>
        <v xml:space="preserve"> </v>
      </c>
      <c r="U286" s="597"/>
      <c r="V286" s="247"/>
      <c r="W286" s="247"/>
      <c r="X286" s="247"/>
      <c r="Y286" s="247"/>
      <c r="Z286" s="247"/>
      <c r="AA286" s="247"/>
      <c r="AB286"/>
      <c r="AC286"/>
      <c r="AD286"/>
      <c r="AE286"/>
      <c r="AF286"/>
      <c r="AG286"/>
      <c r="AH286"/>
      <c r="AI286"/>
      <c r="AJ286"/>
    </row>
    <row r="287" spans="1:36" s="336" customFormat="1" ht="15" customHeight="1" x14ac:dyDescent="0.35">
      <c r="A287" s="402">
        <v>66</v>
      </c>
      <c r="B287" s="571" t="str">
        <f ca="1">IF(CONCATENATE('Т.8.'!AB71," (",'Т.8.'!AD71,"), ",'Т.8.'!AC71,", ",'Т.8.'!AE71)="  ( ),  ,  ","",IF(CONCATENATE('Т.8.'!AB71," (",'Т.8.'!AD71,"), ",'Т.8.'!AC71,", ",'Т.8.'!AE71)=$AJ$223,"-",(CONCATENATE('Т.8.'!AB71," (",'Т.8.'!AD71,"), ",'Т.8.'!AC71,", ",'Т.8.'!AE71))))</f>
        <v/>
      </c>
      <c r="C287" s="571"/>
      <c r="D287" s="571"/>
      <c r="E287" s="571" t="str">
        <f ca="1">IF(CONCATENATE('Т.8.'!AG71,", ",'Т.8.'!AF71,", ",'Т.8.'!AH71," обл., ",'Т.8.'!AI71," р-н, ",'Т.8.'!AJ71," ",'Т.8.'!AK71,", ",'Т.8.'!AL71," ",'Т.8.'!AM71,", буд. ",'Т.8.'!AN71,", кв./оф.",'Т.8.'!AO71,".    ",'Т.8.'!AP71)=" ,  ,   обл.,   р-н,    ,    , буд.  , кв./оф. .     ","",
IF(CONCATENATE('Т.8.'!AG71,", ",'Т.8.'!AF71,", ",'Т.8.'!AH71," обл., ",'Т.8.'!AI71," р-н, ",'Т.8.'!AJ71," ",'Т.8.'!AK71,", ",'Т.8.'!AL71," ",'Т.8.'!AM71,", буд. ",'Т.8.'!AN71,", кв./оф.",'Т.8.'!AO71,".    ",'Т.8.'!AP71)=$AJ$224,"-",
CONCATENATE('Т.8.'!AG71,", ",'Т.8.'!AF71,", ",'Т.8.'!AH71," обл., ",'Т.8.'!AI71," р-н, ",'Т.8.'!AJ71," ",'Т.8.'!AK71,", ",'Т.8.'!AL71," ",'Т.8.'!AM71,", буд. ",'Т.8.'!AN71,", кв./оф.",'Т.8.'!AO71,".    ",'Т.8.'!AP71)))</f>
        <v/>
      </c>
      <c r="F287" s="571"/>
      <c r="G287" s="571"/>
      <c r="H287" s="571"/>
      <c r="I287" s="629" t="str">
        <f ca="1">'Т.8.'!AQ71</f>
        <v xml:space="preserve"> </v>
      </c>
      <c r="J287" s="629"/>
      <c r="K287" s="629" t="str">
        <f ca="1">'Т.8.'!AR71</f>
        <v xml:space="preserve"> </v>
      </c>
      <c r="L287" s="629"/>
      <c r="M287" s="629" t="str">
        <f ca="1">'Т.8.'!AS71</f>
        <v/>
      </c>
      <c r="N287" s="629"/>
      <c r="O287" s="597" t="str">
        <f ca="1">'Т.8.'!AT71</f>
        <v xml:space="preserve"> </v>
      </c>
      <c r="P287" s="597"/>
      <c r="Q287" s="571" t="str">
        <f ca="1">IF(CONCATENATE('Т.8.'!AU71,". ",'Т.8.'!AV71)=" .  ","",CONCATENATE('Т.8.'!AU71,". ",'Т.8.'!AV71))</f>
        <v/>
      </c>
      <c r="R287" s="571"/>
      <c r="S287" s="571"/>
      <c r="T287" s="597" t="str">
        <f ca="1">'Т.8.'!AW71</f>
        <v xml:space="preserve"> </v>
      </c>
      <c r="U287" s="597"/>
      <c r="V287" s="247"/>
      <c r="W287" s="247"/>
      <c r="X287" s="247"/>
      <c r="Y287" s="247"/>
      <c r="Z287" s="247"/>
      <c r="AA287" s="247"/>
      <c r="AB287"/>
      <c r="AC287"/>
      <c r="AD287"/>
      <c r="AE287"/>
      <c r="AF287"/>
      <c r="AG287"/>
      <c r="AH287"/>
      <c r="AI287"/>
      <c r="AJ287"/>
    </row>
    <row r="288" spans="1:36" s="336" customFormat="1" ht="15" customHeight="1" x14ac:dyDescent="0.35">
      <c r="A288" s="402">
        <v>67</v>
      </c>
      <c r="B288" s="571" t="str">
        <f ca="1">IF(CONCATENATE('Т.8.'!AB72," (",'Т.8.'!AD72,"), ",'Т.8.'!AC72,", ",'Т.8.'!AE72)="  ( ),  ,  ","",IF(CONCATENATE('Т.8.'!AB72," (",'Т.8.'!AD72,"), ",'Т.8.'!AC72,", ",'Т.8.'!AE72)=$AJ$223,"-",(CONCATENATE('Т.8.'!AB72," (",'Т.8.'!AD72,"), ",'Т.8.'!AC72,", ",'Т.8.'!AE72))))</f>
        <v/>
      </c>
      <c r="C288" s="571"/>
      <c r="D288" s="571"/>
      <c r="E288" s="571" t="str">
        <f ca="1">IF(CONCATENATE('Т.8.'!AG72,", ",'Т.8.'!AF72,", ",'Т.8.'!AH72," обл., ",'Т.8.'!AI72," р-н, ",'Т.8.'!AJ72," ",'Т.8.'!AK72,", ",'Т.8.'!AL72," ",'Т.8.'!AM72,", буд. ",'Т.8.'!AN72,", кв./оф.",'Т.8.'!AO72,".    ",'Т.8.'!AP72)=" ,  ,   обл.,   р-н,    ,    , буд.  , кв./оф. .     ","",
IF(CONCATENATE('Т.8.'!AG72,", ",'Т.8.'!AF72,", ",'Т.8.'!AH72," обл., ",'Т.8.'!AI72," р-н, ",'Т.8.'!AJ72," ",'Т.8.'!AK72,", ",'Т.8.'!AL72," ",'Т.8.'!AM72,", буд. ",'Т.8.'!AN72,", кв./оф.",'Т.8.'!AO72,".    ",'Т.8.'!AP72)=$AJ$224,"-",
CONCATENATE('Т.8.'!AG72,", ",'Т.8.'!AF72,", ",'Т.8.'!AH72," обл., ",'Т.8.'!AI72," р-н, ",'Т.8.'!AJ72," ",'Т.8.'!AK72,", ",'Т.8.'!AL72," ",'Т.8.'!AM72,", буд. ",'Т.8.'!AN72,", кв./оф.",'Т.8.'!AO72,".    ",'Т.8.'!AP72)))</f>
        <v/>
      </c>
      <c r="F288" s="571"/>
      <c r="G288" s="571"/>
      <c r="H288" s="571"/>
      <c r="I288" s="629" t="str">
        <f ca="1">'Т.8.'!AQ72</f>
        <v xml:space="preserve"> </v>
      </c>
      <c r="J288" s="629"/>
      <c r="K288" s="629" t="str">
        <f ca="1">'Т.8.'!AR72</f>
        <v xml:space="preserve"> </v>
      </c>
      <c r="L288" s="629"/>
      <c r="M288" s="629" t="str">
        <f ca="1">'Т.8.'!AS72</f>
        <v/>
      </c>
      <c r="N288" s="629"/>
      <c r="O288" s="597" t="str">
        <f ca="1">'Т.8.'!AT72</f>
        <v xml:space="preserve"> </v>
      </c>
      <c r="P288" s="597"/>
      <c r="Q288" s="571" t="str">
        <f ca="1">IF(CONCATENATE('Т.8.'!AU72,". ",'Т.8.'!AV72)=" .  ","",CONCATENATE('Т.8.'!AU72,". ",'Т.8.'!AV72))</f>
        <v/>
      </c>
      <c r="R288" s="571"/>
      <c r="S288" s="571"/>
      <c r="T288" s="597" t="str">
        <f ca="1">'Т.8.'!AW72</f>
        <v xml:space="preserve"> </v>
      </c>
      <c r="U288" s="597"/>
      <c r="V288" s="247"/>
      <c r="W288" s="247"/>
      <c r="X288" s="247"/>
      <c r="Y288" s="247"/>
      <c r="Z288" s="247"/>
      <c r="AA288" s="247"/>
      <c r="AB288"/>
      <c r="AC288"/>
      <c r="AD288"/>
      <c r="AE288"/>
      <c r="AF288"/>
      <c r="AG288"/>
      <c r="AH288"/>
      <c r="AI288"/>
      <c r="AJ288"/>
    </row>
    <row r="289" spans="1:36" s="336" customFormat="1" ht="15" customHeight="1" x14ac:dyDescent="0.35">
      <c r="A289" s="402">
        <v>68</v>
      </c>
      <c r="B289" s="571" t="str">
        <f ca="1">IF(CONCATENATE('Т.8.'!AB73," (",'Т.8.'!AD73,"), ",'Т.8.'!AC73,", ",'Т.8.'!AE73)="  ( ),  ,  ","",IF(CONCATENATE('Т.8.'!AB73," (",'Т.8.'!AD73,"), ",'Т.8.'!AC73,", ",'Т.8.'!AE73)=$AJ$223,"-",(CONCATENATE('Т.8.'!AB73," (",'Т.8.'!AD73,"), ",'Т.8.'!AC73,", ",'Т.8.'!AE73))))</f>
        <v/>
      </c>
      <c r="C289" s="571"/>
      <c r="D289" s="571"/>
      <c r="E289" s="571" t="str">
        <f ca="1">IF(CONCATENATE('Т.8.'!AG73,", ",'Т.8.'!AF73,", ",'Т.8.'!AH73," обл., ",'Т.8.'!AI73," р-н, ",'Т.8.'!AJ73," ",'Т.8.'!AK73,", ",'Т.8.'!AL73," ",'Т.8.'!AM73,", буд. ",'Т.8.'!AN73,", кв./оф.",'Т.8.'!AO73,".    ",'Т.8.'!AP73)=" ,  ,   обл.,   р-н,    ,    , буд.  , кв./оф. .     ","",
IF(CONCATENATE('Т.8.'!AG73,", ",'Т.8.'!AF73,", ",'Т.8.'!AH73," обл., ",'Т.8.'!AI73," р-н, ",'Т.8.'!AJ73," ",'Т.8.'!AK73,", ",'Т.8.'!AL73," ",'Т.8.'!AM73,", буд. ",'Т.8.'!AN73,", кв./оф.",'Т.8.'!AO73,".    ",'Т.8.'!AP73)=$AJ$224,"-",
CONCATENATE('Т.8.'!AG73,", ",'Т.8.'!AF73,", ",'Т.8.'!AH73," обл., ",'Т.8.'!AI73," р-н, ",'Т.8.'!AJ73," ",'Т.8.'!AK73,", ",'Т.8.'!AL73," ",'Т.8.'!AM73,", буд. ",'Т.8.'!AN73,", кв./оф.",'Т.8.'!AO73,".    ",'Т.8.'!AP73)))</f>
        <v/>
      </c>
      <c r="F289" s="571"/>
      <c r="G289" s="571"/>
      <c r="H289" s="571"/>
      <c r="I289" s="629" t="str">
        <f ca="1">'Т.8.'!AQ73</f>
        <v xml:space="preserve"> </v>
      </c>
      <c r="J289" s="629"/>
      <c r="K289" s="629" t="str">
        <f ca="1">'Т.8.'!AR73</f>
        <v xml:space="preserve"> </v>
      </c>
      <c r="L289" s="629"/>
      <c r="M289" s="629" t="str">
        <f ca="1">'Т.8.'!AS73</f>
        <v/>
      </c>
      <c r="N289" s="629"/>
      <c r="O289" s="597" t="str">
        <f ca="1">'Т.8.'!AT73</f>
        <v xml:space="preserve"> </v>
      </c>
      <c r="P289" s="597"/>
      <c r="Q289" s="571" t="str">
        <f ca="1">IF(CONCATENATE('Т.8.'!AU73,". ",'Т.8.'!AV73)=" .  ","",CONCATENATE('Т.8.'!AU73,". ",'Т.8.'!AV73))</f>
        <v/>
      </c>
      <c r="R289" s="571"/>
      <c r="S289" s="571"/>
      <c r="T289" s="597" t="str">
        <f ca="1">'Т.8.'!AW73</f>
        <v xml:space="preserve"> </v>
      </c>
      <c r="U289" s="597"/>
      <c r="V289" s="247"/>
      <c r="W289" s="247"/>
      <c r="X289" s="247"/>
      <c r="Y289" s="247"/>
      <c r="Z289" s="247"/>
      <c r="AA289" s="247"/>
      <c r="AB289"/>
      <c r="AC289"/>
      <c r="AD289"/>
      <c r="AE289"/>
      <c r="AF289"/>
      <c r="AG289"/>
      <c r="AH289"/>
      <c r="AI289"/>
      <c r="AJ289"/>
    </row>
    <row r="290" spans="1:36" s="336" customFormat="1" ht="15" customHeight="1" x14ac:dyDescent="0.35">
      <c r="A290" s="402">
        <v>69</v>
      </c>
      <c r="B290" s="571" t="str">
        <f ca="1">IF(CONCATENATE('Т.8.'!AB74," (",'Т.8.'!AD74,"), ",'Т.8.'!AC74,", ",'Т.8.'!AE74)="  ( ),  ,  ","",IF(CONCATENATE('Т.8.'!AB74," (",'Т.8.'!AD74,"), ",'Т.8.'!AC74,", ",'Т.8.'!AE74)=$AJ$223,"-",(CONCATENATE('Т.8.'!AB74," (",'Т.8.'!AD74,"), ",'Т.8.'!AC74,", ",'Т.8.'!AE74))))</f>
        <v/>
      </c>
      <c r="C290" s="571"/>
      <c r="D290" s="571"/>
      <c r="E290" s="571" t="str">
        <f ca="1">IF(CONCATENATE('Т.8.'!AG74,", ",'Т.8.'!AF74,", ",'Т.8.'!AH74," обл., ",'Т.8.'!AI74," р-н, ",'Т.8.'!AJ74," ",'Т.8.'!AK74,", ",'Т.8.'!AL74," ",'Т.8.'!AM74,", буд. ",'Т.8.'!AN74,", кв./оф.",'Т.8.'!AO74,".    ",'Т.8.'!AP74)=" ,  ,   обл.,   р-н,    ,    , буд.  , кв./оф. .     ","",
IF(CONCATENATE('Т.8.'!AG74,", ",'Т.8.'!AF74,", ",'Т.8.'!AH74," обл., ",'Т.8.'!AI74," р-н, ",'Т.8.'!AJ74," ",'Т.8.'!AK74,", ",'Т.8.'!AL74," ",'Т.8.'!AM74,", буд. ",'Т.8.'!AN74,", кв./оф.",'Т.8.'!AO74,".    ",'Т.8.'!AP74)=$AJ$224,"-",
CONCATENATE('Т.8.'!AG74,", ",'Т.8.'!AF74,", ",'Т.8.'!AH74," обл., ",'Т.8.'!AI74," р-н, ",'Т.8.'!AJ74," ",'Т.8.'!AK74,", ",'Т.8.'!AL74," ",'Т.8.'!AM74,", буд. ",'Т.8.'!AN74,", кв./оф.",'Т.8.'!AO74,".    ",'Т.8.'!AP74)))</f>
        <v/>
      </c>
      <c r="F290" s="571"/>
      <c r="G290" s="571"/>
      <c r="H290" s="571"/>
      <c r="I290" s="629" t="str">
        <f ca="1">'Т.8.'!AQ74</f>
        <v xml:space="preserve"> </v>
      </c>
      <c r="J290" s="629"/>
      <c r="K290" s="629" t="str">
        <f ca="1">'Т.8.'!AR74</f>
        <v xml:space="preserve"> </v>
      </c>
      <c r="L290" s="629"/>
      <c r="M290" s="629" t="str">
        <f ca="1">'Т.8.'!AS74</f>
        <v/>
      </c>
      <c r="N290" s="629"/>
      <c r="O290" s="597" t="str">
        <f ca="1">'Т.8.'!AT74</f>
        <v xml:space="preserve"> </v>
      </c>
      <c r="P290" s="597"/>
      <c r="Q290" s="571" t="str">
        <f ca="1">IF(CONCATENATE('Т.8.'!AU74,". ",'Т.8.'!AV74)=" .  ","",CONCATENATE('Т.8.'!AU74,". ",'Т.8.'!AV74))</f>
        <v/>
      </c>
      <c r="R290" s="571"/>
      <c r="S290" s="571"/>
      <c r="T290" s="597" t="str">
        <f ca="1">'Т.8.'!AW74</f>
        <v xml:space="preserve"> </v>
      </c>
      <c r="U290" s="597"/>
      <c r="V290" s="247"/>
      <c r="W290" s="247"/>
      <c r="X290" s="247"/>
      <c r="Y290" s="247"/>
      <c r="Z290" s="247"/>
      <c r="AA290" s="247"/>
      <c r="AB290"/>
      <c r="AC290"/>
      <c r="AD290"/>
      <c r="AE290"/>
      <c r="AF290"/>
      <c r="AG290"/>
      <c r="AH290"/>
      <c r="AI290"/>
      <c r="AJ290"/>
    </row>
    <row r="291" spans="1:36" s="336" customFormat="1" ht="15" customHeight="1" x14ac:dyDescent="0.35">
      <c r="A291" s="402">
        <v>70</v>
      </c>
      <c r="B291" s="571" t="str">
        <f ca="1">IF(CONCATENATE('Т.8.'!AB75," (",'Т.8.'!AD75,"), ",'Т.8.'!AC75,", ",'Т.8.'!AE75)="  ( ),  ,  ","",IF(CONCATENATE('Т.8.'!AB75," (",'Т.8.'!AD75,"), ",'Т.8.'!AC75,", ",'Т.8.'!AE75)=$AJ$223,"-",(CONCATENATE('Т.8.'!AB75," (",'Т.8.'!AD75,"), ",'Т.8.'!AC75,", ",'Т.8.'!AE75))))</f>
        <v/>
      </c>
      <c r="C291" s="571"/>
      <c r="D291" s="571"/>
      <c r="E291" s="571" t="str">
        <f ca="1">IF(CONCATENATE('Т.8.'!AG75,", ",'Т.8.'!AF75,", ",'Т.8.'!AH75," обл., ",'Т.8.'!AI75," р-н, ",'Т.8.'!AJ75," ",'Т.8.'!AK75,", ",'Т.8.'!AL75," ",'Т.8.'!AM75,", буд. ",'Т.8.'!AN75,", кв./оф.",'Т.8.'!AO75,".    ",'Т.8.'!AP75)=" ,  ,   обл.,   р-н,    ,    , буд.  , кв./оф. .     ","",
IF(CONCATENATE('Т.8.'!AG75,", ",'Т.8.'!AF75,", ",'Т.8.'!AH75," обл., ",'Т.8.'!AI75," р-н, ",'Т.8.'!AJ75," ",'Т.8.'!AK75,", ",'Т.8.'!AL75," ",'Т.8.'!AM75,", буд. ",'Т.8.'!AN75,", кв./оф.",'Т.8.'!AO75,".    ",'Т.8.'!AP75)=$AJ$224,"-",
CONCATENATE('Т.8.'!AG75,", ",'Т.8.'!AF75,", ",'Т.8.'!AH75," обл., ",'Т.8.'!AI75," р-н, ",'Т.8.'!AJ75," ",'Т.8.'!AK75,", ",'Т.8.'!AL75," ",'Т.8.'!AM75,", буд. ",'Т.8.'!AN75,", кв./оф.",'Т.8.'!AO75,".    ",'Т.8.'!AP75)))</f>
        <v/>
      </c>
      <c r="F291" s="571"/>
      <c r="G291" s="571"/>
      <c r="H291" s="571"/>
      <c r="I291" s="629" t="str">
        <f ca="1">'Т.8.'!AQ75</f>
        <v xml:space="preserve"> </v>
      </c>
      <c r="J291" s="629"/>
      <c r="K291" s="629" t="str">
        <f ca="1">'Т.8.'!AR75</f>
        <v xml:space="preserve"> </v>
      </c>
      <c r="L291" s="629"/>
      <c r="M291" s="629" t="str">
        <f ca="1">'Т.8.'!AS75</f>
        <v/>
      </c>
      <c r="N291" s="629"/>
      <c r="O291" s="597" t="str">
        <f ca="1">'Т.8.'!AT75</f>
        <v xml:space="preserve"> </v>
      </c>
      <c r="P291" s="597"/>
      <c r="Q291" s="571" t="str">
        <f ca="1">IF(CONCATENATE('Т.8.'!AU75,". ",'Т.8.'!AV75)=" .  ","",CONCATENATE('Т.8.'!AU75,". ",'Т.8.'!AV75))</f>
        <v/>
      </c>
      <c r="R291" s="571"/>
      <c r="S291" s="571"/>
      <c r="T291" s="597" t="str">
        <f ca="1">'Т.8.'!AW75</f>
        <v xml:space="preserve"> </v>
      </c>
      <c r="U291" s="597"/>
      <c r="V291" s="247"/>
      <c r="W291" s="247"/>
      <c r="X291" s="247"/>
      <c r="Y291" s="247"/>
      <c r="Z291" s="247"/>
      <c r="AA291" s="247"/>
      <c r="AB291"/>
      <c r="AC291"/>
      <c r="AD291"/>
      <c r="AE291"/>
      <c r="AF291"/>
      <c r="AG291"/>
      <c r="AH291"/>
      <c r="AI291"/>
      <c r="AJ291"/>
    </row>
    <row r="292" spans="1:36" s="336" customFormat="1" ht="15" customHeight="1" x14ac:dyDescent="0.35">
      <c r="A292" s="402">
        <v>71</v>
      </c>
      <c r="B292" s="571" t="str">
        <f ca="1">IF(CONCATENATE('Т.8.'!AB76," (",'Т.8.'!AD76,"), ",'Т.8.'!AC76,", ",'Т.8.'!AE76)="  ( ),  ,  ","",IF(CONCATENATE('Т.8.'!AB76," (",'Т.8.'!AD76,"), ",'Т.8.'!AC76,", ",'Т.8.'!AE76)=$AJ$223,"-",(CONCATENATE('Т.8.'!AB76," (",'Т.8.'!AD76,"), ",'Т.8.'!AC76,", ",'Т.8.'!AE76))))</f>
        <v/>
      </c>
      <c r="C292" s="571"/>
      <c r="D292" s="571"/>
      <c r="E292" s="571" t="str">
        <f ca="1">IF(CONCATENATE('Т.8.'!AG76,", ",'Т.8.'!AF76,", ",'Т.8.'!AH76," обл., ",'Т.8.'!AI76," р-н, ",'Т.8.'!AJ76," ",'Т.8.'!AK76,", ",'Т.8.'!AL76," ",'Т.8.'!AM76,", буд. ",'Т.8.'!AN76,", кв./оф.",'Т.8.'!AO76,".    ",'Т.8.'!AP76)=" ,  ,   обл.,   р-н,    ,    , буд.  , кв./оф. .     ","",
IF(CONCATENATE('Т.8.'!AG76,", ",'Т.8.'!AF76,", ",'Т.8.'!AH76," обл., ",'Т.8.'!AI76," р-н, ",'Т.8.'!AJ76," ",'Т.8.'!AK76,", ",'Т.8.'!AL76," ",'Т.8.'!AM76,", буд. ",'Т.8.'!AN76,", кв./оф.",'Т.8.'!AO76,".    ",'Т.8.'!AP76)=$AJ$224,"-",
CONCATENATE('Т.8.'!AG76,", ",'Т.8.'!AF76,", ",'Т.8.'!AH76," обл., ",'Т.8.'!AI76," р-н, ",'Т.8.'!AJ76," ",'Т.8.'!AK76,", ",'Т.8.'!AL76," ",'Т.8.'!AM76,", буд. ",'Т.8.'!AN76,", кв./оф.",'Т.8.'!AO76,".    ",'Т.8.'!AP76)))</f>
        <v/>
      </c>
      <c r="F292" s="571"/>
      <c r="G292" s="571"/>
      <c r="H292" s="571"/>
      <c r="I292" s="629" t="str">
        <f ca="1">'Т.8.'!AQ76</f>
        <v xml:space="preserve"> </v>
      </c>
      <c r="J292" s="629"/>
      <c r="K292" s="629" t="str">
        <f ca="1">'Т.8.'!AR76</f>
        <v xml:space="preserve"> </v>
      </c>
      <c r="L292" s="629"/>
      <c r="M292" s="629" t="str">
        <f ca="1">'Т.8.'!AS76</f>
        <v/>
      </c>
      <c r="N292" s="629"/>
      <c r="O292" s="597" t="str">
        <f ca="1">'Т.8.'!AT76</f>
        <v xml:space="preserve"> </v>
      </c>
      <c r="P292" s="597"/>
      <c r="Q292" s="571" t="str">
        <f ca="1">IF(CONCATENATE('Т.8.'!AU76,". ",'Т.8.'!AV76)=" .  ","",CONCATENATE('Т.8.'!AU76,". ",'Т.8.'!AV76))</f>
        <v/>
      </c>
      <c r="R292" s="571"/>
      <c r="S292" s="571"/>
      <c r="T292" s="597" t="str">
        <f ca="1">'Т.8.'!AW76</f>
        <v xml:space="preserve"> </v>
      </c>
      <c r="U292" s="597"/>
      <c r="V292" s="247"/>
      <c r="W292" s="247"/>
      <c r="X292" s="247"/>
      <c r="Y292" s="247"/>
      <c r="Z292" s="247"/>
      <c r="AA292" s="247"/>
      <c r="AB292"/>
      <c r="AC292"/>
      <c r="AD292"/>
      <c r="AE292"/>
      <c r="AF292"/>
      <c r="AG292"/>
      <c r="AH292"/>
      <c r="AI292"/>
      <c r="AJ292"/>
    </row>
    <row r="293" spans="1:36" s="336" customFormat="1" ht="15" customHeight="1" x14ac:dyDescent="0.35">
      <c r="A293" s="402">
        <v>72</v>
      </c>
      <c r="B293" s="571" t="str">
        <f ca="1">IF(CONCATENATE('Т.8.'!AB77," (",'Т.8.'!AD77,"), ",'Т.8.'!AC77,", ",'Т.8.'!AE77)="  ( ),  ,  ","",IF(CONCATENATE('Т.8.'!AB77," (",'Т.8.'!AD77,"), ",'Т.8.'!AC77,", ",'Т.8.'!AE77)=$AJ$223,"-",(CONCATENATE('Т.8.'!AB77," (",'Т.8.'!AD77,"), ",'Т.8.'!AC77,", ",'Т.8.'!AE77))))</f>
        <v/>
      </c>
      <c r="C293" s="571"/>
      <c r="D293" s="571"/>
      <c r="E293" s="571" t="str">
        <f ca="1">IF(CONCATENATE('Т.8.'!AG77,", ",'Т.8.'!AF77,", ",'Т.8.'!AH77," обл., ",'Т.8.'!AI77," р-н, ",'Т.8.'!AJ77," ",'Т.8.'!AK77,", ",'Т.8.'!AL77," ",'Т.8.'!AM77,", буд. ",'Т.8.'!AN77,", кв./оф.",'Т.8.'!AO77,".    ",'Т.8.'!AP77)=" ,  ,   обл.,   р-н,    ,    , буд.  , кв./оф. .     ","",
IF(CONCATENATE('Т.8.'!AG77,", ",'Т.8.'!AF77,", ",'Т.8.'!AH77," обл., ",'Т.8.'!AI77," р-н, ",'Т.8.'!AJ77," ",'Т.8.'!AK77,", ",'Т.8.'!AL77," ",'Т.8.'!AM77,", буд. ",'Т.8.'!AN77,", кв./оф.",'Т.8.'!AO77,".    ",'Т.8.'!AP77)=$AJ$224,"-",
CONCATENATE('Т.8.'!AG77,", ",'Т.8.'!AF77,", ",'Т.8.'!AH77," обл., ",'Т.8.'!AI77," р-н, ",'Т.8.'!AJ77," ",'Т.8.'!AK77,", ",'Т.8.'!AL77," ",'Т.8.'!AM77,", буд. ",'Т.8.'!AN77,", кв./оф.",'Т.8.'!AO77,".    ",'Т.8.'!AP77)))</f>
        <v/>
      </c>
      <c r="F293" s="571"/>
      <c r="G293" s="571"/>
      <c r="H293" s="571"/>
      <c r="I293" s="629" t="str">
        <f ca="1">'Т.8.'!AQ77</f>
        <v xml:space="preserve"> </v>
      </c>
      <c r="J293" s="629"/>
      <c r="K293" s="629" t="str">
        <f ca="1">'Т.8.'!AR77</f>
        <v xml:space="preserve"> </v>
      </c>
      <c r="L293" s="629"/>
      <c r="M293" s="629" t="str">
        <f ca="1">'Т.8.'!AS77</f>
        <v/>
      </c>
      <c r="N293" s="629"/>
      <c r="O293" s="597" t="str">
        <f ca="1">'Т.8.'!AT77</f>
        <v xml:space="preserve"> </v>
      </c>
      <c r="P293" s="597"/>
      <c r="Q293" s="571" t="str">
        <f ca="1">IF(CONCATENATE('Т.8.'!AU77,". ",'Т.8.'!AV77)=" .  ","",CONCATENATE('Т.8.'!AU77,". ",'Т.8.'!AV77))</f>
        <v/>
      </c>
      <c r="R293" s="571"/>
      <c r="S293" s="571"/>
      <c r="T293" s="597" t="str">
        <f ca="1">'Т.8.'!AW77</f>
        <v xml:space="preserve"> </v>
      </c>
      <c r="U293" s="597"/>
      <c r="V293" s="247"/>
      <c r="W293" s="247"/>
      <c r="X293" s="247"/>
      <c r="Y293" s="247"/>
      <c r="Z293" s="247"/>
      <c r="AA293" s="247"/>
      <c r="AB293"/>
      <c r="AC293"/>
      <c r="AD293"/>
      <c r="AE293"/>
      <c r="AF293"/>
      <c r="AG293"/>
      <c r="AH293"/>
      <c r="AI293"/>
      <c r="AJ293"/>
    </row>
    <row r="294" spans="1:36" s="336" customFormat="1" ht="15" customHeight="1" x14ac:dyDescent="0.35">
      <c r="A294" s="402">
        <v>73</v>
      </c>
      <c r="B294" s="571" t="str">
        <f ca="1">IF(CONCATENATE('Т.8.'!AB78," (",'Т.8.'!AD78,"), ",'Т.8.'!AC78,", ",'Т.8.'!AE78)="  ( ),  ,  ","",IF(CONCATENATE('Т.8.'!AB78," (",'Т.8.'!AD78,"), ",'Т.8.'!AC78,", ",'Т.8.'!AE78)=$AJ$223,"-",(CONCATENATE('Т.8.'!AB78," (",'Т.8.'!AD78,"), ",'Т.8.'!AC78,", ",'Т.8.'!AE78))))</f>
        <v/>
      </c>
      <c r="C294" s="571"/>
      <c r="D294" s="571"/>
      <c r="E294" s="571" t="str">
        <f ca="1">IF(CONCATENATE('Т.8.'!AG78,", ",'Т.8.'!AF78,", ",'Т.8.'!AH78," обл., ",'Т.8.'!AI78," р-н, ",'Т.8.'!AJ78," ",'Т.8.'!AK78,", ",'Т.8.'!AL78," ",'Т.8.'!AM78,", буд. ",'Т.8.'!AN78,", кв./оф.",'Т.8.'!AO78,".    ",'Т.8.'!AP78)=" ,  ,   обл.,   р-н,    ,    , буд.  , кв./оф. .     ","",
IF(CONCATENATE('Т.8.'!AG78,", ",'Т.8.'!AF78,", ",'Т.8.'!AH78," обл., ",'Т.8.'!AI78," р-н, ",'Т.8.'!AJ78," ",'Т.8.'!AK78,", ",'Т.8.'!AL78," ",'Т.8.'!AM78,", буд. ",'Т.8.'!AN78,", кв./оф.",'Т.8.'!AO78,".    ",'Т.8.'!AP78)=$AJ$224,"-",
CONCATENATE('Т.8.'!AG78,", ",'Т.8.'!AF78,", ",'Т.8.'!AH78," обл., ",'Т.8.'!AI78," р-н, ",'Т.8.'!AJ78," ",'Т.8.'!AK78,", ",'Т.8.'!AL78," ",'Т.8.'!AM78,", буд. ",'Т.8.'!AN78,", кв./оф.",'Т.8.'!AO78,".    ",'Т.8.'!AP78)))</f>
        <v/>
      </c>
      <c r="F294" s="571"/>
      <c r="G294" s="571"/>
      <c r="H294" s="571"/>
      <c r="I294" s="629" t="str">
        <f ca="1">'Т.8.'!AQ78</f>
        <v xml:space="preserve"> </v>
      </c>
      <c r="J294" s="629"/>
      <c r="K294" s="629" t="str">
        <f ca="1">'Т.8.'!AR78</f>
        <v xml:space="preserve"> </v>
      </c>
      <c r="L294" s="629"/>
      <c r="M294" s="629" t="str">
        <f ca="1">'Т.8.'!AS78</f>
        <v/>
      </c>
      <c r="N294" s="629"/>
      <c r="O294" s="597" t="str">
        <f ca="1">'Т.8.'!AT78</f>
        <v xml:space="preserve"> </v>
      </c>
      <c r="P294" s="597"/>
      <c r="Q294" s="571" t="str">
        <f ca="1">IF(CONCATENATE('Т.8.'!AU78,". ",'Т.8.'!AV78)=" .  ","",CONCATENATE('Т.8.'!AU78,". ",'Т.8.'!AV78))</f>
        <v/>
      </c>
      <c r="R294" s="571"/>
      <c r="S294" s="571"/>
      <c r="T294" s="597" t="str">
        <f ca="1">'Т.8.'!AW78</f>
        <v xml:space="preserve"> </v>
      </c>
      <c r="U294" s="597"/>
      <c r="V294" s="247"/>
      <c r="W294" s="247"/>
      <c r="X294" s="247"/>
      <c r="Y294" s="247"/>
      <c r="Z294" s="247"/>
      <c r="AA294" s="247"/>
      <c r="AB294"/>
      <c r="AC294"/>
      <c r="AD294"/>
      <c r="AE294"/>
      <c r="AF294"/>
      <c r="AG294"/>
      <c r="AH294"/>
      <c r="AI294"/>
      <c r="AJ294"/>
    </row>
    <row r="295" spans="1:36" s="336" customFormat="1" ht="15" customHeight="1" x14ac:dyDescent="0.35">
      <c r="A295" s="402">
        <v>74</v>
      </c>
      <c r="B295" s="571" t="str">
        <f ca="1">IF(CONCATENATE('Т.8.'!AB79," (",'Т.8.'!AD79,"), ",'Т.8.'!AC79,", ",'Т.8.'!AE79)="  ( ),  ,  ","",IF(CONCATENATE('Т.8.'!AB79," (",'Т.8.'!AD79,"), ",'Т.8.'!AC79,", ",'Т.8.'!AE79)=$AJ$223,"-",(CONCATENATE('Т.8.'!AB79," (",'Т.8.'!AD79,"), ",'Т.8.'!AC79,", ",'Т.8.'!AE79))))</f>
        <v/>
      </c>
      <c r="C295" s="571"/>
      <c r="D295" s="571"/>
      <c r="E295" s="571" t="str">
        <f ca="1">IF(CONCATENATE('Т.8.'!AG79,", ",'Т.8.'!AF79,", ",'Т.8.'!AH79," обл., ",'Т.8.'!AI79," р-н, ",'Т.8.'!AJ79," ",'Т.8.'!AK79,", ",'Т.8.'!AL79," ",'Т.8.'!AM79,", буд. ",'Т.8.'!AN79,", кв./оф.",'Т.8.'!AO79,".    ",'Т.8.'!AP79)=" ,  ,   обл.,   р-н,    ,    , буд.  , кв./оф. .     ","",
IF(CONCATENATE('Т.8.'!AG79,", ",'Т.8.'!AF79,", ",'Т.8.'!AH79," обл., ",'Т.8.'!AI79," р-н, ",'Т.8.'!AJ79," ",'Т.8.'!AK79,", ",'Т.8.'!AL79," ",'Т.8.'!AM79,", буд. ",'Т.8.'!AN79,", кв./оф.",'Т.8.'!AO79,".    ",'Т.8.'!AP79)=$AJ$224,"-",
CONCATENATE('Т.8.'!AG79,", ",'Т.8.'!AF79,", ",'Т.8.'!AH79," обл., ",'Т.8.'!AI79," р-н, ",'Т.8.'!AJ79," ",'Т.8.'!AK79,", ",'Т.8.'!AL79," ",'Т.8.'!AM79,", буд. ",'Т.8.'!AN79,", кв./оф.",'Т.8.'!AO79,".    ",'Т.8.'!AP79)))</f>
        <v/>
      </c>
      <c r="F295" s="571"/>
      <c r="G295" s="571"/>
      <c r="H295" s="571"/>
      <c r="I295" s="629" t="str">
        <f ca="1">'Т.8.'!AQ79</f>
        <v xml:space="preserve"> </v>
      </c>
      <c r="J295" s="629"/>
      <c r="K295" s="629" t="str">
        <f ca="1">'Т.8.'!AR79</f>
        <v xml:space="preserve"> </v>
      </c>
      <c r="L295" s="629"/>
      <c r="M295" s="629" t="str">
        <f ca="1">'Т.8.'!AS79</f>
        <v/>
      </c>
      <c r="N295" s="629"/>
      <c r="O295" s="597" t="str">
        <f ca="1">'Т.8.'!AT79</f>
        <v xml:space="preserve"> </v>
      </c>
      <c r="P295" s="597"/>
      <c r="Q295" s="571" t="str">
        <f ca="1">IF(CONCATENATE('Т.8.'!AU79,". ",'Т.8.'!AV79)=" .  ","",CONCATENATE('Т.8.'!AU79,". ",'Т.8.'!AV79))</f>
        <v/>
      </c>
      <c r="R295" s="571"/>
      <c r="S295" s="571"/>
      <c r="T295" s="597" t="str">
        <f ca="1">'Т.8.'!AW79</f>
        <v xml:space="preserve"> </v>
      </c>
      <c r="U295" s="597"/>
      <c r="V295" s="247"/>
      <c r="W295" s="247"/>
      <c r="X295" s="247"/>
      <c r="Y295" s="247"/>
      <c r="Z295" s="247"/>
      <c r="AA295" s="247"/>
      <c r="AB295"/>
      <c r="AC295"/>
      <c r="AD295"/>
      <c r="AE295"/>
      <c r="AF295"/>
      <c r="AG295"/>
      <c r="AH295"/>
      <c r="AI295"/>
      <c r="AJ295"/>
    </row>
    <row r="296" spans="1:36" s="336" customFormat="1" ht="15" customHeight="1" x14ac:dyDescent="0.35">
      <c r="A296" s="402">
        <v>75</v>
      </c>
      <c r="B296" s="571" t="str">
        <f ca="1">IF(CONCATENATE('Т.8.'!AB80," (",'Т.8.'!AD80,"), ",'Т.8.'!AC80,", ",'Т.8.'!AE80)="  ( ),  ,  ","",IF(CONCATENATE('Т.8.'!AB80," (",'Т.8.'!AD80,"), ",'Т.8.'!AC80,", ",'Т.8.'!AE80)=$AJ$223,"-",(CONCATENATE('Т.8.'!AB80," (",'Т.8.'!AD80,"), ",'Т.8.'!AC80,", ",'Т.8.'!AE80))))</f>
        <v/>
      </c>
      <c r="C296" s="571"/>
      <c r="D296" s="571"/>
      <c r="E296" s="571" t="str">
        <f ca="1">IF(CONCATENATE('Т.8.'!AG80,", ",'Т.8.'!AF80,", ",'Т.8.'!AH80," обл., ",'Т.8.'!AI80," р-н, ",'Т.8.'!AJ80," ",'Т.8.'!AK80,", ",'Т.8.'!AL80," ",'Т.8.'!AM80,", буд. ",'Т.8.'!AN80,", кв./оф.",'Т.8.'!AO80,".    ",'Т.8.'!AP80)=" ,  ,   обл.,   р-н,    ,    , буд.  , кв./оф. .     ","",
IF(CONCATENATE('Т.8.'!AG80,", ",'Т.8.'!AF80,", ",'Т.8.'!AH80," обл., ",'Т.8.'!AI80," р-н, ",'Т.8.'!AJ80," ",'Т.8.'!AK80,", ",'Т.8.'!AL80," ",'Т.8.'!AM80,", буд. ",'Т.8.'!AN80,", кв./оф.",'Т.8.'!AO80,".    ",'Т.8.'!AP80)=$AJ$224,"-",
CONCATENATE('Т.8.'!AG80,", ",'Т.8.'!AF80,", ",'Т.8.'!AH80," обл., ",'Т.8.'!AI80," р-н, ",'Т.8.'!AJ80," ",'Т.8.'!AK80,", ",'Т.8.'!AL80," ",'Т.8.'!AM80,", буд. ",'Т.8.'!AN80,", кв./оф.",'Т.8.'!AO80,".    ",'Т.8.'!AP80)))</f>
        <v/>
      </c>
      <c r="F296" s="571"/>
      <c r="G296" s="571"/>
      <c r="H296" s="571"/>
      <c r="I296" s="629" t="str">
        <f ca="1">'Т.8.'!AQ80</f>
        <v xml:space="preserve"> </v>
      </c>
      <c r="J296" s="629"/>
      <c r="K296" s="629" t="str">
        <f ca="1">'Т.8.'!AR80</f>
        <v xml:space="preserve"> </v>
      </c>
      <c r="L296" s="629"/>
      <c r="M296" s="629" t="str">
        <f ca="1">'Т.8.'!AS80</f>
        <v/>
      </c>
      <c r="N296" s="629"/>
      <c r="O296" s="597" t="str">
        <f ca="1">'Т.8.'!AT80</f>
        <v xml:space="preserve"> </v>
      </c>
      <c r="P296" s="597"/>
      <c r="Q296" s="571" t="str">
        <f ca="1">IF(CONCATENATE('Т.8.'!AU80,". ",'Т.8.'!AV80)=" .  ","",CONCATENATE('Т.8.'!AU80,". ",'Т.8.'!AV80))</f>
        <v/>
      </c>
      <c r="R296" s="571"/>
      <c r="S296" s="571"/>
      <c r="T296" s="597" t="str">
        <f ca="1">'Т.8.'!AW80</f>
        <v xml:space="preserve"> </v>
      </c>
      <c r="U296" s="597"/>
      <c r="V296" s="247"/>
      <c r="W296" s="247"/>
      <c r="X296" s="247"/>
      <c r="Y296" s="247"/>
      <c r="Z296" s="247"/>
      <c r="AA296" s="247"/>
      <c r="AB296"/>
      <c r="AC296"/>
      <c r="AD296"/>
      <c r="AE296"/>
      <c r="AF296"/>
      <c r="AG296"/>
      <c r="AH296"/>
      <c r="AI296"/>
      <c r="AJ296"/>
    </row>
    <row r="297" spans="1:36" s="336" customFormat="1" ht="15" customHeight="1" x14ac:dyDescent="0.35">
      <c r="A297" s="402">
        <v>76</v>
      </c>
      <c r="B297" s="571" t="str">
        <f ca="1">IF(CONCATENATE('Т.8.'!AB81," (",'Т.8.'!AD81,"), ",'Т.8.'!AC81,", ",'Т.8.'!AE81)="  ( ),  ,  ","",IF(CONCATENATE('Т.8.'!AB81," (",'Т.8.'!AD81,"), ",'Т.8.'!AC81,", ",'Т.8.'!AE81)=$AJ$223,"-",(CONCATENATE('Т.8.'!AB81," (",'Т.8.'!AD81,"), ",'Т.8.'!AC81,", ",'Т.8.'!AE81))))</f>
        <v/>
      </c>
      <c r="C297" s="571"/>
      <c r="D297" s="571"/>
      <c r="E297" s="571" t="str">
        <f ca="1">IF(CONCATENATE('Т.8.'!AG81,", ",'Т.8.'!AF81,", ",'Т.8.'!AH81," обл., ",'Т.8.'!AI81," р-н, ",'Т.8.'!AJ81," ",'Т.8.'!AK81,", ",'Т.8.'!AL81," ",'Т.8.'!AM81,", буд. ",'Т.8.'!AN81,", кв./оф.",'Т.8.'!AO81,".    ",'Т.8.'!AP81)=" ,  ,   обл.,   р-н,    ,    , буд.  , кв./оф. .     ","",
IF(CONCATENATE('Т.8.'!AG81,", ",'Т.8.'!AF81,", ",'Т.8.'!AH81," обл., ",'Т.8.'!AI81," р-н, ",'Т.8.'!AJ81," ",'Т.8.'!AK81,", ",'Т.8.'!AL81," ",'Т.8.'!AM81,", буд. ",'Т.8.'!AN81,", кв./оф.",'Т.8.'!AO81,".    ",'Т.8.'!AP81)=$AJ$224,"-",
CONCATENATE('Т.8.'!AG81,", ",'Т.8.'!AF81,", ",'Т.8.'!AH81," обл., ",'Т.8.'!AI81," р-н, ",'Т.8.'!AJ81," ",'Т.8.'!AK81,", ",'Т.8.'!AL81," ",'Т.8.'!AM81,", буд. ",'Т.8.'!AN81,", кв./оф.",'Т.8.'!AO81,".    ",'Т.8.'!AP81)))</f>
        <v/>
      </c>
      <c r="F297" s="571"/>
      <c r="G297" s="571"/>
      <c r="H297" s="571"/>
      <c r="I297" s="629" t="str">
        <f ca="1">'Т.8.'!AQ81</f>
        <v xml:space="preserve"> </v>
      </c>
      <c r="J297" s="629"/>
      <c r="K297" s="629" t="str">
        <f ca="1">'Т.8.'!AR81</f>
        <v xml:space="preserve"> </v>
      </c>
      <c r="L297" s="629"/>
      <c r="M297" s="629" t="str">
        <f ca="1">'Т.8.'!AS81</f>
        <v/>
      </c>
      <c r="N297" s="629"/>
      <c r="O297" s="597" t="str">
        <f ca="1">'Т.8.'!AT81</f>
        <v xml:space="preserve"> </v>
      </c>
      <c r="P297" s="597"/>
      <c r="Q297" s="571" t="str">
        <f ca="1">IF(CONCATENATE('Т.8.'!AU81,". ",'Т.8.'!AV81)=" .  ","",CONCATENATE('Т.8.'!AU81,". ",'Т.8.'!AV81))</f>
        <v/>
      </c>
      <c r="R297" s="571"/>
      <c r="S297" s="571"/>
      <c r="T297" s="597" t="str">
        <f ca="1">'Т.8.'!AW81</f>
        <v xml:space="preserve"> </v>
      </c>
      <c r="U297" s="597"/>
      <c r="V297" s="247"/>
      <c r="W297" s="247"/>
      <c r="X297" s="247"/>
      <c r="Y297" s="247"/>
      <c r="Z297" s="247"/>
      <c r="AA297" s="247"/>
      <c r="AB297"/>
      <c r="AC297"/>
      <c r="AD297"/>
      <c r="AE297"/>
      <c r="AF297"/>
      <c r="AG297"/>
      <c r="AH297"/>
      <c r="AI297"/>
      <c r="AJ297"/>
    </row>
    <row r="298" spans="1:36" s="336" customFormat="1" ht="15" customHeight="1" x14ac:dyDescent="0.35">
      <c r="A298" s="402">
        <v>77</v>
      </c>
      <c r="B298" s="571" t="str">
        <f ca="1">IF(CONCATENATE('Т.8.'!AB82," (",'Т.8.'!AD82,"), ",'Т.8.'!AC82,", ",'Т.8.'!AE82)="  ( ),  ,  ","",IF(CONCATENATE('Т.8.'!AB82," (",'Т.8.'!AD82,"), ",'Т.8.'!AC82,", ",'Т.8.'!AE82)=$AJ$223,"-",(CONCATENATE('Т.8.'!AB82," (",'Т.8.'!AD82,"), ",'Т.8.'!AC82,", ",'Т.8.'!AE82))))</f>
        <v/>
      </c>
      <c r="C298" s="571"/>
      <c r="D298" s="571"/>
      <c r="E298" s="571" t="str">
        <f ca="1">IF(CONCATENATE('Т.8.'!AG82,", ",'Т.8.'!AF82,", ",'Т.8.'!AH82," обл., ",'Т.8.'!AI82," р-н, ",'Т.8.'!AJ82," ",'Т.8.'!AK82,", ",'Т.8.'!AL82," ",'Т.8.'!AM82,", буд. ",'Т.8.'!AN82,", кв./оф.",'Т.8.'!AO82,".    ",'Т.8.'!AP82)=" ,  ,   обл.,   р-н,    ,    , буд.  , кв./оф. .     ","",
IF(CONCATENATE('Т.8.'!AG82,", ",'Т.8.'!AF82,", ",'Т.8.'!AH82," обл., ",'Т.8.'!AI82," р-н, ",'Т.8.'!AJ82," ",'Т.8.'!AK82,", ",'Т.8.'!AL82," ",'Т.8.'!AM82,", буд. ",'Т.8.'!AN82,", кв./оф.",'Т.8.'!AO82,".    ",'Т.8.'!AP82)=$AJ$224,"-",
CONCATENATE('Т.8.'!AG82,", ",'Т.8.'!AF82,", ",'Т.8.'!AH82," обл., ",'Т.8.'!AI82," р-н, ",'Т.8.'!AJ82," ",'Т.8.'!AK82,", ",'Т.8.'!AL82," ",'Т.8.'!AM82,", буд. ",'Т.8.'!AN82,", кв./оф.",'Т.8.'!AO82,".    ",'Т.8.'!AP82)))</f>
        <v/>
      </c>
      <c r="F298" s="571"/>
      <c r="G298" s="571"/>
      <c r="H298" s="571"/>
      <c r="I298" s="629" t="str">
        <f ca="1">'Т.8.'!AQ82</f>
        <v xml:space="preserve"> </v>
      </c>
      <c r="J298" s="629"/>
      <c r="K298" s="629" t="str">
        <f ca="1">'Т.8.'!AR82</f>
        <v xml:space="preserve"> </v>
      </c>
      <c r="L298" s="629"/>
      <c r="M298" s="629" t="str">
        <f ca="1">'Т.8.'!AS82</f>
        <v/>
      </c>
      <c r="N298" s="629"/>
      <c r="O298" s="597" t="str">
        <f ca="1">'Т.8.'!AT82</f>
        <v xml:space="preserve"> </v>
      </c>
      <c r="P298" s="597"/>
      <c r="Q298" s="571" t="str">
        <f ca="1">IF(CONCATENATE('Т.8.'!AU82,". ",'Т.8.'!AV82)=" .  ","",CONCATENATE('Т.8.'!AU82,". ",'Т.8.'!AV82))</f>
        <v/>
      </c>
      <c r="R298" s="571"/>
      <c r="S298" s="571"/>
      <c r="T298" s="597" t="str">
        <f ca="1">'Т.8.'!AW82</f>
        <v xml:space="preserve"> </v>
      </c>
      <c r="U298" s="597"/>
      <c r="V298" s="247"/>
      <c r="W298" s="247"/>
      <c r="X298" s="247"/>
      <c r="Y298" s="247"/>
      <c r="Z298" s="247"/>
      <c r="AA298" s="247"/>
      <c r="AB298"/>
      <c r="AC298"/>
      <c r="AD298"/>
      <c r="AE298"/>
      <c r="AF298"/>
      <c r="AG298"/>
      <c r="AH298"/>
      <c r="AI298"/>
      <c r="AJ298"/>
    </row>
    <row r="299" spans="1:36" s="336" customFormat="1" ht="15" customHeight="1" x14ac:dyDescent="0.35">
      <c r="A299" s="402">
        <v>78</v>
      </c>
      <c r="B299" s="571" t="str">
        <f ca="1">IF(CONCATENATE('Т.8.'!AB83," (",'Т.8.'!AD83,"), ",'Т.8.'!AC83,", ",'Т.8.'!AE83)="  ( ),  ,  ","",IF(CONCATENATE('Т.8.'!AB83," (",'Т.8.'!AD83,"), ",'Т.8.'!AC83,", ",'Т.8.'!AE83)=$AJ$223,"-",(CONCATENATE('Т.8.'!AB83," (",'Т.8.'!AD83,"), ",'Т.8.'!AC83,", ",'Т.8.'!AE83))))</f>
        <v/>
      </c>
      <c r="C299" s="571"/>
      <c r="D299" s="571"/>
      <c r="E299" s="571" t="str">
        <f ca="1">IF(CONCATENATE('Т.8.'!AG83,", ",'Т.8.'!AF83,", ",'Т.8.'!AH83," обл., ",'Т.8.'!AI83," р-н, ",'Т.8.'!AJ83," ",'Т.8.'!AK83,", ",'Т.8.'!AL83," ",'Т.8.'!AM83,", буд. ",'Т.8.'!AN83,", кв./оф.",'Т.8.'!AO83,".    ",'Т.8.'!AP83)=" ,  ,   обл.,   р-н,    ,    , буд.  , кв./оф. .     ","",
IF(CONCATENATE('Т.8.'!AG83,", ",'Т.8.'!AF83,", ",'Т.8.'!AH83," обл., ",'Т.8.'!AI83," р-н, ",'Т.8.'!AJ83," ",'Т.8.'!AK83,", ",'Т.8.'!AL83," ",'Т.8.'!AM83,", буд. ",'Т.8.'!AN83,", кв./оф.",'Т.8.'!AO83,".    ",'Т.8.'!AP83)=$AJ$224,"-",
CONCATENATE('Т.8.'!AG83,", ",'Т.8.'!AF83,", ",'Т.8.'!AH83," обл., ",'Т.8.'!AI83," р-н, ",'Т.8.'!AJ83," ",'Т.8.'!AK83,", ",'Т.8.'!AL83," ",'Т.8.'!AM83,", буд. ",'Т.8.'!AN83,", кв./оф.",'Т.8.'!AO83,".    ",'Т.8.'!AP83)))</f>
        <v/>
      </c>
      <c r="F299" s="571"/>
      <c r="G299" s="571"/>
      <c r="H299" s="571"/>
      <c r="I299" s="629" t="str">
        <f ca="1">'Т.8.'!AQ83</f>
        <v xml:space="preserve"> </v>
      </c>
      <c r="J299" s="629"/>
      <c r="K299" s="629" t="str">
        <f ca="1">'Т.8.'!AR83</f>
        <v xml:space="preserve"> </v>
      </c>
      <c r="L299" s="629"/>
      <c r="M299" s="629" t="str">
        <f ca="1">'Т.8.'!AS83</f>
        <v/>
      </c>
      <c r="N299" s="629"/>
      <c r="O299" s="597" t="str">
        <f ca="1">'Т.8.'!AT83</f>
        <v xml:space="preserve"> </v>
      </c>
      <c r="P299" s="597"/>
      <c r="Q299" s="571" t="str">
        <f ca="1">IF(CONCATENATE('Т.8.'!AU83,". ",'Т.8.'!AV83)=" .  ","",CONCATENATE('Т.8.'!AU83,". ",'Т.8.'!AV83))</f>
        <v/>
      </c>
      <c r="R299" s="571"/>
      <c r="S299" s="571"/>
      <c r="T299" s="597" t="str">
        <f ca="1">'Т.8.'!AW83</f>
        <v xml:space="preserve"> </v>
      </c>
      <c r="U299" s="597"/>
      <c r="V299" s="247"/>
      <c r="W299" s="247"/>
      <c r="X299" s="247"/>
      <c r="Y299" s="247"/>
      <c r="Z299" s="247"/>
      <c r="AA299" s="247"/>
      <c r="AB299"/>
      <c r="AC299"/>
      <c r="AD299"/>
      <c r="AE299"/>
      <c r="AF299"/>
      <c r="AG299"/>
      <c r="AH299"/>
      <c r="AI299"/>
      <c r="AJ299"/>
    </row>
    <row r="300" spans="1:36" s="336" customFormat="1" ht="15" customHeight="1" x14ac:dyDescent="0.35">
      <c r="A300" s="402">
        <v>79</v>
      </c>
      <c r="B300" s="571" t="str">
        <f ca="1">IF(CONCATENATE('Т.8.'!AB84," (",'Т.8.'!AD84,"), ",'Т.8.'!AC84,", ",'Т.8.'!AE84)="  ( ),  ,  ","",IF(CONCATENATE('Т.8.'!AB84," (",'Т.8.'!AD84,"), ",'Т.8.'!AC84,", ",'Т.8.'!AE84)=$AJ$223,"-",(CONCATENATE('Т.8.'!AB84," (",'Т.8.'!AD84,"), ",'Т.8.'!AC84,", ",'Т.8.'!AE84))))</f>
        <v/>
      </c>
      <c r="C300" s="571"/>
      <c r="D300" s="571"/>
      <c r="E300" s="571" t="str">
        <f ca="1">IF(CONCATENATE('Т.8.'!AG84,", ",'Т.8.'!AF84,", ",'Т.8.'!AH84," обл., ",'Т.8.'!AI84," р-н, ",'Т.8.'!AJ84," ",'Т.8.'!AK84,", ",'Т.8.'!AL84," ",'Т.8.'!AM84,", буд. ",'Т.8.'!AN84,", кв./оф.",'Т.8.'!AO84,".    ",'Т.8.'!AP84)=" ,  ,   обл.,   р-н,    ,    , буд.  , кв./оф. .     ","",
IF(CONCATENATE('Т.8.'!AG84,", ",'Т.8.'!AF84,", ",'Т.8.'!AH84," обл., ",'Т.8.'!AI84," р-н, ",'Т.8.'!AJ84," ",'Т.8.'!AK84,", ",'Т.8.'!AL84," ",'Т.8.'!AM84,", буд. ",'Т.8.'!AN84,", кв./оф.",'Т.8.'!AO84,".    ",'Т.8.'!AP84)=$AJ$224,"-",
CONCATENATE('Т.8.'!AG84,", ",'Т.8.'!AF84,", ",'Т.8.'!AH84," обл., ",'Т.8.'!AI84," р-н, ",'Т.8.'!AJ84," ",'Т.8.'!AK84,", ",'Т.8.'!AL84," ",'Т.8.'!AM84,", буд. ",'Т.8.'!AN84,", кв./оф.",'Т.8.'!AO84,".    ",'Т.8.'!AP84)))</f>
        <v/>
      </c>
      <c r="F300" s="571"/>
      <c r="G300" s="571"/>
      <c r="H300" s="571"/>
      <c r="I300" s="629" t="str">
        <f ca="1">'Т.8.'!AQ84</f>
        <v xml:space="preserve"> </v>
      </c>
      <c r="J300" s="629"/>
      <c r="K300" s="629" t="str">
        <f ca="1">'Т.8.'!AR84</f>
        <v xml:space="preserve"> </v>
      </c>
      <c r="L300" s="629"/>
      <c r="M300" s="629" t="str">
        <f ca="1">'Т.8.'!AS84</f>
        <v/>
      </c>
      <c r="N300" s="629"/>
      <c r="O300" s="597" t="str">
        <f ca="1">'Т.8.'!AT84</f>
        <v xml:space="preserve"> </v>
      </c>
      <c r="P300" s="597"/>
      <c r="Q300" s="571" t="str">
        <f ca="1">IF(CONCATENATE('Т.8.'!AU84,". ",'Т.8.'!AV84)=" .  ","",CONCATENATE('Т.8.'!AU84,". ",'Т.8.'!AV84))</f>
        <v/>
      </c>
      <c r="R300" s="571"/>
      <c r="S300" s="571"/>
      <c r="T300" s="597" t="str">
        <f ca="1">'Т.8.'!AW84</f>
        <v xml:space="preserve"> </v>
      </c>
      <c r="U300" s="597"/>
      <c r="V300" s="247"/>
      <c r="W300" s="247"/>
      <c r="X300" s="247"/>
      <c r="Y300" s="247"/>
      <c r="Z300" s="247"/>
      <c r="AA300" s="247"/>
      <c r="AB300"/>
      <c r="AC300"/>
      <c r="AD300"/>
      <c r="AE300"/>
      <c r="AF300"/>
      <c r="AG300"/>
      <c r="AH300"/>
      <c r="AI300"/>
      <c r="AJ300"/>
    </row>
    <row r="301" spans="1:36" s="336" customFormat="1" ht="15" customHeight="1" x14ac:dyDescent="0.35">
      <c r="A301" s="402">
        <v>80</v>
      </c>
      <c r="B301" s="571" t="str">
        <f ca="1">IF(CONCATENATE('Т.8.'!AB85," (",'Т.8.'!AD85,"), ",'Т.8.'!AC85,", ",'Т.8.'!AE85)="  ( ),  ,  ","",IF(CONCATENATE('Т.8.'!AB85," (",'Т.8.'!AD85,"), ",'Т.8.'!AC85,", ",'Т.8.'!AE85)=$AJ$223,"-",(CONCATENATE('Т.8.'!AB85," (",'Т.8.'!AD85,"), ",'Т.8.'!AC85,", ",'Т.8.'!AE85))))</f>
        <v/>
      </c>
      <c r="C301" s="571"/>
      <c r="D301" s="571"/>
      <c r="E301" s="571" t="str">
        <f ca="1">IF(CONCATENATE('Т.8.'!AG85,", ",'Т.8.'!AF85,", ",'Т.8.'!AH85," обл., ",'Т.8.'!AI85," р-н, ",'Т.8.'!AJ85," ",'Т.8.'!AK85,", ",'Т.8.'!AL85," ",'Т.8.'!AM85,", буд. ",'Т.8.'!AN85,", кв./оф.",'Т.8.'!AO85,".    ",'Т.8.'!AP85)=" ,  ,   обл.,   р-н,    ,    , буд.  , кв./оф. .     ","",
IF(CONCATENATE('Т.8.'!AG85,", ",'Т.8.'!AF85,", ",'Т.8.'!AH85," обл., ",'Т.8.'!AI85," р-н, ",'Т.8.'!AJ85," ",'Т.8.'!AK85,", ",'Т.8.'!AL85," ",'Т.8.'!AM85,", буд. ",'Т.8.'!AN85,", кв./оф.",'Т.8.'!AO85,".    ",'Т.8.'!AP85)=$AJ$224,"-",
CONCATENATE('Т.8.'!AG85,", ",'Т.8.'!AF85,", ",'Т.8.'!AH85," обл., ",'Т.8.'!AI85," р-н, ",'Т.8.'!AJ85," ",'Т.8.'!AK85,", ",'Т.8.'!AL85," ",'Т.8.'!AM85,", буд. ",'Т.8.'!AN85,", кв./оф.",'Т.8.'!AO85,".    ",'Т.8.'!AP85)))</f>
        <v/>
      </c>
      <c r="F301" s="571"/>
      <c r="G301" s="571"/>
      <c r="H301" s="571"/>
      <c r="I301" s="629" t="str">
        <f ca="1">'Т.8.'!AQ85</f>
        <v xml:space="preserve"> </v>
      </c>
      <c r="J301" s="629"/>
      <c r="K301" s="629" t="str">
        <f ca="1">'Т.8.'!AR85</f>
        <v xml:space="preserve"> </v>
      </c>
      <c r="L301" s="629"/>
      <c r="M301" s="629" t="str">
        <f ca="1">'Т.8.'!AS85</f>
        <v/>
      </c>
      <c r="N301" s="629"/>
      <c r="O301" s="597" t="str">
        <f ca="1">'Т.8.'!AT85</f>
        <v xml:space="preserve"> </v>
      </c>
      <c r="P301" s="597"/>
      <c r="Q301" s="571" t="str">
        <f ca="1">IF(CONCATENATE('Т.8.'!AU85,". ",'Т.8.'!AV85)=" .  ","",CONCATENATE('Т.8.'!AU85,". ",'Т.8.'!AV85))</f>
        <v/>
      </c>
      <c r="R301" s="571"/>
      <c r="S301" s="571"/>
      <c r="T301" s="597" t="str">
        <f ca="1">'Т.8.'!AW85</f>
        <v xml:space="preserve"> </v>
      </c>
      <c r="U301" s="597"/>
      <c r="V301" s="247"/>
      <c r="W301" s="247"/>
      <c r="X301" s="247"/>
      <c r="Y301" s="247"/>
      <c r="Z301" s="247"/>
      <c r="AA301" s="247"/>
      <c r="AB301"/>
      <c r="AC301"/>
      <c r="AD301"/>
      <c r="AE301"/>
      <c r="AF301"/>
      <c r="AG301"/>
      <c r="AH301"/>
      <c r="AI301"/>
      <c r="AJ301"/>
    </row>
    <row r="302" spans="1:36" s="336" customFormat="1" ht="15" customHeight="1" x14ac:dyDescent="0.35">
      <c r="A302" s="402">
        <v>81</v>
      </c>
      <c r="B302" s="571" t="str">
        <f ca="1">IF(CONCATENATE('Т.8.'!AB86," (",'Т.8.'!AD86,"), ",'Т.8.'!AC86,", ",'Т.8.'!AE86)="  ( ),  ,  ","",IF(CONCATENATE('Т.8.'!AB86," (",'Т.8.'!AD86,"), ",'Т.8.'!AC86,", ",'Т.8.'!AE86)=$AJ$223,"-",(CONCATENATE('Т.8.'!AB86," (",'Т.8.'!AD86,"), ",'Т.8.'!AC86,", ",'Т.8.'!AE86))))</f>
        <v/>
      </c>
      <c r="C302" s="571"/>
      <c r="D302" s="571"/>
      <c r="E302" s="571" t="str">
        <f ca="1">IF(CONCATENATE('Т.8.'!AG86,", ",'Т.8.'!AF86,", ",'Т.8.'!AH86," обл., ",'Т.8.'!AI86," р-н, ",'Т.8.'!AJ86," ",'Т.8.'!AK86,", ",'Т.8.'!AL86," ",'Т.8.'!AM86,", буд. ",'Т.8.'!AN86,", кв./оф.",'Т.8.'!AO86,".    ",'Т.8.'!AP86)=" ,  ,   обл.,   р-н,    ,    , буд.  , кв./оф. .     ","",
IF(CONCATENATE('Т.8.'!AG86,", ",'Т.8.'!AF86,", ",'Т.8.'!AH86," обл., ",'Т.8.'!AI86," р-н, ",'Т.8.'!AJ86," ",'Т.8.'!AK86,", ",'Т.8.'!AL86," ",'Т.8.'!AM86,", буд. ",'Т.8.'!AN86,", кв./оф.",'Т.8.'!AO86,".    ",'Т.8.'!AP86)=$AJ$224,"-",
CONCATENATE('Т.8.'!AG86,", ",'Т.8.'!AF86,", ",'Т.8.'!AH86," обл., ",'Т.8.'!AI86," р-н, ",'Т.8.'!AJ86," ",'Т.8.'!AK86,", ",'Т.8.'!AL86," ",'Т.8.'!AM86,", буд. ",'Т.8.'!AN86,", кв./оф.",'Т.8.'!AO86,".    ",'Т.8.'!AP86)))</f>
        <v/>
      </c>
      <c r="F302" s="571"/>
      <c r="G302" s="571"/>
      <c r="H302" s="571"/>
      <c r="I302" s="629" t="str">
        <f ca="1">'Т.8.'!AQ86</f>
        <v xml:space="preserve"> </v>
      </c>
      <c r="J302" s="629"/>
      <c r="K302" s="629" t="str">
        <f ca="1">'Т.8.'!AR86</f>
        <v xml:space="preserve"> </v>
      </c>
      <c r="L302" s="629"/>
      <c r="M302" s="629" t="str">
        <f ca="1">'Т.8.'!AS86</f>
        <v/>
      </c>
      <c r="N302" s="629"/>
      <c r="O302" s="597" t="str">
        <f ca="1">'Т.8.'!AT86</f>
        <v xml:space="preserve"> </v>
      </c>
      <c r="P302" s="597"/>
      <c r="Q302" s="571" t="str">
        <f ca="1">IF(CONCATENATE('Т.8.'!AU86,". ",'Т.8.'!AV86)=" .  ","",CONCATENATE('Т.8.'!AU86,". ",'Т.8.'!AV86))</f>
        <v/>
      </c>
      <c r="R302" s="571"/>
      <c r="S302" s="571"/>
      <c r="T302" s="597" t="str">
        <f ca="1">'Т.8.'!AW86</f>
        <v xml:space="preserve"> </v>
      </c>
      <c r="U302" s="597"/>
      <c r="V302" s="247"/>
      <c r="W302" s="247"/>
      <c r="X302" s="247"/>
      <c r="Y302" s="247"/>
      <c r="Z302" s="247"/>
      <c r="AA302" s="247"/>
      <c r="AB302"/>
      <c r="AC302"/>
      <c r="AD302"/>
      <c r="AE302"/>
      <c r="AF302"/>
      <c r="AG302"/>
      <c r="AH302"/>
      <c r="AI302"/>
      <c r="AJ302"/>
    </row>
    <row r="303" spans="1:36" s="336" customFormat="1" ht="15" customHeight="1" x14ac:dyDescent="0.35">
      <c r="A303" s="402">
        <v>82</v>
      </c>
      <c r="B303" s="571" t="str">
        <f ca="1">IF(CONCATENATE('Т.8.'!AB87," (",'Т.8.'!AD87,"), ",'Т.8.'!AC87,", ",'Т.8.'!AE87)="  ( ),  ,  ","",IF(CONCATENATE('Т.8.'!AB87," (",'Т.8.'!AD87,"), ",'Т.8.'!AC87,", ",'Т.8.'!AE87)=$AJ$223,"-",(CONCATENATE('Т.8.'!AB87," (",'Т.8.'!AD87,"), ",'Т.8.'!AC87,", ",'Т.8.'!AE87))))</f>
        <v/>
      </c>
      <c r="C303" s="571"/>
      <c r="D303" s="571"/>
      <c r="E303" s="571" t="str">
        <f ca="1">IF(CONCATENATE('Т.8.'!AG87,", ",'Т.8.'!AF87,", ",'Т.8.'!AH87," обл., ",'Т.8.'!AI87," р-н, ",'Т.8.'!AJ87," ",'Т.8.'!AK87,", ",'Т.8.'!AL87," ",'Т.8.'!AM87,", буд. ",'Т.8.'!AN87,", кв./оф.",'Т.8.'!AO87,".    ",'Т.8.'!AP87)=" ,  ,   обл.,   р-н,    ,    , буд.  , кв./оф. .     ","",
IF(CONCATENATE('Т.8.'!AG87,", ",'Т.8.'!AF87,", ",'Т.8.'!AH87," обл., ",'Т.8.'!AI87," р-н, ",'Т.8.'!AJ87," ",'Т.8.'!AK87,", ",'Т.8.'!AL87," ",'Т.8.'!AM87,", буд. ",'Т.8.'!AN87,", кв./оф.",'Т.8.'!AO87,".    ",'Т.8.'!AP87)=$AJ$224,"-",
CONCATENATE('Т.8.'!AG87,", ",'Т.8.'!AF87,", ",'Т.8.'!AH87," обл., ",'Т.8.'!AI87," р-н, ",'Т.8.'!AJ87," ",'Т.8.'!AK87,", ",'Т.8.'!AL87," ",'Т.8.'!AM87,", буд. ",'Т.8.'!AN87,", кв./оф.",'Т.8.'!AO87,".    ",'Т.8.'!AP87)))</f>
        <v/>
      </c>
      <c r="F303" s="571"/>
      <c r="G303" s="571"/>
      <c r="H303" s="571"/>
      <c r="I303" s="629" t="str">
        <f ca="1">'Т.8.'!AQ87</f>
        <v xml:space="preserve"> </v>
      </c>
      <c r="J303" s="629"/>
      <c r="K303" s="629" t="str">
        <f ca="1">'Т.8.'!AR87</f>
        <v xml:space="preserve"> </v>
      </c>
      <c r="L303" s="629"/>
      <c r="M303" s="629" t="str">
        <f ca="1">'Т.8.'!AS87</f>
        <v/>
      </c>
      <c r="N303" s="629"/>
      <c r="O303" s="597" t="str">
        <f ca="1">'Т.8.'!AT87</f>
        <v xml:space="preserve"> </v>
      </c>
      <c r="P303" s="597"/>
      <c r="Q303" s="571" t="str">
        <f ca="1">IF(CONCATENATE('Т.8.'!AU87,". ",'Т.8.'!AV87)=" .  ","",CONCATENATE('Т.8.'!AU87,". ",'Т.8.'!AV87))</f>
        <v/>
      </c>
      <c r="R303" s="571"/>
      <c r="S303" s="571"/>
      <c r="T303" s="597" t="str">
        <f ca="1">'Т.8.'!AW87</f>
        <v xml:space="preserve"> </v>
      </c>
      <c r="U303" s="597"/>
      <c r="V303" s="247"/>
      <c r="W303" s="247"/>
      <c r="X303" s="247"/>
      <c r="Y303" s="247"/>
      <c r="Z303" s="247"/>
      <c r="AA303" s="247"/>
      <c r="AB303"/>
      <c r="AC303"/>
      <c r="AD303"/>
      <c r="AE303"/>
      <c r="AF303"/>
      <c r="AG303"/>
      <c r="AH303"/>
      <c r="AI303"/>
      <c r="AJ303"/>
    </row>
    <row r="304" spans="1:36" s="336" customFormat="1" ht="15" customHeight="1" x14ac:dyDescent="0.35">
      <c r="A304" s="402">
        <v>83</v>
      </c>
      <c r="B304" s="571" t="str">
        <f ca="1">IF(CONCATENATE('Т.8.'!AB88," (",'Т.8.'!AD88,"), ",'Т.8.'!AC88,", ",'Т.8.'!AE88)="  ( ),  ,  ","",IF(CONCATENATE('Т.8.'!AB88," (",'Т.8.'!AD88,"), ",'Т.8.'!AC88,", ",'Т.8.'!AE88)=$AJ$223,"-",(CONCATENATE('Т.8.'!AB88," (",'Т.8.'!AD88,"), ",'Т.8.'!AC88,", ",'Т.8.'!AE88))))</f>
        <v/>
      </c>
      <c r="C304" s="571"/>
      <c r="D304" s="571"/>
      <c r="E304" s="571" t="str">
        <f ca="1">IF(CONCATENATE('Т.8.'!AG88,", ",'Т.8.'!AF88,", ",'Т.8.'!AH88," обл., ",'Т.8.'!AI88," р-н, ",'Т.8.'!AJ88," ",'Т.8.'!AK88,", ",'Т.8.'!AL88," ",'Т.8.'!AM88,", буд. ",'Т.8.'!AN88,", кв./оф.",'Т.8.'!AO88,".    ",'Т.8.'!AP88)=" ,  ,   обл.,   р-н,    ,    , буд.  , кв./оф. .     ","",
IF(CONCATENATE('Т.8.'!AG88,", ",'Т.8.'!AF88,", ",'Т.8.'!AH88," обл., ",'Т.8.'!AI88," р-н, ",'Т.8.'!AJ88," ",'Т.8.'!AK88,", ",'Т.8.'!AL88," ",'Т.8.'!AM88,", буд. ",'Т.8.'!AN88,", кв./оф.",'Т.8.'!AO88,".    ",'Т.8.'!AP88)=$AJ$224,"-",
CONCATENATE('Т.8.'!AG88,", ",'Т.8.'!AF88,", ",'Т.8.'!AH88," обл., ",'Т.8.'!AI88," р-н, ",'Т.8.'!AJ88," ",'Т.8.'!AK88,", ",'Т.8.'!AL88," ",'Т.8.'!AM88,", буд. ",'Т.8.'!AN88,", кв./оф.",'Т.8.'!AO88,".    ",'Т.8.'!AP88)))</f>
        <v/>
      </c>
      <c r="F304" s="571"/>
      <c r="G304" s="571"/>
      <c r="H304" s="571"/>
      <c r="I304" s="629" t="str">
        <f ca="1">'Т.8.'!AQ88</f>
        <v xml:space="preserve"> </v>
      </c>
      <c r="J304" s="629"/>
      <c r="K304" s="629" t="str">
        <f ca="1">'Т.8.'!AR88</f>
        <v xml:space="preserve"> </v>
      </c>
      <c r="L304" s="629"/>
      <c r="M304" s="629" t="str">
        <f ca="1">'Т.8.'!AS88</f>
        <v/>
      </c>
      <c r="N304" s="629"/>
      <c r="O304" s="597" t="str">
        <f ca="1">'Т.8.'!AT88</f>
        <v xml:space="preserve"> </v>
      </c>
      <c r="P304" s="597"/>
      <c r="Q304" s="571" t="str">
        <f ca="1">IF(CONCATENATE('Т.8.'!AU88,". ",'Т.8.'!AV88)=" .  ","",CONCATENATE('Т.8.'!AU88,". ",'Т.8.'!AV88))</f>
        <v/>
      </c>
      <c r="R304" s="571"/>
      <c r="S304" s="571"/>
      <c r="T304" s="597" t="str">
        <f ca="1">'Т.8.'!AW88</f>
        <v xml:space="preserve"> </v>
      </c>
      <c r="U304" s="597"/>
      <c r="V304" s="247"/>
      <c r="W304" s="247"/>
      <c r="X304" s="247"/>
      <c r="Y304" s="247"/>
      <c r="Z304" s="247"/>
      <c r="AA304" s="247"/>
      <c r="AB304"/>
      <c r="AC304"/>
      <c r="AD304"/>
      <c r="AE304"/>
      <c r="AF304"/>
      <c r="AG304"/>
      <c r="AH304"/>
      <c r="AI304"/>
      <c r="AJ304"/>
    </row>
    <row r="305" spans="1:36" s="336" customFormat="1" ht="15" customHeight="1" x14ac:dyDescent="0.35">
      <c r="A305" s="402">
        <v>84</v>
      </c>
      <c r="B305" s="571" t="str">
        <f ca="1">IF(CONCATENATE('Т.8.'!AB89," (",'Т.8.'!AD89,"), ",'Т.8.'!AC89,", ",'Т.8.'!AE89)="  ( ),  ,  ","",IF(CONCATENATE('Т.8.'!AB89," (",'Т.8.'!AD89,"), ",'Т.8.'!AC89,", ",'Т.8.'!AE89)=$AJ$223,"-",(CONCATENATE('Т.8.'!AB89," (",'Т.8.'!AD89,"), ",'Т.8.'!AC89,", ",'Т.8.'!AE89))))</f>
        <v/>
      </c>
      <c r="C305" s="571"/>
      <c r="D305" s="571"/>
      <c r="E305" s="571" t="str">
        <f ca="1">IF(CONCATENATE('Т.8.'!AG89,", ",'Т.8.'!AF89,", ",'Т.8.'!AH89," обл., ",'Т.8.'!AI89," р-н, ",'Т.8.'!AJ89," ",'Т.8.'!AK89,", ",'Т.8.'!AL89," ",'Т.8.'!AM89,", буд. ",'Т.8.'!AN89,", кв./оф.",'Т.8.'!AO89,".    ",'Т.8.'!AP89)=" ,  ,   обл.,   р-н,    ,    , буд.  , кв./оф. .     ","",
IF(CONCATENATE('Т.8.'!AG89,", ",'Т.8.'!AF89,", ",'Т.8.'!AH89," обл., ",'Т.8.'!AI89," р-н, ",'Т.8.'!AJ89," ",'Т.8.'!AK89,", ",'Т.8.'!AL89," ",'Т.8.'!AM89,", буд. ",'Т.8.'!AN89,", кв./оф.",'Т.8.'!AO89,".    ",'Т.8.'!AP89)=$AJ$224,"-",
CONCATENATE('Т.8.'!AG89,", ",'Т.8.'!AF89,", ",'Т.8.'!AH89," обл., ",'Т.8.'!AI89," р-н, ",'Т.8.'!AJ89," ",'Т.8.'!AK89,", ",'Т.8.'!AL89," ",'Т.8.'!AM89,", буд. ",'Т.8.'!AN89,", кв./оф.",'Т.8.'!AO89,".    ",'Т.8.'!AP89)))</f>
        <v/>
      </c>
      <c r="F305" s="571"/>
      <c r="G305" s="571"/>
      <c r="H305" s="571"/>
      <c r="I305" s="629" t="str">
        <f ca="1">'Т.8.'!AQ89</f>
        <v xml:space="preserve"> </v>
      </c>
      <c r="J305" s="629"/>
      <c r="K305" s="629" t="str">
        <f ca="1">'Т.8.'!AR89</f>
        <v xml:space="preserve"> </v>
      </c>
      <c r="L305" s="629"/>
      <c r="M305" s="629" t="str">
        <f ca="1">'Т.8.'!AS89</f>
        <v/>
      </c>
      <c r="N305" s="629"/>
      <c r="O305" s="597" t="str">
        <f ca="1">'Т.8.'!AT89</f>
        <v xml:space="preserve"> </v>
      </c>
      <c r="P305" s="597"/>
      <c r="Q305" s="571" t="str">
        <f ca="1">IF(CONCATENATE('Т.8.'!AU89,". ",'Т.8.'!AV89)=" .  ","",CONCATENATE('Т.8.'!AU89,". ",'Т.8.'!AV89))</f>
        <v/>
      </c>
      <c r="R305" s="571"/>
      <c r="S305" s="571"/>
      <c r="T305" s="597" t="str">
        <f ca="1">'Т.8.'!AW89</f>
        <v xml:space="preserve"> </v>
      </c>
      <c r="U305" s="597"/>
      <c r="V305" s="247"/>
      <c r="W305" s="247"/>
      <c r="X305" s="247"/>
      <c r="Y305" s="247"/>
      <c r="Z305" s="247"/>
      <c r="AA305" s="247"/>
      <c r="AB305"/>
      <c r="AC305"/>
      <c r="AD305"/>
      <c r="AE305"/>
      <c r="AF305"/>
      <c r="AG305"/>
      <c r="AH305"/>
      <c r="AI305"/>
      <c r="AJ305"/>
    </row>
    <row r="306" spans="1:36" s="336" customFormat="1" ht="15" customHeight="1" x14ac:dyDescent="0.35">
      <c r="A306" s="402">
        <v>85</v>
      </c>
      <c r="B306" s="571" t="str">
        <f ca="1">IF(CONCATENATE('Т.8.'!AB90," (",'Т.8.'!AD90,"), ",'Т.8.'!AC90,", ",'Т.8.'!AE90)="  ( ),  ,  ","",IF(CONCATENATE('Т.8.'!AB90," (",'Т.8.'!AD90,"), ",'Т.8.'!AC90,", ",'Т.8.'!AE90)=$AJ$223,"-",(CONCATENATE('Т.8.'!AB90," (",'Т.8.'!AD90,"), ",'Т.8.'!AC90,", ",'Т.8.'!AE90))))</f>
        <v/>
      </c>
      <c r="C306" s="571"/>
      <c r="D306" s="571"/>
      <c r="E306" s="571" t="str">
        <f ca="1">IF(CONCATENATE('Т.8.'!AG90,", ",'Т.8.'!AF90,", ",'Т.8.'!AH90," обл., ",'Т.8.'!AI90," р-н, ",'Т.8.'!AJ90," ",'Т.8.'!AK90,", ",'Т.8.'!AL90," ",'Т.8.'!AM90,", буд. ",'Т.8.'!AN90,", кв./оф.",'Т.8.'!AO90,".    ",'Т.8.'!AP90)=" ,  ,   обл.,   р-н,    ,    , буд.  , кв./оф. .     ","",
IF(CONCATENATE('Т.8.'!AG90,", ",'Т.8.'!AF90,", ",'Т.8.'!AH90," обл., ",'Т.8.'!AI90," р-н, ",'Т.8.'!AJ90," ",'Т.8.'!AK90,", ",'Т.8.'!AL90," ",'Т.8.'!AM90,", буд. ",'Т.8.'!AN90,", кв./оф.",'Т.8.'!AO90,".    ",'Т.8.'!AP90)=$AJ$224,"-",
CONCATENATE('Т.8.'!AG90,", ",'Т.8.'!AF90,", ",'Т.8.'!AH90," обл., ",'Т.8.'!AI90," р-н, ",'Т.8.'!AJ90," ",'Т.8.'!AK90,", ",'Т.8.'!AL90," ",'Т.8.'!AM90,", буд. ",'Т.8.'!AN90,", кв./оф.",'Т.8.'!AO90,".    ",'Т.8.'!AP90)))</f>
        <v/>
      </c>
      <c r="F306" s="571"/>
      <c r="G306" s="571"/>
      <c r="H306" s="571"/>
      <c r="I306" s="629" t="str">
        <f ca="1">'Т.8.'!AQ90</f>
        <v xml:space="preserve"> </v>
      </c>
      <c r="J306" s="629"/>
      <c r="K306" s="629" t="str">
        <f ca="1">'Т.8.'!AR90</f>
        <v xml:space="preserve"> </v>
      </c>
      <c r="L306" s="629"/>
      <c r="M306" s="629" t="str">
        <f ca="1">'Т.8.'!AS90</f>
        <v/>
      </c>
      <c r="N306" s="629"/>
      <c r="O306" s="597" t="str">
        <f ca="1">'Т.8.'!AT90</f>
        <v xml:space="preserve"> </v>
      </c>
      <c r="P306" s="597"/>
      <c r="Q306" s="571" t="str">
        <f ca="1">IF(CONCATENATE('Т.8.'!AU90,". ",'Т.8.'!AV90)=" .  ","",CONCATENATE('Т.8.'!AU90,". ",'Т.8.'!AV90))</f>
        <v/>
      </c>
      <c r="R306" s="571"/>
      <c r="S306" s="571"/>
      <c r="T306" s="597" t="str">
        <f ca="1">'Т.8.'!AW90</f>
        <v xml:space="preserve"> </v>
      </c>
      <c r="U306" s="597"/>
      <c r="V306" s="247"/>
      <c r="W306" s="247"/>
      <c r="X306" s="247"/>
      <c r="Y306" s="247"/>
      <c r="Z306" s="247"/>
      <c r="AA306" s="247"/>
      <c r="AB306"/>
      <c r="AC306"/>
      <c r="AD306"/>
      <c r="AE306"/>
      <c r="AF306"/>
      <c r="AG306"/>
      <c r="AH306"/>
      <c r="AI306"/>
      <c r="AJ306"/>
    </row>
    <row r="307" spans="1:36" s="336" customFormat="1" ht="15" customHeight="1" x14ac:dyDescent="0.35">
      <c r="A307" s="402">
        <v>86</v>
      </c>
      <c r="B307" s="571" t="str">
        <f ca="1">IF(CONCATENATE('Т.8.'!AB91," (",'Т.8.'!AD91,"), ",'Т.8.'!AC91,", ",'Т.8.'!AE91)="  ( ),  ,  ","",IF(CONCATENATE('Т.8.'!AB91," (",'Т.8.'!AD91,"), ",'Т.8.'!AC91,", ",'Т.8.'!AE91)=$AJ$223,"-",(CONCATENATE('Т.8.'!AB91," (",'Т.8.'!AD91,"), ",'Т.8.'!AC91,", ",'Т.8.'!AE91))))</f>
        <v/>
      </c>
      <c r="C307" s="571"/>
      <c r="D307" s="571"/>
      <c r="E307" s="571" t="str">
        <f ca="1">IF(CONCATENATE('Т.8.'!AG91,", ",'Т.8.'!AF91,", ",'Т.8.'!AH91," обл., ",'Т.8.'!AI91," р-н, ",'Т.8.'!AJ91," ",'Т.8.'!AK91,", ",'Т.8.'!AL91," ",'Т.8.'!AM91,", буд. ",'Т.8.'!AN91,", кв./оф.",'Т.8.'!AO91,".    ",'Т.8.'!AP91)=" ,  ,   обл.,   р-н,    ,    , буд.  , кв./оф. .     ","",
IF(CONCATENATE('Т.8.'!AG91,", ",'Т.8.'!AF91,", ",'Т.8.'!AH91," обл., ",'Т.8.'!AI91," р-н, ",'Т.8.'!AJ91," ",'Т.8.'!AK91,", ",'Т.8.'!AL91," ",'Т.8.'!AM91,", буд. ",'Т.8.'!AN91,", кв./оф.",'Т.8.'!AO91,".    ",'Т.8.'!AP91)=$AJ$224,"-",
CONCATENATE('Т.8.'!AG91,", ",'Т.8.'!AF91,", ",'Т.8.'!AH91," обл., ",'Т.8.'!AI91," р-н, ",'Т.8.'!AJ91," ",'Т.8.'!AK91,", ",'Т.8.'!AL91," ",'Т.8.'!AM91,", буд. ",'Т.8.'!AN91,", кв./оф.",'Т.8.'!AO91,".    ",'Т.8.'!AP91)))</f>
        <v/>
      </c>
      <c r="F307" s="571"/>
      <c r="G307" s="571"/>
      <c r="H307" s="571"/>
      <c r="I307" s="629" t="str">
        <f ca="1">'Т.8.'!AQ91</f>
        <v xml:space="preserve"> </v>
      </c>
      <c r="J307" s="629"/>
      <c r="K307" s="629" t="str">
        <f ca="1">'Т.8.'!AR91</f>
        <v xml:space="preserve"> </v>
      </c>
      <c r="L307" s="629"/>
      <c r="M307" s="629" t="str">
        <f ca="1">'Т.8.'!AS91</f>
        <v/>
      </c>
      <c r="N307" s="629"/>
      <c r="O307" s="597" t="str">
        <f ca="1">'Т.8.'!AT91</f>
        <v xml:space="preserve"> </v>
      </c>
      <c r="P307" s="597"/>
      <c r="Q307" s="571" t="str">
        <f ca="1">IF(CONCATENATE('Т.8.'!AU91,". ",'Т.8.'!AV91)=" .  ","",CONCATENATE('Т.8.'!AU91,". ",'Т.8.'!AV91))</f>
        <v/>
      </c>
      <c r="R307" s="571"/>
      <c r="S307" s="571"/>
      <c r="T307" s="597" t="str">
        <f ca="1">'Т.8.'!AW91</f>
        <v xml:space="preserve"> </v>
      </c>
      <c r="U307" s="597"/>
      <c r="V307" s="247"/>
      <c r="W307" s="247"/>
      <c r="X307" s="247"/>
      <c r="Y307" s="247"/>
      <c r="Z307" s="247"/>
      <c r="AA307" s="247"/>
      <c r="AB307"/>
      <c r="AC307"/>
      <c r="AD307"/>
      <c r="AE307"/>
      <c r="AF307"/>
      <c r="AG307"/>
      <c r="AH307"/>
      <c r="AI307"/>
      <c r="AJ307"/>
    </row>
    <row r="308" spans="1:36" s="336" customFormat="1" ht="15" customHeight="1" x14ac:dyDescent="0.35">
      <c r="A308" s="402">
        <v>87</v>
      </c>
      <c r="B308" s="571" t="str">
        <f ca="1">IF(CONCATENATE('Т.8.'!AB92," (",'Т.8.'!AD92,"), ",'Т.8.'!AC92,", ",'Т.8.'!AE92)="  ( ),  ,  ","",IF(CONCATENATE('Т.8.'!AB92," (",'Т.8.'!AD92,"), ",'Т.8.'!AC92,", ",'Т.8.'!AE92)=$AJ$223,"-",(CONCATENATE('Т.8.'!AB92," (",'Т.8.'!AD92,"), ",'Т.8.'!AC92,", ",'Т.8.'!AE92))))</f>
        <v/>
      </c>
      <c r="C308" s="571"/>
      <c r="D308" s="571"/>
      <c r="E308" s="571" t="str">
        <f ca="1">IF(CONCATENATE('Т.8.'!AG92,", ",'Т.8.'!AF92,", ",'Т.8.'!AH92," обл., ",'Т.8.'!AI92," р-н, ",'Т.8.'!AJ92," ",'Т.8.'!AK92,", ",'Т.8.'!AL92," ",'Т.8.'!AM92,", буд. ",'Т.8.'!AN92,", кв./оф.",'Т.8.'!AO92,".    ",'Т.8.'!AP92)=" ,  ,   обл.,   р-н,    ,    , буд.  , кв./оф. .     ","",
IF(CONCATENATE('Т.8.'!AG92,", ",'Т.8.'!AF92,", ",'Т.8.'!AH92," обл., ",'Т.8.'!AI92," р-н, ",'Т.8.'!AJ92," ",'Т.8.'!AK92,", ",'Т.8.'!AL92," ",'Т.8.'!AM92,", буд. ",'Т.8.'!AN92,", кв./оф.",'Т.8.'!AO92,".    ",'Т.8.'!AP92)=$AJ$224,"-",
CONCATENATE('Т.8.'!AG92,", ",'Т.8.'!AF92,", ",'Т.8.'!AH92," обл., ",'Т.8.'!AI92," р-н, ",'Т.8.'!AJ92," ",'Т.8.'!AK92,", ",'Т.8.'!AL92," ",'Т.8.'!AM92,", буд. ",'Т.8.'!AN92,", кв./оф.",'Т.8.'!AO92,".    ",'Т.8.'!AP92)))</f>
        <v/>
      </c>
      <c r="F308" s="571"/>
      <c r="G308" s="571"/>
      <c r="H308" s="571"/>
      <c r="I308" s="629" t="str">
        <f ca="1">'Т.8.'!AQ92</f>
        <v xml:space="preserve"> </v>
      </c>
      <c r="J308" s="629"/>
      <c r="K308" s="629" t="str">
        <f ca="1">'Т.8.'!AR92</f>
        <v xml:space="preserve"> </v>
      </c>
      <c r="L308" s="629"/>
      <c r="M308" s="629" t="str">
        <f ca="1">'Т.8.'!AS92</f>
        <v/>
      </c>
      <c r="N308" s="629"/>
      <c r="O308" s="597" t="str">
        <f ca="1">'Т.8.'!AT92</f>
        <v xml:space="preserve"> </v>
      </c>
      <c r="P308" s="597"/>
      <c r="Q308" s="571" t="str">
        <f ca="1">IF(CONCATENATE('Т.8.'!AU92,". ",'Т.8.'!AV92)=" .  ","",CONCATENATE('Т.8.'!AU92,". ",'Т.8.'!AV92))</f>
        <v/>
      </c>
      <c r="R308" s="571"/>
      <c r="S308" s="571"/>
      <c r="T308" s="597" t="str">
        <f ca="1">'Т.8.'!AW92</f>
        <v xml:space="preserve"> </v>
      </c>
      <c r="U308" s="597"/>
      <c r="V308" s="247"/>
      <c r="W308" s="247"/>
      <c r="X308" s="247"/>
      <c r="Y308" s="247"/>
      <c r="Z308" s="247"/>
      <c r="AA308" s="247"/>
      <c r="AB308"/>
      <c r="AC308"/>
      <c r="AD308"/>
      <c r="AE308"/>
      <c r="AF308"/>
      <c r="AG308"/>
      <c r="AH308"/>
      <c r="AI308"/>
      <c r="AJ308"/>
    </row>
    <row r="309" spans="1:36" s="336" customFormat="1" ht="15" customHeight="1" x14ac:dyDescent="0.35">
      <c r="A309" s="402">
        <v>88</v>
      </c>
      <c r="B309" s="571" t="str">
        <f ca="1">IF(CONCATENATE('Т.8.'!AB93," (",'Т.8.'!AD93,"), ",'Т.8.'!AC93,", ",'Т.8.'!AE93)="  ( ),  ,  ","",IF(CONCATENATE('Т.8.'!AB93," (",'Т.8.'!AD93,"), ",'Т.8.'!AC93,", ",'Т.8.'!AE93)=$AJ$223,"-",(CONCATENATE('Т.8.'!AB93," (",'Т.8.'!AD93,"), ",'Т.8.'!AC93,", ",'Т.8.'!AE93))))</f>
        <v/>
      </c>
      <c r="C309" s="571"/>
      <c r="D309" s="571"/>
      <c r="E309" s="571" t="str">
        <f ca="1">IF(CONCATENATE('Т.8.'!AG93,", ",'Т.8.'!AF93,", ",'Т.8.'!AH93," обл., ",'Т.8.'!AI93," р-н, ",'Т.8.'!AJ93," ",'Т.8.'!AK93,", ",'Т.8.'!AL93," ",'Т.8.'!AM93,", буд. ",'Т.8.'!AN93,", кв./оф.",'Т.8.'!AO93,".    ",'Т.8.'!AP93)=" ,  ,   обл.,   р-н,    ,    , буд.  , кв./оф. .     ","",
IF(CONCATENATE('Т.8.'!AG93,", ",'Т.8.'!AF93,", ",'Т.8.'!AH93," обл., ",'Т.8.'!AI93," р-н, ",'Т.8.'!AJ93," ",'Т.8.'!AK93,", ",'Т.8.'!AL93," ",'Т.8.'!AM93,", буд. ",'Т.8.'!AN93,", кв./оф.",'Т.8.'!AO93,".    ",'Т.8.'!AP93)=$AJ$224,"-",
CONCATENATE('Т.8.'!AG93,", ",'Т.8.'!AF93,", ",'Т.8.'!AH93," обл., ",'Т.8.'!AI93," р-н, ",'Т.8.'!AJ93," ",'Т.8.'!AK93,", ",'Т.8.'!AL93," ",'Т.8.'!AM93,", буд. ",'Т.8.'!AN93,", кв./оф.",'Т.8.'!AO93,".    ",'Т.8.'!AP93)))</f>
        <v/>
      </c>
      <c r="F309" s="571"/>
      <c r="G309" s="571"/>
      <c r="H309" s="571"/>
      <c r="I309" s="629" t="str">
        <f ca="1">'Т.8.'!AQ93</f>
        <v xml:space="preserve"> </v>
      </c>
      <c r="J309" s="629"/>
      <c r="K309" s="629" t="str">
        <f ca="1">'Т.8.'!AR93</f>
        <v xml:space="preserve"> </v>
      </c>
      <c r="L309" s="629"/>
      <c r="M309" s="629" t="str">
        <f ca="1">'Т.8.'!AS93</f>
        <v/>
      </c>
      <c r="N309" s="629"/>
      <c r="O309" s="597" t="str">
        <f ca="1">'Т.8.'!AT93</f>
        <v xml:space="preserve"> </v>
      </c>
      <c r="P309" s="597"/>
      <c r="Q309" s="571" t="str">
        <f ca="1">IF(CONCATENATE('Т.8.'!AU93,". ",'Т.8.'!AV93)=" .  ","",CONCATENATE('Т.8.'!AU93,". ",'Т.8.'!AV93))</f>
        <v/>
      </c>
      <c r="R309" s="571"/>
      <c r="S309" s="571"/>
      <c r="T309" s="597" t="str">
        <f ca="1">'Т.8.'!AW93</f>
        <v xml:space="preserve"> </v>
      </c>
      <c r="U309" s="597"/>
      <c r="V309" s="247"/>
      <c r="W309" s="247"/>
      <c r="X309" s="247"/>
      <c r="Y309" s="247"/>
      <c r="Z309" s="247"/>
      <c r="AA309" s="247"/>
      <c r="AB309"/>
      <c r="AC309"/>
      <c r="AD309"/>
      <c r="AE309"/>
      <c r="AF309"/>
      <c r="AG309"/>
      <c r="AH309"/>
      <c r="AI309"/>
      <c r="AJ309"/>
    </row>
    <row r="310" spans="1:36" s="336" customFormat="1" ht="15" customHeight="1" x14ac:dyDescent="0.35">
      <c r="A310" s="402">
        <v>89</v>
      </c>
      <c r="B310" s="571" t="str">
        <f ca="1">IF(CONCATENATE('Т.8.'!AB94," (",'Т.8.'!AD94,"), ",'Т.8.'!AC94,", ",'Т.8.'!AE94)="  ( ),  ,  ","",IF(CONCATENATE('Т.8.'!AB94," (",'Т.8.'!AD94,"), ",'Т.8.'!AC94,", ",'Т.8.'!AE94)=$AJ$223,"-",(CONCATENATE('Т.8.'!AB94," (",'Т.8.'!AD94,"), ",'Т.8.'!AC94,", ",'Т.8.'!AE94))))</f>
        <v/>
      </c>
      <c r="C310" s="571"/>
      <c r="D310" s="571"/>
      <c r="E310" s="571" t="str">
        <f ca="1">IF(CONCATENATE('Т.8.'!AG94,", ",'Т.8.'!AF94,", ",'Т.8.'!AH94," обл., ",'Т.8.'!AI94," р-н, ",'Т.8.'!AJ94," ",'Т.8.'!AK94,", ",'Т.8.'!AL94," ",'Т.8.'!AM94,", буд. ",'Т.8.'!AN94,", кв./оф.",'Т.8.'!AO94,".    ",'Т.8.'!AP94)=" ,  ,   обл.,   р-н,    ,    , буд.  , кв./оф. .     ","",
IF(CONCATENATE('Т.8.'!AG94,", ",'Т.8.'!AF94,", ",'Т.8.'!AH94," обл., ",'Т.8.'!AI94," р-н, ",'Т.8.'!AJ94," ",'Т.8.'!AK94,", ",'Т.8.'!AL94," ",'Т.8.'!AM94,", буд. ",'Т.8.'!AN94,", кв./оф.",'Т.8.'!AO94,".    ",'Т.8.'!AP94)=$AJ$224,"-",
CONCATENATE('Т.8.'!AG94,", ",'Т.8.'!AF94,", ",'Т.8.'!AH94," обл., ",'Т.8.'!AI94," р-н, ",'Т.8.'!AJ94," ",'Т.8.'!AK94,", ",'Т.8.'!AL94," ",'Т.8.'!AM94,", буд. ",'Т.8.'!AN94,", кв./оф.",'Т.8.'!AO94,".    ",'Т.8.'!AP94)))</f>
        <v/>
      </c>
      <c r="F310" s="571"/>
      <c r="G310" s="571"/>
      <c r="H310" s="571"/>
      <c r="I310" s="629" t="str">
        <f ca="1">'Т.8.'!AQ94</f>
        <v xml:space="preserve"> </v>
      </c>
      <c r="J310" s="629"/>
      <c r="K310" s="629" t="str">
        <f ca="1">'Т.8.'!AR94</f>
        <v xml:space="preserve"> </v>
      </c>
      <c r="L310" s="629"/>
      <c r="M310" s="629" t="str">
        <f ca="1">'Т.8.'!AS94</f>
        <v/>
      </c>
      <c r="N310" s="629"/>
      <c r="O310" s="597" t="str">
        <f ca="1">'Т.8.'!AT94</f>
        <v xml:space="preserve"> </v>
      </c>
      <c r="P310" s="597"/>
      <c r="Q310" s="571" t="str">
        <f ca="1">IF(CONCATENATE('Т.8.'!AU94,". ",'Т.8.'!AV94)=" .  ","",CONCATENATE('Т.8.'!AU94,". ",'Т.8.'!AV94))</f>
        <v/>
      </c>
      <c r="R310" s="571"/>
      <c r="S310" s="571"/>
      <c r="T310" s="597" t="str">
        <f ca="1">'Т.8.'!AW94</f>
        <v xml:space="preserve"> </v>
      </c>
      <c r="U310" s="597"/>
      <c r="V310" s="247"/>
      <c r="W310" s="247"/>
      <c r="X310" s="247"/>
      <c r="Y310" s="247"/>
      <c r="Z310" s="247"/>
      <c r="AA310" s="247"/>
      <c r="AB310"/>
      <c r="AC310"/>
      <c r="AD310"/>
      <c r="AE310"/>
      <c r="AF310"/>
      <c r="AG310"/>
      <c r="AH310"/>
      <c r="AI310"/>
      <c r="AJ310"/>
    </row>
    <row r="311" spans="1:36" s="336" customFormat="1" ht="15" customHeight="1" x14ac:dyDescent="0.35">
      <c r="A311" s="402">
        <v>90</v>
      </c>
      <c r="B311" s="571" t="str">
        <f ca="1">IF(CONCATENATE('Т.8.'!AB95," (",'Т.8.'!AD95,"), ",'Т.8.'!AC95,", ",'Т.8.'!AE95)="  ( ),  ,  ","",IF(CONCATENATE('Т.8.'!AB95," (",'Т.8.'!AD95,"), ",'Т.8.'!AC95,", ",'Т.8.'!AE95)=$AJ$223,"-",(CONCATENATE('Т.8.'!AB95," (",'Т.8.'!AD95,"), ",'Т.8.'!AC95,", ",'Т.8.'!AE95))))</f>
        <v/>
      </c>
      <c r="C311" s="571"/>
      <c r="D311" s="571"/>
      <c r="E311" s="571" t="str">
        <f ca="1">IF(CONCATENATE('Т.8.'!AG95,", ",'Т.8.'!AF95,", ",'Т.8.'!AH95," обл., ",'Т.8.'!AI95," р-н, ",'Т.8.'!AJ95," ",'Т.8.'!AK95,", ",'Т.8.'!AL95," ",'Т.8.'!AM95,", буд. ",'Т.8.'!AN95,", кв./оф.",'Т.8.'!AO95,".    ",'Т.8.'!AP95)=" ,  ,   обл.,   р-н,    ,    , буд.  , кв./оф. .     ","",
IF(CONCATENATE('Т.8.'!AG95,", ",'Т.8.'!AF95,", ",'Т.8.'!AH95," обл., ",'Т.8.'!AI95," р-н, ",'Т.8.'!AJ95," ",'Т.8.'!AK95,", ",'Т.8.'!AL95," ",'Т.8.'!AM95,", буд. ",'Т.8.'!AN95,", кв./оф.",'Т.8.'!AO95,".    ",'Т.8.'!AP95)=$AJ$224,"-",
CONCATENATE('Т.8.'!AG95,", ",'Т.8.'!AF95,", ",'Т.8.'!AH95," обл., ",'Т.8.'!AI95," р-н, ",'Т.8.'!AJ95," ",'Т.8.'!AK95,", ",'Т.8.'!AL95," ",'Т.8.'!AM95,", буд. ",'Т.8.'!AN95,", кв./оф.",'Т.8.'!AO95,".    ",'Т.8.'!AP95)))</f>
        <v/>
      </c>
      <c r="F311" s="571"/>
      <c r="G311" s="571"/>
      <c r="H311" s="571"/>
      <c r="I311" s="629" t="str">
        <f ca="1">'Т.8.'!AQ95</f>
        <v xml:space="preserve"> </v>
      </c>
      <c r="J311" s="629"/>
      <c r="K311" s="629" t="str">
        <f ca="1">'Т.8.'!AR95</f>
        <v xml:space="preserve"> </v>
      </c>
      <c r="L311" s="629"/>
      <c r="M311" s="629" t="str">
        <f ca="1">'Т.8.'!AS95</f>
        <v/>
      </c>
      <c r="N311" s="629"/>
      <c r="O311" s="597" t="str">
        <f ca="1">'Т.8.'!AT95</f>
        <v xml:space="preserve"> </v>
      </c>
      <c r="P311" s="597"/>
      <c r="Q311" s="571" t="str">
        <f ca="1">IF(CONCATENATE('Т.8.'!AU95,". ",'Т.8.'!AV95)=" .  ","",CONCATENATE('Т.8.'!AU95,". ",'Т.8.'!AV95))</f>
        <v/>
      </c>
      <c r="R311" s="571"/>
      <c r="S311" s="571"/>
      <c r="T311" s="597" t="str">
        <f ca="1">'Т.8.'!AW95</f>
        <v xml:space="preserve"> </v>
      </c>
      <c r="U311" s="597"/>
      <c r="V311" s="247"/>
      <c r="W311" s="247"/>
      <c r="X311" s="247"/>
      <c r="Y311" s="247"/>
      <c r="Z311" s="247"/>
      <c r="AA311" s="247"/>
      <c r="AB311"/>
      <c r="AC311"/>
      <c r="AD311"/>
      <c r="AE311"/>
      <c r="AF311"/>
      <c r="AG311"/>
      <c r="AH311"/>
      <c r="AI311"/>
      <c r="AJ311"/>
    </row>
    <row r="312" spans="1:36" s="336" customFormat="1" ht="15" customHeight="1" x14ac:dyDescent="0.35">
      <c r="A312" s="402">
        <v>91</v>
      </c>
      <c r="B312" s="571" t="str">
        <f ca="1">IF(CONCATENATE('Т.8.'!AB96," (",'Т.8.'!AD96,"), ",'Т.8.'!AC96,", ",'Т.8.'!AE96)="  ( ),  ,  ","",IF(CONCATENATE('Т.8.'!AB96," (",'Т.8.'!AD96,"), ",'Т.8.'!AC96,", ",'Т.8.'!AE96)=$AJ$223,"-",(CONCATENATE('Т.8.'!AB96," (",'Т.8.'!AD96,"), ",'Т.8.'!AC96,", ",'Т.8.'!AE96))))</f>
        <v/>
      </c>
      <c r="C312" s="571"/>
      <c r="D312" s="571"/>
      <c r="E312" s="571" t="str">
        <f ca="1">IF(CONCATENATE('Т.8.'!AG96,", ",'Т.8.'!AF96,", ",'Т.8.'!AH96," обл., ",'Т.8.'!AI96," р-н, ",'Т.8.'!AJ96," ",'Т.8.'!AK96,", ",'Т.8.'!AL96," ",'Т.8.'!AM96,", буд. ",'Т.8.'!AN96,", кв./оф.",'Т.8.'!AO96,".    ",'Т.8.'!AP96)=" ,  ,   обл.,   р-н,    ,    , буд.  , кв./оф. .     ","",
IF(CONCATENATE('Т.8.'!AG96,", ",'Т.8.'!AF96,", ",'Т.8.'!AH96," обл., ",'Т.8.'!AI96," р-н, ",'Т.8.'!AJ96," ",'Т.8.'!AK96,", ",'Т.8.'!AL96," ",'Т.8.'!AM96,", буд. ",'Т.8.'!AN96,", кв./оф.",'Т.8.'!AO96,".    ",'Т.8.'!AP96)=$AJ$224,"-",
CONCATENATE('Т.8.'!AG96,", ",'Т.8.'!AF96,", ",'Т.8.'!AH96," обл., ",'Т.8.'!AI96," р-н, ",'Т.8.'!AJ96," ",'Т.8.'!AK96,", ",'Т.8.'!AL96," ",'Т.8.'!AM96,", буд. ",'Т.8.'!AN96,", кв./оф.",'Т.8.'!AO96,".    ",'Т.8.'!AP96)))</f>
        <v/>
      </c>
      <c r="F312" s="571"/>
      <c r="G312" s="571"/>
      <c r="H312" s="571"/>
      <c r="I312" s="629" t="str">
        <f ca="1">'Т.8.'!AQ96</f>
        <v xml:space="preserve"> </v>
      </c>
      <c r="J312" s="629"/>
      <c r="K312" s="629" t="str">
        <f ca="1">'Т.8.'!AR96</f>
        <v xml:space="preserve"> </v>
      </c>
      <c r="L312" s="629"/>
      <c r="M312" s="629" t="str">
        <f ca="1">'Т.8.'!AS96</f>
        <v/>
      </c>
      <c r="N312" s="629"/>
      <c r="O312" s="597" t="str">
        <f ca="1">'Т.8.'!AT96</f>
        <v xml:space="preserve"> </v>
      </c>
      <c r="P312" s="597"/>
      <c r="Q312" s="571" t="str">
        <f ca="1">IF(CONCATENATE('Т.8.'!AU96,". ",'Т.8.'!AV96)=" .  ","",CONCATENATE('Т.8.'!AU96,". ",'Т.8.'!AV96))</f>
        <v/>
      </c>
      <c r="R312" s="571"/>
      <c r="S312" s="571"/>
      <c r="T312" s="597" t="str">
        <f ca="1">'Т.8.'!AW96</f>
        <v xml:space="preserve"> </v>
      </c>
      <c r="U312" s="597"/>
      <c r="V312" s="247"/>
      <c r="W312" s="247"/>
      <c r="X312" s="247"/>
      <c r="Y312" s="247"/>
      <c r="Z312" s="247"/>
      <c r="AA312" s="247"/>
      <c r="AB312"/>
      <c r="AC312"/>
      <c r="AD312"/>
      <c r="AE312"/>
      <c r="AF312"/>
      <c r="AG312"/>
      <c r="AH312"/>
      <c r="AI312"/>
      <c r="AJ312"/>
    </row>
    <row r="313" spans="1:36" s="336" customFormat="1" ht="15" customHeight="1" x14ac:dyDescent="0.35">
      <c r="A313" s="402">
        <v>92</v>
      </c>
      <c r="B313" s="571" t="str">
        <f ca="1">IF(CONCATENATE('Т.8.'!AB97," (",'Т.8.'!AD97,"), ",'Т.8.'!AC97,", ",'Т.8.'!AE97)="  ( ),  ,  ","",IF(CONCATENATE('Т.8.'!AB97," (",'Т.8.'!AD97,"), ",'Т.8.'!AC97,", ",'Т.8.'!AE97)=$AJ$223,"-",(CONCATENATE('Т.8.'!AB97," (",'Т.8.'!AD97,"), ",'Т.8.'!AC97,", ",'Т.8.'!AE97))))</f>
        <v/>
      </c>
      <c r="C313" s="571"/>
      <c r="D313" s="571"/>
      <c r="E313" s="571" t="str">
        <f ca="1">IF(CONCATENATE('Т.8.'!AG97,", ",'Т.8.'!AF97,", ",'Т.8.'!AH97," обл., ",'Т.8.'!AI97," р-н, ",'Т.8.'!AJ97," ",'Т.8.'!AK97,", ",'Т.8.'!AL97," ",'Т.8.'!AM97,", буд. ",'Т.8.'!AN97,", кв./оф.",'Т.8.'!AO97,".    ",'Т.8.'!AP97)=" ,  ,   обл.,   р-н,    ,    , буд.  , кв./оф. .     ","",
IF(CONCATENATE('Т.8.'!AG97,", ",'Т.8.'!AF97,", ",'Т.8.'!AH97," обл., ",'Т.8.'!AI97," р-н, ",'Т.8.'!AJ97," ",'Т.8.'!AK97,", ",'Т.8.'!AL97," ",'Т.8.'!AM97,", буд. ",'Т.8.'!AN97,", кв./оф.",'Т.8.'!AO97,".    ",'Т.8.'!AP97)=$AJ$224,"-",
CONCATENATE('Т.8.'!AG97,", ",'Т.8.'!AF97,", ",'Т.8.'!AH97," обл., ",'Т.8.'!AI97," р-н, ",'Т.8.'!AJ97," ",'Т.8.'!AK97,", ",'Т.8.'!AL97," ",'Т.8.'!AM97,", буд. ",'Т.8.'!AN97,", кв./оф.",'Т.8.'!AO97,".    ",'Т.8.'!AP97)))</f>
        <v/>
      </c>
      <c r="F313" s="571"/>
      <c r="G313" s="571"/>
      <c r="H313" s="571"/>
      <c r="I313" s="629" t="str">
        <f ca="1">'Т.8.'!AQ97</f>
        <v xml:space="preserve"> </v>
      </c>
      <c r="J313" s="629"/>
      <c r="K313" s="629" t="str">
        <f ca="1">'Т.8.'!AR97</f>
        <v xml:space="preserve"> </v>
      </c>
      <c r="L313" s="629"/>
      <c r="M313" s="629" t="str">
        <f ca="1">'Т.8.'!AS97</f>
        <v/>
      </c>
      <c r="N313" s="629"/>
      <c r="O313" s="597" t="str">
        <f ca="1">'Т.8.'!AT97</f>
        <v xml:space="preserve"> </v>
      </c>
      <c r="P313" s="597"/>
      <c r="Q313" s="571" t="str">
        <f ca="1">IF(CONCATENATE('Т.8.'!AU97,". ",'Т.8.'!AV97)=" .  ","",CONCATENATE('Т.8.'!AU97,". ",'Т.8.'!AV97))</f>
        <v/>
      </c>
      <c r="R313" s="571"/>
      <c r="S313" s="571"/>
      <c r="T313" s="597" t="str">
        <f ca="1">'Т.8.'!AW97</f>
        <v xml:space="preserve"> </v>
      </c>
      <c r="U313" s="597"/>
      <c r="V313" s="247"/>
      <c r="W313" s="247"/>
      <c r="X313" s="247"/>
      <c r="Y313" s="247"/>
      <c r="Z313" s="247"/>
      <c r="AA313" s="247"/>
      <c r="AB313"/>
      <c r="AC313"/>
      <c r="AD313"/>
      <c r="AE313"/>
      <c r="AF313"/>
      <c r="AG313"/>
      <c r="AH313"/>
      <c r="AI313"/>
      <c r="AJ313"/>
    </row>
    <row r="314" spans="1:36" s="336" customFormat="1" ht="15" customHeight="1" x14ac:dyDescent="0.35">
      <c r="A314" s="402">
        <v>93</v>
      </c>
      <c r="B314" s="571" t="str">
        <f ca="1">IF(CONCATENATE('Т.8.'!AB98," (",'Т.8.'!AD98,"), ",'Т.8.'!AC98,", ",'Т.8.'!AE98)="  ( ),  ,  ","",IF(CONCATENATE('Т.8.'!AB98," (",'Т.8.'!AD98,"), ",'Т.8.'!AC98,", ",'Т.8.'!AE98)=$AJ$223,"-",(CONCATENATE('Т.8.'!AB98," (",'Т.8.'!AD98,"), ",'Т.8.'!AC98,", ",'Т.8.'!AE98))))</f>
        <v/>
      </c>
      <c r="C314" s="571"/>
      <c r="D314" s="571"/>
      <c r="E314" s="571" t="str">
        <f ca="1">IF(CONCATENATE('Т.8.'!AG98,", ",'Т.8.'!AF98,", ",'Т.8.'!AH98," обл., ",'Т.8.'!AI98," р-н, ",'Т.8.'!AJ98," ",'Т.8.'!AK98,", ",'Т.8.'!AL98," ",'Т.8.'!AM98,", буд. ",'Т.8.'!AN98,", кв./оф.",'Т.8.'!AO98,".    ",'Т.8.'!AP98)=" ,  ,   обл.,   р-н,    ,    , буд.  , кв./оф. .     ","",
IF(CONCATENATE('Т.8.'!AG98,", ",'Т.8.'!AF98,", ",'Т.8.'!AH98," обл., ",'Т.8.'!AI98," р-н, ",'Т.8.'!AJ98," ",'Т.8.'!AK98,", ",'Т.8.'!AL98," ",'Т.8.'!AM98,", буд. ",'Т.8.'!AN98,", кв./оф.",'Т.8.'!AO98,".    ",'Т.8.'!AP98)=$AJ$224,"-",
CONCATENATE('Т.8.'!AG98,", ",'Т.8.'!AF98,", ",'Т.8.'!AH98," обл., ",'Т.8.'!AI98," р-н, ",'Т.8.'!AJ98," ",'Т.8.'!AK98,", ",'Т.8.'!AL98," ",'Т.8.'!AM98,", буд. ",'Т.8.'!AN98,", кв./оф.",'Т.8.'!AO98,".    ",'Т.8.'!AP98)))</f>
        <v/>
      </c>
      <c r="F314" s="571"/>
      <c r="G314" s="571"/>
      <c r="H314" s="571"/>
      <c r="I314" s="629" t="str">
        <f ca="1">'Т.8.'!AQ98</f>
        <v xml:space="preserve"> </v>
      </c>
      <c r="J314" s="629"/>
      <c r="K314" s="629" t="str">
        <f ca="1">'Т.8.'!AR98</f>
        <v xml:space="preserve"> </v>
      </c>
      <c r="L314" s="629"/>
      <c r="M314" s="629" t="str">
        <f ca="1">'Т.8.'!AS98</f>
        <v/>
      </c>
      <c r="N314" s="629"/>
      <c r="O314" s="597" t="str">
        <f ca="1">'Т.8.'!AT98</f>
        <v xml:space="preserve"> </v>
      </c>
      <c r="P314" s="597"/>
      <c r="Q314" s="571" t="str">
        <f ca="1">IF(CONCATENATE('Т.8.'!AU98,". ",'Т.8.'!AV98)=" .  ","",CONCATENATE('Т.8.'!AU98,". ",'Т.8.'!AV98))</f>
        <v/>
      </c>
      <c r="R314" s="571"/>
      <c r="S314" s="571"/>
      <c r="T314" s="597" t="str">
        <f ca="1">'Т.8.'!AW98</f>
        <v xml:space="preserve"> </v>
      </c>
      <c r="U314" s="597"/>
      <c r="V314" s="247"/>
      <c r="W314" s="247"/>
      <c r="X314" s="247"/>
      <c r="Y314" s="247"/>
      <c r="Z314" s="247"/>
      <c r="AA314" s="247"/>
      <c r="AB314"/>
      <c r="AC314"/>
      <c r="AD314"/>
      <c r="AE314"/>
      <c r="AF314"/>
      <c r="AG314"/>
      <c r="AH314"/>
      <c r="AI314"/>
      <c r="AJ314"/>
    </row>
    <row r="315" spans="1:36" s="336" customFormat="1" ht="15" customHeight="1" x14ac:dyDescent="0.35">
      <c r="A315" s="402">
        <v>94</v>
      </c>
      <c r="B315" s="571" t="str">
        <f ca="1">IF(CONCATENATE('Т.8.'!AB99," (",'Т.8.'!AD99,"), ",'Т.8.'!AC99,", ",'Т.8.'!AE99)="  ( ),  ,  ","",IF(CONCATENATE('Т.8.'!AB99," (",'Т.8.'!AD99,"), ",'Т.8.'!AC99,", ",'Т.8.'!AE99)=$AJ$223,"-",(CONCATENATE('Т.8.'!AB99," (",'Т.8.'!AD99,"), ",'Т.8.'!AC99,", ",'Т.8.'!AE99))))</f>
        <v/>
      </c>
      <c r="C315" s="571"/>
      <c r="D315" s="571"/>
      <c r="E315" s="571" t="str">
        <f ca="1">IF(CONCATENATE('Т.8.'!AG99,", ",'Т.8.'!AF99,", ",'Т.8.'!AH99," обл., ",'Т.8.'!AI99," р-н, ",'Т.8.'!AJ99," ",'Т.8.'!AK99,", ",'Т.8.'!AL99," ",'Т.8.'!AM99,", буд. ",'Т.8.'!AN99,", кв./оф.",'Т.8.'!AO99,".    ",'Т.8.'!AP99)=" ,  ,   обл.,   р-н,    ,    , буд.  , кв./оф. .     ","",
IF(CONCATENATE('Т.8.'!AG99,", ",'Т.8.'!AF99,", ",'Т.8.'!AH99," обл., ",'Т.8.'!AI99," р-н, ",'Т.8.'!AJ99," ",'Т.8.'!AK99,", ",'Т.8.'!AL99," ",'Т.8.'!AM99,", буд. ",'Т.8.'!AN99,", кв./оф.",'Т.8.'!AO99,".    ",'Т.8.'!AP99)=$AJ$224,"-",
CONCATENATE('Т.8.'!AG99,", ",'Т.8.'!AF99,", ",'Т.8.'!AH99," обл., ",'Т.8.'!AI99," р-н, ",'Т.8.'!AJ99," ",'Т.8.'!AK99,", ",'Т.8.'!AL99," ",'Т.8.'!AM99,", буд. ",'Т.8.'!AN99,", кв./оф.",'Т.8.'!AO99,".    ",'Т.8.'!AP99)))</f>
        <v/>
      </c>
      <c r="F315" s="571"/>
      <c r="G315" s="571"/>
      <c r="H315" s="571"/>
      <c r="I315" s="629" t="str">
        <f ca="1">'Т.8.'!AQ99</f>
        <v xml:space="preserve"> </v>
      </c>
      <c r="J315" s="629"/>
      <c r="K315" s="629" t="str">
        <f ca="1">'Т.8.'!AR99</f>
        <v xml:space="preserve"> </v>
      </c>
      <c r="L315" s="629"/>
      <c r="M315" s="629" t="str">
        <f ca="1">'Т.8.'!AS99</f>
        <v/>
      </c>
      <c r="N315" s="629"/>
      <c r="O315" s="597" t="str">
        <f ca="1">'Т.8.'!AT99</f>
        <v xml:space="preserve"> </v>
      </c>
      <c r="P315" s="597"/>
      <c r="Q315" s="571" t="str">
        <f ca="1">IF(CONCATENATE('Т.8.'!AU99,". ",'Т.8.'!AV99)=" .  ","",CONCATENATE('Т.8.'!AU99,". ",'Т.8.'!AV99))</f>
        <v/>
      </c>
      <c r="R315" s="571"/>
      <c r="S315" s="571"/>
      <c r="T315" s="597" t="str">
        <f ca="1">'Т.8.'!AW99</f>
        <v xml:space="preserve"> </v>
      </c>
      <c r="U315" s="597"/>
      <c r="V315" s="247"/>
      <c r="W315" s="247"/>
      <c r="X315" s="247"/>
      <c r="Y315" s="247"/>
      <c r="Z315" s="247"/>
      <c r="AA315" s="247"/>
      <c r="AB315"/>
      <c r="AC315"/>
      <c r="AD315"/>
      <c r="AE315"/>
      <c r="AF315"/>
      <c r="AG315"/>
      <c r="AH315"/>
      <c r="AI315"/>
      <c r="AJ315"/>
    </row>
    <row r="316" spans="1:36" s="336" customFormat="1" ht="15" customHeight="1" x14ac:dyDescent="0.35">
      <c r="A316" s="402">
        <v>95</v>
      </c>
      <c r="B316" s="571" t="str">
        <f ca="1">IF(CONCATENATE('Т.8.'!AB100," (",'Т.8.'!AD100,"), ",'Т.8.'!AC100,", ",'Т.8.'!AE100)="  ( ),  ,  ","",IF(CONCATENATE('Т.8.'!AB100," (",'Т.8.'!AD100,"), ",'Т.8.'!AC100,", ",'Т.8.'!AE100)=$AJ$223,"-",(CONCATENATE('Т.8.'!AB100," (",'Т.8.'!AD100,"), ",'Т.8.'!AC100,", ",'Т.8.'!AE100))))</f>
        <v/>
      </c>
      <c r="C316" s="571"/>
      <c r="D316" s="571"/>
      <c r="E316" s="571" t="str">
        <f ca="1">IF(CONCATENATE('Т.8.'!AG100,", ",'Т.8.'!AF100,", ",'Т.8.'!AH100," обл., ",'Т.8.'!AI100," р-н, ",'Т.8.'!AJ100," ",'Т.8.'!AK100,", ",'Т.8.'!AL100," ",'Т.8.'!AM100,", буд. ",'Т.8.'!AN100,", кв./оф.",'Т.8.'!AO100,".    ",'Т.8.'!AP100)=" ,  ,   обл.,   р-н,    ,    , буд.  , кв./оф. .     ","",
IF(CONCATENATE('Т.8.'!AG100,", ",'Т.8.'!AF100,", ",'Т.8.'!AH100," обл., ",'Т.8.'!AI100," р-н, ",'Т.8.'!AJ100," ",'Т.8.'!AK100,", ",'Т.8.'!AL100," ",'Т.8.'!AM100,", буд. ",'Т.8.'!AN100,", кв./оф.",'Т.8.'!AO100,".    ",'Т.8.'!AP100)=$AJ$224,"-",
CONCATENATE('Т.8.'!AG100,", ",'Т.8.'!AF100,", ",'Т.8.'!AH100," обл., ",'Т.8.'!AI100," р-н, ",'Т.8.'!AJ100," ",'Т.8.'!AK100,", ",'Т.8.'!AL100," ",'Т.8.'!AM100,", буд. ",'Т.8.'!AN100,", кв./оф.",'Т.8.'!AO100,".    ",'Т.8.'!AP100)))</f>
        <v/>
      </c>
      <c r="F316" s="571"/>
      <c r="G316" s="571"/>
      <c r="H316" s="571"/>
      <c r="I316" s="629" t="str">
        <f ca="1">'Т.8.'!AQ100</f>
        <v xml:space="preserve"> </v>
      </c>
      <c r="J316" s="629"/>
      <c r="K316" s="629" t="str">
        <f ca="1">'Т.8.'!AR100</f>
        <v xml:space="preserve"> </v>
      </c>
      <c r="L316" s="629"/>
      <c r="M316" s="629" t="str">
        <f ca="1">'Т.8.'!AS100</f>
        <v/>
      </c>
      <c r="N316" s="629"/>
      <c r="O316" s="597" t="str">
        <f ca="1">'Т.8.'!AT100</f>
        <v xml:space="preserve"> </v>
      </c>
      <c r="P316" s="597"/>
      <c r="Q316" s="571" t="str">
        <f ca="1">IF(CONCATENATE('Т.8.'!AU100,". ",'Т.8.'!AV100)=" .  ","",CONCATENATE('Т.8.'!AU100,". ",'Т.8.'!AV100))</f>
        <v/>
      </c>
      <c r="R316" s="571"/>
      <c r="S316" s="571"/>
      <c r="T316" s="597" t="str">
        <f ca="1">'Т.8.'!AW100</f>
        <v xml:space="preserve"> </v>
      </c>
      <c r="U316" s="597"/>
      <c r="V316" s="247"/>
      <c r="W316" s="247"/>
      <c r="X316" s="247"/>
      <c r="Y316" s="247"/>
      <c r="Z316" s="247"/>
      <c r="AA316" s="247"/>
      <c r="AB316"/>
      <c r="AC316"/>
      <c r="AD316"/>
      <c r="AE316"/>
      <c r="AF316"/>
      <c r="AG316"/>
      <c r="AH316"/>
      <c r="AI316"/>
      <c r="AJ316"/>
    </row>
    <row r="317" spans="1:36" s="336" customFormat="1" ht="15" customHeight="1" x14ac:dyDescent="0.35">
      <c r="A317" s="402">
        <v>96</v>
      </c>
      <c r="B317" s="571" t="str">
        <f ca="1">IF(CONCATENATE('Т.8.'!AB101," (",'Т.8.'!AD101,"), ",'Т.8.'!AC101,", ",'Т.8.'!AE101)="  ( ),  ,  ","",IF(CONCATENATE('Т.8.'!AB101," (",'Т.8.'!AD101,"), ",'Т.8.'!AC101,", ",'Т.8.'!AE101)=$AJ$223,"-",(CONCATENATE('Т.8.'!AB101," (",'Т.8.'!AD101,"), ",'Т.8.'!AC101,", ",'Т.8.'!AE101))))</f>
        <v/>
      </c>
      <c r="C317" s="571"/>
      <c r="D317" s="571"/>
      <c r="E317" s="571" t="str">
        <f ca="1">IF(CONCATENATE('Т.8.'!AG101,", ",'Т.8.'!AF101,", ",'Т.8.'!AH101," обл., ",'Т.8.'!AI101," р-н, ",'Т.8.'!AJ101," ",'Т.8.'!AK101,", ",'Т.8.'!AL101," ",'Т.8.'!AM101,", буд. ",'Т.8.'!AN101,", кв./оф.",'Т.8.'!AO101,".    ",'Т.8.'!AP101)=" ,  ,   обл.,   р-н,    ,    , буд.  , кв./оф. .     ","",
IF(CONCATENATE('Т.8.'!AG101,", ",'Т.8.'!AF101,", ",'Т.8.'!AH101," обл., ",'Т.8.'!AI101," р-н, ",'Т.8.'!AJ101," ",'Т.8.'!AK101,", ",'Т.8.'!AL101," ",'Т.8.'!AM101,", буд. ",'Т.8.'!AN101,", кв./оф.",'Т.8.'!AO101,".    ",'Т.8.'!AP101)=$AJ$224,"-",
CONCATENATE('Т.8.'!AG101,", ",'Т.8.'!AF101,", ",'Т.8.'!AH101," обл., ",'Т.8.'!AI101," р-н, ",'Т.8.'!AJ101," ",'Т.8.'!AK101,", ",'Т.8.'!AL101," ",'Т.8.'!AM101,", буд. ",'Т.8.'!AN101,", кв./оф.",'Т.8.'!AO101,".    ",'Т.8.'!AP101)))</f>
        <v/>
      </c>
      <c r="F317" s="571"/>
      <c r="G317" s="571"/>
      <c r="H317" s="571"/>
      <c r="I317" s="629" t="str">
        <f ca="1">'Т.8.'!AQ101</f>
        <v xml:space="preserve"> </v>
      </c>
      <c r="J317" s="629"/>
      <c r="K317" s="629" t="str">
        <f ca="1">'Т.8.'!AR101</f>
        <v xml:space="preserve"> </v>
      </c>
      <c r="L317" s="629"/>
      <c r="M317" s="629" t="str">
        <f ca="1">'Т.8.'!AS101</f>
        <v/>
      </c>
      <c r="N317" s="629"/>
      <c r="O317" s="597" t="str">
        <f ca="1">'Т.8.'!AT101</f>
        <v xml:space="preserve"> </v>
      </c>
      <c r="P317" s="597"/>
      <c r="Q317" s="571" t="str">
        <f ca="1">IF(CONCATENATE('Т.8.'!AU101,". ",'Т.8.'!AV101)=" .  ","",CONCATENATE('Т.8.'!AU101,". ",'Т.8.'!AV101))</f>
        <v/>
      </c>
      <c r="R317" s="571"/>
      <c r="S317" s="571"/>
      <c r="T317" s="597" t="str">
        <f ca="1">'Т.8.'!AW101</f>
        <v xml:space="preserve"> </v>
      </c>
      <c r="U317" s="597"/>
      <c r="V317" s="247"/>
      <c r="W317" s="247"/>
      <c r="X317" s="247"/>
      <c r="Y317" s="247"/>
      <c r="Z317" s="247"/>
      <c r="AA317" s="247"/>
      <c r="AB317"/>
      <c r="AC317"/>
      <c r="AD317"/>
      <c r="AE317"/>
      <c r="AF317"/>
      <c r="AG317"/>
      <c r="AH317"/>
      <c r="AI317"/>
      <c r="AJ317"/>
    </row>
    <row r="318" spans="1:36" s="336" customFormat="1" ht="15" customHeight="1" x14ac:dyDescent="0.35">
      <c r="A318" s="402">
        <v>97</v>
      </c>
      <c r="B318" s="571" t="str">
        <f ca="1">IF(CONCATENATE('Т.8.'!AB102," (",'Т.8.'!AD102,"), ",'Т.8.'!AC102,", ",'Т.8.'!AE102)="  ( ),  ,  ","",IF(CONCATENATE('Т.8.'!AB102," (",'Т.8.'!AD102,"), ",'Т.8.'!AC102,", ",'Т.8.'!AE102)=$AJ$223,"-",(CONCATENATE('Т.8.'!AB102," (",'Т.8.'!AD102,"), ",'Т.8.'!AC102,", ",'Т.8.'!AE102))))</f>
        <v/>
      </c>
      <c r="C318" s="571"/>
      <c r="D318" s="571"/>
      <c r="E318" s="571" t="str">
        <f ca="1">IF(CONCATENATE('Т.8.'!AG102,", ",'Т.8.'!AF102,", ",'Т.8.'!AH102," обл., ",'Т.8.'!AI102," р-н, ",'Т.8.'!AJ102," ",'Т.8.'!AK102,", ",'Т.8.'!AL102," ",'Т.8.'!AM102,", буд. ",'Т.8.'!AN102,", кв./оф.",'Т.8.'!AO102,".    ",'Т.8.'!AP102)=" ,  ,   обл.,   р-н,    ,    , буд.  , кв./оф. .     ","",
IF(CONCATENATE('Т.8.'!AG102,", ",'Т.8.'!AF102,", ",'Т.8.'!AH102," обл., ",'Т.8.'!AI102," р-н, ",'Т.8.'!AJ102," ",'Т.8.'!AK102,", ",'Т.8.'!AL102," ",'Т.8.'!AM102,", буд. ",'Т.8.'!AN102,", кв./оф.",'Т.8.'!AO102,".    ",'Т.8.'!AP102)=$AJ$224,"-",
CONCATENATE('Т.8.'!AG102,", ",'Т.8.'!AF102,", ",'Т.8.'!AH102," обл., ",'Т.8.'!AI102," р-н, ",'Т.8.'!AJ102," ",'Т.8.'!AK102,", ",'Т.8.'!AL102," ",'Т.8.'!AM102,", буд. ",'Т.8.'!AN102,", кв./оф.",'Т.8.'!AO102,".    ",'Т.8.'!AP102)))</f>
        <v/>
      </c>
      <c r="F318" s="571"/>
      <c r="G318" s="571"/>
      <c r="H318" s="571"/>
      <c r="I318" s="629" t="str">
        <f ca="1">'Т.8.'!AQ102</f>
        <v xml:space="preserve"> </v>
      </c>
      <c r="J318" s="629"/>
      <c r="K318" s="629" t="str">
        <f ca="1">'Т.8.'!AR102</f>
        <v xml:space="preserve"> </v>
      </c>
      <c r="L318" s="629"/>
      <c r="M318" s="629" t="str">
        <f ca="1">'Т.8.'!AS102</f>
        <v/>
      </c>
      <c r="N318" s="629"/>
      <c r="O318" s="597" t="str">
        <f ca="1">'Т.8.'!AT102</f>
        <v xml:space="preserve"> </v>
      </c>
      <c r="P318" s="597"/>
      <c r="Q318" s="571" t="str">
        <f ca="1">IF(CONCATENATE('Т.8.'!AU102,". ",'Т.8.'!AV102)=" .  ","",CONCATENATE('Т.8.'!AU102,". ",'Т.8.'!AV102))</f>
        <v/>
      </c>
      <c r="R318" s="571"/>
      <c r="S318" s="571"/>
      <c r="T318" s="597" t="str">
        <f ca="1">'Т.8.'!AW102</f>
        <v xml:space="preserve"> </v>
      </c>
      <c r="U318" s="597"/>
      <c r="V318" s="247"/>
      <c r="W318" s="247"/>
      <c r="X318" s="247"/>
      <c r="Y318" s="247"/>
      <c r="Z318" s="247"/>
      <c r="AA318" s="247"/>
      <c r="AB318"/>
      <c r="AC318"/>
      <c r="AD318"/>
      <c r="AE318"/>
      <c r="AF318"/>
      <c r="AG318"/>
      <c r="AH318"/>
      <c r="AI318"/>
      <c r="AJ318"/>
    </row>
    <row r="319" spans="1:36" s="336" customFormat="1" ht="15" customHeight="1" x14ac:dyDescent="0.35">
      <c r="A319" s="402">
        <v>98</v>
      </c>
      <c r="B319" s="571" t="str">
        <f ca="1">IF(CONCATENATE('Т.8.'!AB103," (",'Т.8.'!AD103,"), ",'Т.8.'!AC103,", ",'Т.8.'!AE103)="  ( ),  ,  ","",IF(CONCATENATE('Т.8.'!AB103," (",'Т.8.'!AD103,"), ",'Т.8.'!AC103,", ",'Т.8.'!AE103)=$AJ$223,"-",(CONCATENATE('Т.8.'!AB103," (",'Т.8.'!AD103,"), ",'Т.8.'!AC103,", ",'Т.8.'!AE103))))</f>
        <v/>
      </c>
      <c r="C319" s="571"/>
      <c r="D319" s="571"/>
      <c r="E319" s="571" t="str">
        <f ca="1">IF(CONCATENATE('Т.8.'!AG103,", ",'Т.8.'!AF103,", ",'Т.8.'!AH103," обл., ",'Т.8.'!AI103," р-н, ",'Т.8.'!AJ103," ",'Т.8.'!AK103,", ",'Т.8.'!AL103," ",'Т.8.'!AM103,", буд. ",'Т.8.'!AN103,", кв./оф.",'Т.8.'!AO103,".    ",'Т.8.'!AP103)=" ,  ,   обл.,   р-н,    ,    , буд.  , кв./оф. .     ","",
IF(CONCATENATE('Т.8.'!AG103,", ",'Т.8.'!AF103,", ",'Т.8.'!AH103," обл., ",'Т.8.'!AI103," р-н, ",'Т.8.'!AJ103," ",'Т.8.'!AK103,", ",'Т.8.'!AL103," ",'Т.8.'!AM103,", буд. ",'Т.8.'!AN103,", кв./оф.",'Т.8.'!AO103,".    ",'Т.8.'!AP103)=$AJ$224,"-",
CONCATENATE('Т.8.'!AG103,", ",'Т.8.'!AF103,", ",'Т.8.'!AH103," обл., ",'Т.8.'!AI103," р-н, ",'Т.8.'!AJ103," ",'Т.8.'!AK103,", ",'Т.8.'!AL103," ",'Т.8.'!AM103,", буд. ",'Т.8.'!AN103,", кв./оф.",'Т.8.'!AO103,".    ",'Т.8.'!AP103)))</f>
        <v/>
      </c>
      <c r="F319" s="571"/>
      <c r="G319" s="571"/>
      <c r="H319" s="571"/>
      <c r="I319" s="629" t="str">
        <f ca="1">'Т.8.'!AQ103</f>
        <v xml:space="preserve"> </v>
      </c>
      <c r="J319" s="629"/>
      <c r="K319" s="629" t="str">
        <f ca="1">'Т.8.'!AR103</f>
        <v xml:space="preserve"> </v>
      </c>
      <c r="L319" s="629"/>
      <c r="M319" s="629" t="str">
        <f ca="1">'Т.8.'!AS103</f>
        <v/>
      </c>
      <c r="N319" s="629"/>
      <c r="O319" s="597" t="str">
        <f ca="1">'Т.8.'!AT103</f>
        <v xml:space="preserve"> </v>
      </c>
      <c r="P319" s="597"/>
      <c r="Q319" s="571" t="str">
        <f ca="1">IF(CONCATENATE('Т.8.'!AU103,". ",'Т.8.'!AV103)=" .  ","",CONCATENATE('Т.8.'!AU103,". ",'Т.8.'!AV103))</f>
        <v/>
      </c>
      <c r="R319" s="571"/>
      <c r="S319" s="571"/>
      <c r="T319" s="597" t="str">
        <f ca="1">'Т.8.'!AW103</f>
        <v xml:space="preserve"> </v>
      </c>
      <c r="U319" s="597"/>
      <c r="V319" s="247"/>
      <c r="W319" s="247"/>
      <c r="X319" s="247"/>
      <c r="Y319" s="247"/>
      <c r="Z319" s="247"/>
      <c r="AA319" s="247"/>
      <c r="AB319"/>
      <c r="AC319"/>
      <c r="AD319"/>
      <c r="AE319"/>
      <c r="AF319"/>
      <c r="AG319"/>
      <c r="AH319"/>
      <c r="AI319"/>
      <c r="AJ319"/>
    </row>
    <row r="320" spans="1:36" s="336" customFormat="1" ht="15" customHeight="1" x14ac:dyDescent="0.35">
      <c r="A320" s="402">
        <v>99</v>
      </c>
      <c r="B320" s="571" t="str">
        <f ca="1">IF(CONCATENATE('Т.8.'!AB104," (",'Т.8.'!AD104,"), ",'Т.8.'!AC104,", ",'Т.8.'!AE104)="  ( ),  ,  ","",IF(CONCATENATE('Т.8.'!AB104," (",'Т.8.'!AD104,"), ",'Т.8.'!AC104,", ",'Т.8.'!AE104)=$AJ$223,"-",(CONCATENATE('Т.8.'!AB104," (",'Т.8.'!AD104,"), ",'Т.8.'!AC104,", ",'Т.8.'!AE104))))</f>
        <v/>
      </c>
      <c r="C320" s="571"/>
      <c r="D320" s="571"/>
      <c r="E320" s="571" t="str">
        <f ca="1">IF(CONCATENATE('Т.8.'!AG104,", ",'Т.8.'!AF104,", ",'Т.8.'!AH104," обл., ",'Т.8.'!AI104," р-н, ",'Т.8.'!AJ104," ",'Т.8.'!AK104,", ",'Т.8.'!AL104," ",'Т.8.'!AM104,", буд. ",'Т.8.'!AN104,", кв./оф.",'Т.8.'!AO104,".    ",'Т.8.'!AP104)=" ,  ,   обл.,   р-н,    ,    , буд.  , кв./оф. .     ","",
IF(CONCATENATE('Т.8.'!AG104,", ",'Т.8.'!AF104,", ",'Т.8.'!AH104," обл., ",'Т.8.'!AI104," р-н, ",'Т.8.'!AJ104," ",'Т.8.'!AK104,", ",'Т.8.'!AL104," ",'Т.8.'!AM104,", буд. ",'Т.8.'!AN104,", кв./оф.",'Т.8.'!AO104,".    ",'Т.8.'!AP104)=$AJ$224,"-",
CONCATENATE('Т.8.'!AG104,", ",'Т.8.'!AF104,", ",'Т.8.'!AH104," обл., ",'Т.8.'!AI104," р-н, ",'Т.8.'!AJ104," ",'Т.8.'!AK104,", ",'Т.8.'!AL104," ",'Т.8.'!AM104,", буд. ",'Т.8.'!AN104,", кв./оф.",'Т.8.'!AO104,".    ",'Т.8.'!AP104)))</f>
        <v/>
      </c>
      <c r="F320" s="571"/>
      <c r="G320" s="571"/>
      <c r="H320" s="571"/>
      <c r="I320" s="629" t="str">
        <f ca="1">'Т.8.'!AQ104</f>
        <v xml:space="preserve"> </v>
      </c>
      <c r="J320" s="629"/>
      <c r="K320" s="629" t="str">
        <f ca="1">'Т.8.'!AR104</f>
        <v xml:space="preserve"> </v>
      </c>
      <c r="L320" s="629"/>
      <c r="M320" s="629" t="str">
        <f ca="1">'Т.8.'!AS104</f>
        <v/>
      </c>
      <c r="N320" s="629"/>
      <c r="O320" s="597" t="str">
        <f ca="1">'Т.8.'!AT104</f>
        <v xml:space="preserve"> </v>
      </c>
      <c r="P320" s="597"/>
      <c r="Q320" s="571" t="str">
        <f ca="1">IF(CONCATENATE('Т.8.'!AU104,". ",'Т.8.'!AV104)=" .  ","",CONCATENATE('Т.8.'!AU104,". ",'Т.8.'!AV104))</f>
        <v/>
      </c>
      <c r="R320" s="571"/>
      <c r="S320" s="571"/>
      <c r="T320" s="597" t="str">
        <f ca="1">'Т.8.'!AW104</f>
        <v xml:space="preserve"> </v>
      </c>
      <c r="U320" s="597"/>
      <c r="V320" s="247"/>
      <c r="W320" s="247"/>
      <c r="X320" s="247"/>
      <c r="Y320" s="247"/>
      <c r="Z320" s="247"/>
      <c r="AA320" s="247"/>
      <c r="AB320"/>
      <c r="AC320"/>
      <c r="AD320"/>
      <c r="AE320"/>
      <c r="AF320"/>
      <c r="AG320"/>
      <c r="AH320"/>
      <c r="AI320"/>
      <c r="AJ320"/>
    </row>
    <row r="321" spans="1:36" s="336" customFormat="1" ht="15" customHeight="1" x14ac:dyDescent="0.35">
      <c r="A321" s="402">
        <v>100</v>
      </c>
      <c r="B321" s="571" t="str">
        <f ca="1">IF(CONCATENATE('Т.8.'!AB105," (",'Т.8.'!AD105,"), ",'Т.8.'!AC105,", ",'Т.8.'!AE105)="  ( ),  ,  ","",IF(CONCATENATE('Т.8.'!AB105," (",'Т.8.'!AD105,"), ",'Т.8.'!AC105,", ",'Т.8.'!AE105)=$AJ$223,"-",(CONCATENATE('Т.8.'!AB105," (",'Т.8.'!AD105,"), ",'Т.8.'!AC105,", ",'Т.8.'!AE105))))</f>
        <v/>
      </c>
      <c r="C321" s="571"/>
      <c r="D321" s="571"/>
      <c r="E321" s="571" t="str">
        <f ca="1">IF(CONCATENATE('Т.8.'!AG105,", ",'Т.8.'!AF105,", ",'Т.8.'!AH105," обл., ",'Т.8.'!AI105," р-н, ",'Т.8.'!AJ105," ",'Т.8.'!AK105,", ",'Т.8.'!AL105," ",'Т.8.'!AM105,", буд. ",'Т.8.'!AN105,", кв./оф.",'Т.8.'!AO105,".    ",'Т.8.'!AP105)=" ,  ,   обл.,   р-н,    ,    , буд.  , кв./оф. .     ","",
IF(CONCATENATE('Т.8.'!AG105,", ",'Т.8.'!AF105,", ",'Т.8.'!AH105," обл., ",'Т.8.'!AI105," р-н, ",'Т.8.'!AJ105," ",'Т.8.'!AK105,", ",'Т.8.'!AL105," ",'Т.8.'!AM105,", буд. ",'Т.8.'!AN105,", кв./оф.",'Т.8.'!AO105,".    ",'Т.8.'!AP105)=$AJ$224,"-",
CONCATENATE('Т.8.'!AG105,", ",'Т.8.'!AF105,", ",'Т.8.'!AH105," обл., ",'Т.8.'!AI105," р-н, ",'Т.8.'!AJ105," ",'Т.8.'!AK105,", ",'Т.8.'!AL105," ",'Т.8.'!AM105,", буд. ",'Т.8.'!AN105,", кв./оф.",'Т.8.'!AO105,".    ",'Т.8.'!AP105)))</f>
        <v/>
      </c>
      <c r="F321" s="571"/>
      <c r="G321" s="571"/>
      <c r="H321" s="571"/>
      <c r="I321" s="629" t="str">
        <f ca="1">'Т.8.'!AQ105</f>
        <v xml:space="preserve"> </v>
      </c>
      <c r="J321" s="629"/>
      <c r="K321" s="629" t="str">
        <f ca="1">'Т.8.'!AR105</f>
        <v xml:space="preserve"> </v>
      </c>
      <c r="L321" s="629"/>
      <c r="M321" s="629" t="str">
        <f ca="1">'Т.8.'!AS105</f>
        <v/>
      </c>
      <c r="N321" s="629"/>
      <c r="O321" s="597" t="str">
        <f ca="1">'Т.8.'!AT105</f>
        <v xml:space="preserve"> </v>
      </c>
      <c r="P321" s="597"/>
      <c r="Q321" s="571" t="str">
        <f ca="1">IF(CONCATENATE('Т.8.'!AU105,". ",'Т.8.'!AV105)=" .  ","",CONCATENATE('Т.8.'!AU105,". ",'Т.8.'!AV105))</f>
        <v/>
      </c>
      <c r="R321" s="571"/>
      <c r="S321" s="571"/>
      <c r="T321" s="597" t="str">
        <f ca="1">'Т.8.'!AW105</f>
        <v xml:space="preserve"> </v>
      </c>
      <c r="U321" s="597"/>
      <c r="V321" s="247"/>
      <c r="W321" s="247"/>
      <c r="X321" s="247"/>
      <c r="Y321" s="247"/>
      <c r="Z321" s="247"/>
      <c r="AA321" s="247"/>
      <c r="AB321"/>
      <c r="AC321"/>
      <c r="AD321"/>
      <c r="AE321"/>
      <c r="AF321"/>
      <c r="AG321"/>
      <c r="AH321"/>
      <c r="AI321"/>
      <c r="AJ321"/>
    </row>
    <row r="322" spans="1:36" s="336" customFormat="1" ht="15" customHeight="1" x14ac:dyDescent="0.35">
      <c r="A322" s="402">
        <v>101</v>
      </c>
      <c r="B322" s="571" t="str">
        <f ca="1">IF(CONCATENATE('Т.8.'!AB106," (",'Т.8.'!AD106,"), ",'Т.8.'!AC106,", ",'Т.8.'!AE106)="  ( ),  ,  ","",IF(CONCATENATE('Т.8.'!AB106," (",'Т.8.'!AD106,"), ",'Т.8.'!AC106,", ",'Т.8.'!AE106)=$AJ$223,"-",(CONCATENATE('Т.8.'!AB106," (",'Т.8.'!AD106,"), ",'Т.8.'!AC106,", ",'Т.8.'!AE106))))</f>
        <v/>
      </c>
      <c r="C322" s="571"/>
      <c r="D322" s="571"/>
      <c r="E322" s="571" t="str">
        <f ca="1">IF(CONCATENATE('Т.8.'!AG106,", ",'Т.8.'!AF106,", ",'Т.8.'!AH106," обл., ",'Т.8.'!AI106," р-н, ",'Т.8.'!AJ106," ",'Т.8.'!AK106,", ",'Т.8.'!AL106," ",'Т.8.'!AM106,", буд. ",'Т.8.'!AN106,", кв./оф.",'Т.8.'!AO106,".    ",'Т.8.'!AP106)=" ,  ,   обл.,   р-н,    ,    , буд.  , кв./оф. .     ","",
IF(CONCATENATE('Т.8.'!AG106,", ",'Т.8.'!AF106,", ",'Т.8.'!AH106," обл., ",'Т.8.'!AI106," р-н, ",'Т.8.'!AJ106," ",'Т.8.'!AK106,", ",'Т.8.'!AL106," ",'Т.8.'!AM106,", буд. ",'Т.8.'!AN106,", кв./оф.",'Т.8.'!AO106,".    ",'Т.8.'!AP106)=$AJ$224,"-",
CONCATENATE('Т.8.'!AG106,", ",'Т.8.'!AF106,", ",'Т.8.'!AH106," обл., ",'Т.8.'!AI106," р-н, ",'Т.8.'!AJ106," ",'Т.8.'!AK106,", ",'Т.8.'!AL106," ",'Т.8.'!AM106,", буд. ",'Т.8.'!AN106,", кв./оф.",'Т.8.'!AO106,".    ",'Т.8.'!AP106)))</f>
        <v/>
      </c>
      <c r="F322" s="571"/>
      <c r="G322" s="571"/>
      <c r="H322" s="571"/>
      <c r="I322" s="629" t="str">
        <f ca="1">'Т.8.'!AQ106</f>
        <v xml:space="preserve"> </v>
      </c>
      <c r="J322" s="629"/>
      <c r="K322" s="629" t="str">
        <f ca="1">'Т.8.'!AR106</f>
        <v xml:space="preserve"> </v>
      </c>
      <c r="L322" s="629"/>
      <c r="M322" s="629" t="str">
        <f ca="1">'Т.8.'!AS106</f>
        <v/>
      </c>
      <c r="N322" s="629"/>
      <c r="O322" s="597" t="str">
        <f ca="1">'Т.8.'!AT106</f>
        <v xml:space="preserve"> </v>
      </c>
      <c r="P322" s="597"/>
      <c r="Q322" s="571" t="str">
        <f ca="1">IF(CONCATENATE('Т.8.'!AU106,". ",'Т.8.'!AV106)=" .  ","",CONCATENATE('Т.8.'!AU106,". ",'Т.8.'!AV106))</f>
        <v/>
      </c>
      <c r="R322" s="571"/>
      <c r="S322" s="571"/>
      <c r="T322" s="597" t="str">
        <f ca="1">'Т.8.'!AW106</f>
        <v xml:space="preserve"> </v>
      </c>
      <c r="U322" s="597"/>
      <c r="V322" s="247"/>
      <c r="W322" s="247"/>
      <c r="X322" s="247"/>
      <c r="Y322" s="247"/>
      <c r="Z322" s="247"/>
      <c r="AA322" s="247"/>
      <c r="AB322"/>
      <c r="AC322"/>
      <c r="AD322"/>
      <c r="AE322"/>
      <c r="AF322"/>
      <c r="AG322"/>
      <c r="AH322"/>
      <c r="AI322"/>
      <c r="AJ322"/>
    </row>
    <row r="323" spans="1:36" s="336" customFormat="1" ht="15" customHeight="1" x14ac:dyDescent="0.35">
      <c r="A323" s="402">
        <v>102</v>
      </c>
      <c r="B323" s="571" t="str">
        <f ca="1">IF(CONCATENATE('Т.8.'!AB107," (",'Т.8.'!AD107,"), ",'Т.8.'!AC107,", ",'Т.8.'!AE107)="  ( ),  ,  ","",IF(CONCATENATE('Т.8.'!AB107," (",'Т.8.'!AD107,"), ",'Т.8.'!AC107,", ",'Т.8.'!AE107)=$AJ$223,"-",(CONCATENATE('Т.8.'!AB107," (",'Т.8.'!AD107,"), ",'Т.8.'!AC107,", ",'Т.8.'!AE107))))</f>
        <v/>
      </c>
      <c r="C323" s="571"/>
      <c r="D323" s="571"/>
      <c r="E323" s="571" t="str">
        <f ca="1">IF(CONCATENATE('Т.8.'!AG107,", ",'Т.8.'!AF107,", ",'Т.8.'!AH107," обл., ",'Т.8.'!AI107," р-н, ",'Т.8.'!AJ107," ",'Т.8.'!AK107,", ",'Т.8.'!AL107," ",'Т.8.'!AM107,", буд. ",'Т.8.'!AN107,", кв./оф.",'Т.8.'!AO107,".    ",'Т.8.'!AP107)=" ,  ,   обл.,   р-н,    ,    , буд.  , кв./оф. .     ","",
IF(CONCATENATE('Т.8.'!AG107,", ",'Т.8.'!AF107,", ",'Т.8.'!AH107," обл., ",'Т.8.'!AI107," р-н, ",'Т.8.'!AJ107," ",'Т.8.'!AK107,", ",'Т.8.'!AL107," ",'Т.8.'!AM107,", буд. ",'Т.8.'!AN107,", кв./оф.",'Т.8.'!AO107,".    ",'Т.8.'!AP107)=$AJ$224,"-",
CONCATENATE('Т.8.'!AG107,", ",'Т.8.'!AF107,", ",'Т.8.'!AH107," обл., ",'Т.8.'!AI107," р-н, ",'Т.8.'!AJ107," ",'Т.8.'!AK107,", ",'Т.8.'!AL107," ",'Т.8.'!AM107,", буд. ",'Т.8.'!AN107,", кв./оф.",'Т.8.'!AO107,".    ",'Т.8.'!AP107)))</f>
        <v/>
      </c>
      <c r="F323" s="571"/>
      <c r="G323" s="571"/>
      <c r="H323" s="571"/>
      <c r="I323" s="629" t="str">
        <f ca="1">'Т.8.'!AQ107</f>
        <v xml:space="preserve"> </v>
      </c>
      <c r="J323" s="629"/>
      <c r="K323" s="629" t="str">
        <f ca="1">'Т.8.'!AR107</f>
        <v xml:space="preserve"> </v>
      </c>
      <c r="L323" s="629"/>
      <c r="M323" s="629" t="str">
        <f ca="1">'Т.8.'!AS107</f>
        <v/>
      </c>
      <c r="N323" s="629"/>
      <c r="O323" s="597" t="str">
        <f ca="1">'Т.8.'!AT107</f>
        <v xml:space="preserve"> </v>
      </c>
      <c r="P323" s="597"/>
      <c r="Q323" s="571" t="str">
        <f ca="1">IF(CONCATENATE('Т.8.'!AU107,". ",'Т.8.'!AV107)=" .  ","",CONCATENATE('Т.8.'!AU107,". ",'Т.8.'!AV107))</f>
        <v/>
      </c>
      <c r="R323" s="571"/>
      <c r="S323" s="571"/>
      <c r="T323" s="597" t="str">
        <f ca="1">'Т.8.'!AW107</f>
        <v xml:space="preserve"> </v>
      </c>
      <c r="U323" s="597"/>
      <c r="V323" s="247"/>
      <c r="W323" s="247"/>
      <c r="X323" s="247"/>
      <c r="Y323" s="247"/>
      <c r="Z323" s="247"/>
      <c r="AA323" s="247"/>
      <c r="AB323"/>
      <c r="AC323"/>
      <c r="AD323"/>
      <c r="AE323"/>
      <c r="AF323"/>
      <c r="AG323"/>
      <c r="AH323"/>
      <c r="AI323"/>
      <c r="AJ323"/>
    </row>
    <row r="324" spans="1:36" s="336" customFormat="1" ht="15" customHeight="1" x14ac:dyDescent="0.35">
      <c r="A324" s="402">
        <v>103</v>
      </c>
      <c r="B324" s="571" t="str">
        <f ca="1">IF(CONCATENATE('Т.8.'!AB108," (",'Т.8.'!AD108,"), ",'Т.8.'!AC108,", ",'Т.8.'!AE108)="  ( ),  ,  ","",IF(CONCATENATE('Т.8.'!AB108," (",'Т.8.'!AD108,"), ",'Т.8.'!AC108,", ",'Т.8.'!AE108)=$AJ$223,"-",(CONCATENATE('Т.8.'!AB108," (",'Т.8.'!AD108,"), ",'Т.8.'!AC108,", ",'Т.8.'!AE108))))</f>
        <v/>
      </c>
      <c r="C324" s="571"/>
      <c r="D324" s="571"/>
      <c r="E324" s="571" t="str">
        <f ca="1">IF(CONCATENATE('Т.8.'!AG108,", ",'Т.8.'!AF108,", ",'Т.8.'!AH108," обл., ",'Т.8.'!AI108," р-н, ",'Т.8.'!AJ108," ",'Т.8.'!AK108,", ",'Т.8.'!AL108," ",'Т.8.'!AM108,", буд. ",'Т.8.'!AN108,", кв./оф.",'Т.8.'!AO108,".    ",'Т.8.'!AP108)=" ,  ,   обл.,   р-н,    ,    , буд.  , кв./оф. .     ","",
IF(CONCATENATE('Т.8.'!AG108,", ",'Т.8.'!AF108,", ",'Т.8.'!AH108," обл., ",'Т.8.'!AI108," р-н, ",'Т.8.'!AJ108," ",'Т.8.'!AK108,", ",'Т.8.'!AL108," ",'Т.8.'!AM108,", буд. ",'Т.8.'!AN108,", кв./оф.",'Т.8.'!AO108,".    ",'Т.8.'!AP108)=$AJ$224,"-",
CONCATENATE('Т.8.'!AG108,", ",'Т.8.'!AF108,", ",'Т.8.'!AH108," обл., ",'Т.8.'!AI108," р-н, ",'Т.8.'!AJ108," ",'Т.8.'!AK108,", ",'Т.8.'!AL108," ",'Т.8.'!AM108,", буд. ",'Т.8.'!AN108,", кв./оф.",'Т.8.'!AO108,".    ",'Т.8.'!AP108)))</f>
        <v/>
      </c>
      <c r="F324" s="571"/>
      <c r="G324" s="571"/>
      <c r="H324" s="571"/>
      <c r="I324" s="629" t="str">
        <f ca="1">'Т.8.'!AQ108</f>
        <v xml:space="preserve"> </v>
      </c>
      <c r="J324" s="629"/>
      <c r="K324" s="629" t="str">
        <f ca="1">'Т.8.'!AR108</f>
        <v xml:space="preserve"> </v>
      </c>
      <c r="L324" s="629"/>
      <c r="M324" s="629" t="str">
        <f ca="1">'Т.8.'!AS108</f>
        <v/>
      </c>
      <c r="N324" s="629"/>
      <c r="O324" s="597" t="str">
        <f ca="1">'Т.8.'!AT108</f>
        <v xml:space="preserve"> </v>
      </c>
      <c r="P324" s="597"/>
      <c r="Q324" s="571" t="str">
        <f ca="1">IF(CONCATENATE('Т.8.'!AU108,". ",'Т.8.'!AV108)=" .  ","",CONCATENATE('Т.8.'!AU108,". ",'Т.8.'!AV108))</f>
        <v/>
      </c>
      <c r="R324" s="571"/>
      <c r="S324" s="571"/>
      <c r="T324" s="597" t="str">
        <f ca="1">'Т.8.'!AW108</f>
        <v xml:space="preserve"> </v>
      </c>
      <c r="U324" s="597"/>
      <c r="V324" s="247"/>
      <c r="W324" s="247"/>
      <c r="X324" s="247"/>
      <c r="Y324" s="247"/>
      <c r="Z324" s="247"/>
      <c r="AA324" s="247"/>
      <c r="AB324"/>
      <c r="AC324"/>
      <c r="AD324"/>
      <c r="AE324"/>
      <c r="AF324"/>
      <c r="AG324"/>
      <c r="AH324"/>
      <c r="AI324"/>
      <c r="AJ324"/>
    </row>
    <row r="325" spans="1:36" s="336" customFormat="1" ht="15" customHeight="1" x14ac:dyDescent="0.35">
      <c r="A325" s="402">
        <v>104</v>
      </c>
      <c r="B325" s="571" t="str">
        <f ca="1">IF(CONCATENATE('Т.8.'!AB109," (",'Т.8.'!AD109,"), ",'Т.8.'!AC109,", ",'Т.8.'!AE109)="  ( ),  ,  ","",IF(CONCATENATE('Т.8.'!AB109," (",'Т.8.'!AD109,"), ",'Т.8.'!AC109,", ",'Т.8.'!AE109)=$AJ$223,"-",(CONCATENATE('Т.8.'!AB109," (",'Т.8.'!AD109,"), ",'Т.8.'!AC109,", ",'Т.8.'!AE109))))</f>
        <v/>
      </c>
      <c r="C325" s="571"/>
      <c r="D325" s="571"/>
      <c r="E325" s="571" t="str">
        <f ca="1">IF(CONCATENATE('Т.8.'!AG109,", ",'Т.8.'!AF109,", ",'Т.8.'!AH109," обл., ",'Т.8.'!AI109," р-н, ",'Т.8.'!AJ109," ",'Т.8.'!AK109,", ",'Т.8.'!AL109," ",'Т.8.'!AM109,", буд. ",'Т.8.'!AN109,", кв./оф.",'Т.8.'!AO109,".    ",'Т.8.'!AP109)=" ,  ,   обл.,   р-н,    ,    , буд.  , кв./оф. .     ","",
IF(CONCATENATE('Т.8.'!AG109,", ",'Т.8.'!AF109,", ",'Т.8.'!AH109," обл., ",'Т.8.'!AI109," р-н, ",'Т.8.'!AJ109," ",'Т.8.'!AK109,", ",'Т.8.'!AL109," ",'Т.8.'!AM109,", буд. ",'Т.8.'!AN109,", кв./оф.",'Т.8.'!AO109,".    ",'Т.8.'!AP109)=$AJ$224,"-",
CONCATENATE('Т.8.'!AG109,", ",'Т.8.'!AF109,", ",'Т.8.'!AH109," обл., ",'Т.8.'!AI109," р-н, ",'Т.8.'!AJ109," ",'Т.8.'!AK109,", ",'Т.8.'!AL109," ",'Т.8.'!AM109,", буд. ",'Т.8.'!AN109,", кв./оф.",'Т.8.'!AO109,".    ",'Т.8.'!AP109)))</f>
        <v/>
      </c>
      <c r="F325" s="571"/>
      <c r="G325" s="571"/>
      <c r="H325" s="571"/>
      <c r="I325" s="629" t="str">
        <f ca="1">'Т.8.'!AQ109</f>
        <v xml:space="preserve"> </v>
      </c>
      <c r="J325" s="629"/>
      <c r="K325" s="629" t="str">
        <f ca="1">'Т.8.'!AR109</f>
        <v xml:space="preserve"> </v>
      </c>
      <c r="L325" s="629"/>
      <c r="M325" s="629" t="str">
        <f ca="1">'Т.8.'!AS109</f>
        <v/>
      </c>
      <c r="N325" s="629"/>
      <c r="O325" s="597" t="str">
        <f ca="1">'Т.8.'!AT109</f>
        <v xml:space="preserve"> </v>
      </c>
      <c r="P325" s="597"/>
      <c r="Q325" s="571" t="str">
        <f ca="1">IF(CONCATENATE('Т.8.'!AU109,". ",'Т.8.'!AV109)=" .  ","",CONCATENATE('Т.8.'!AU109,". ",'Т.8.'!AV109))</f>
        <v/>
      </c>
      <c r="R325" s="571"/>
      <c r="S325" s="571"/>
      <c r="T325" s="597" t="str">
        <f ca="1">'Т.8.'!AW109</f>
        <v xml:space="preserve"> </v>
      </c>
      <c r="U325" s="597"/>
      <c r="V325" s="247"/>
      <c r="W325" s="247"/>
      <c r="X325" s="247"/>
      <c r="Y325" s="247"/>
      <c r="Z325" s="247"/>
      <c r="AA325" s="247"/>
      <c r="AB325"/>
      <c r="AC325"/>
      <c r="AD325"/>
      <c r="AE325"/>
      <c r="AF325"/>
      <c r="AG325"/>
      <c r="AH325"/>
      <c r="AI325"/>
      <c r="AJ325"/>
    </row>
    <row r="326" spans="1:36" s="336" customFormat="1" ht="15" customHeight="1" x14ac:dyDescent="0.35">
      <c r="A326" s="402">
        <v>105</v>
      </c>
      <c r="B326" s="571" t="str">
        <f ca="1">IF(CONCATENATE('Т.8.'!AB110," (",'Т.8.'!AD110,"), ",'Т.8.'!AC110,", ",'Т.8.'!AE110)="  ( ),  ,  ","",IF(CONCATENATE('Т.8.'!AB110," (",'Т.8.'!AD110,"), ",'Т.8.'!AC110,", ",'Т.8.'!AE110)=$AJ$223,"-",(CONCATENATE('Т.8.'!AB110," (",'Т.8.'!AD110,"), ",'Т.8.'!AC110,", ",'Т.8.'!AE110))))</f>
        <v/>
      </c>
      <c r="C326" s="571"/>
      <c r="D326" s="571"/>
      <c r="E326" s="571" t="str">
        <f ca="1">IF(CONCATENATE('Т.8.'!AG110,", ",'Т.8.'!AF110,", ",'Т.8.'!AH110," обл., ",'Т.8.'!AI110," р-н, ",'Т.8.'!AJ110," ",'Т.8.'!AK110,", ",'Т.8.'!AL110," ",'Т.8.'!AM110,", буд. ",'Т.8.'!AN110,", кв./оф.",'Т.8.'!AO110,".    ",'Т.8.'!AP110)=" ,  ,   обл.,   р-н,    ,    , буд.  , кв./оф. .     ","",
IF(CONCATENATE('Т.8.'!AG110,", ",'Т.8.'!AF110,", ",'Т.8.'!AH110," обл., ",'Т.8.'!AI110," р-н, ",'Т.8.'!AJ110," ",'Т.8.'!AK110,", ",'Т.8.'!AL110," ",'Т.8.'!AM110,", буд. ",'Т.8.'!AN110,", кв./оф.",'Т.8.'!AO110,".    ",'Т.8.'!AP110)=$AJ$224,"-",
CONCATENATE('Т.8.'!AG110,", ",'Т.8.'!AF110,", ",'Т.8.'!AH110," обл., ",'Т.8.'!AI110," р-н, ",'Т.8.'!AJ110," ",'Т.8.'!AK110,", ",'Т.8.'!AL110," ",'Т.8.'!AM110,", буд. ",'Т.8.'!AN110,", кв./оф.",'Т.8.'!AO110,".    ",'Т.8.'!AP110)))</f>
        <v/>
      </c>
      <c r="F326" s="571"/>
      <c r="G326" s="571"/>
      <c r="H326" s="571"/>
      <c r="I326" s="629" t="str">
        <f ca="1">'Т.8.'!AQ110</f>
        <v xml:space="preserve"> </v>
      </c>
      <c r="J326" s="629"/>
      <c r="K326" s="629" t="str">
        <f ca="1">'Т.8.'!AR110</f>
        <v xml:space="preserve"> </v>
      </c>
      <c r="L326" s="629"/>
      <c r="M326" s="629" t="str">
        <f ca="1">'Т.8.'!AS110</f>
        <v/>
      </c>
      <c r="N326" s="629"/>
      <c r="O326" s="597" t="str">
        <f ca="1">'Т.8.'!AT110</f>
        <v xml:space="preserve"> </v>
      </c>
      <c r="P326" s="597"/>
      <c r="Q326" s="571" t="str">
        <f ca="1">IF(CONCATENATE('Т.8.'!AU110,". ",'Т.8.'!AV110)=" .  ","",CONCATENATE('Т.8.'!AU110,". ",'Т.8.'!AV110))</f>
        <v/>
      </c>
      <c r="R326" s="571"/>
      <c r="S326" s="571"/>
      <c r="T326" s="597" t="str">
        <f ca="1">'Т.8.'!AW110</f>
        <v xml:space="preserve"> </v>
      </c>
      <c r="U326" s="597"/>
      <c r="V326" s="247"/>
      <c r="W326" s="247"/>
      <c r="X326" s="247"/>
      <c r="Y326" s="247"/>
      <c r="Z326" s="247"/>
      <c r="AA326" s="247"/>
      <c r="AB326"/>
      <c r="AC326"/>
      <c r="AD326"/>
      <c r="AE326"/>
      <c r="AF326"/>
      <c r="AG326"/>
      <c r="AH326"/>
      <c r="AI326"/>
      <c r="AJ326"/>
    </row>
    <row r="327" spans="1:36" s="336" customFormat="1" ht="15" customHeight="1" x14ac:dyDescent="0.35">
      <c r="A327" s="402">
        <v>106</v>
      </c>
      <c r="B327" s="571" t="str">
        <f ca="1">IF(CONCATENATE('Т.8.'!AB111," (",'Т.8.'!AD111,"), ",'Т.8.'!AC111,", ",'Т.8.'!AE111)="  ( ),  ,  ","",IF(CONCATENATE('Т.8.'!AB111," (",'Т.8.'!AD111,"), ",'Т.8.'!AC111,", ",'Т.8.'!AE111)=$AJ$223,"-",(CONCATENATE('Т.8.'!AB111," (",'Т.8.'!AD111,"), ",'Т.8.'!AC111,", ",'Т.8.'!AE111))))</f>
        <v/>
      </c>
      <c r="C327" s="571"/>
      <c r="D327" s="571"/>
      <c r="E327" s="571" t="str">
        <f ca="1">IF(CONCATENATE('Т.8.'!AG111,", ",'Т.8.'!AF111,", ",'Т.8.'!AH111," обл., ",'Т.8.'!AI111," р-н, ",'Т.8.'!AJ111," ",'Т.8.'!AK111,", ",'Т.8.'!AL111," ",'Т.8.'!AM111,", буд. ",'Т.8.'!AN111,", кв./оф.",'Т.8.'!AO111,".    ",'Т.8.'!AP111)=" ,  ,   обл.,   р-н,    ,    , буд.  , кв./оф. .     ","",
IF(CONCATENATE('Т.8.'!AG111,", ",'Т.8.'!AF111,", ",'Т.8.'!AH111," обл., ",'Т.8.'!AI111," р-н, ",'Т.8.'!AJ111," ",'Т.8.'!AK111,", ",'Т.8.'!AL111," ",'Т.8.'!AM111,", буд. ",'Т.8.'!AN111,", кв./оф.",'Т.8.'!AO111,".    ",'Т.8.'!AP111)=$AJ$224,"-",
CONCATENATE('Т.8.'!AG111,", ",'Т.8.'!AF111,", ",'Т.8.'!AH111," обл., ",'Т.8.'!AI111," р-н, ",'Т.8.'!AJ111," ",'Т.8.'!AK111,", ",'Т.8.'!AL111," ",'Т.8.'!AM111,", буд. ",'Т.8.'!AN111,", кв./оф.",'Т.8.'!AO111,".    ",'Т.8.'!AP111)))</f>
        <v/>
      </c>
      <c r="F327" s="571"/>
      <c r="G327" s="571"/>
      <c r="H327" s="571"/>
      <c r="I327" s="629" t="str">
        <f ca="1">'Т.8.'!AQ111</f>
        <v xml:space="preserve"> </v>
      </c>
      <c r="J327" s="629"/>
      <c r="K327" s="629" t="str">
        <f ca="1">'Т.8.'!AR111</f>
        <v xml:space="preserve"> </v>
      </c>
      <c r="L327" s="629"/>
      <c r="M327" s="629" t="str">
        <f ca="1">'Т.8.'!AS111</f>
        <v/>
      </c>
      <c r="N327" s="629"/>
      <c r="O327" s="597" t="str">
        <f ca="1">'Т.8.'!AT111</f>
        <v xml:space="preserve"> </v>
      </c>
      <c r="P327" s="597"/>
      <c r="Q327" s="571" t="str">
        <f ca="1">IF(CONCATENATE('Т.8.'!AU111,". ",'Т.8.'!AV111)=" .  ","",CONCATENATE('Т.8.'!AU111,". ",'Т.8.'!AV111))</f>
        <v/>
      </c>
      <c r="R327" s="571"/>
      <c r="S327" s="571"/>
      <c r="T327" s="597" t="str">
        <f ca="1">'Т.8.'!AW111</f>
        <v xml:space="preserve"> </v>
      </c>
      <c r="U327" s="597"/>
      <c r="V327" s="247"/>
      <c r="W327" s="247"/>
      <c r="X327" s="247"/>
      <c r="Y327" s="247"/>
      <c r="Z327" s="247"/>
      <c r="AA327" s="247"/>
      <c r="AB327"/>
      <c r="AC327"/>
      <c r="AD327"/>
      <c r="AE327"/>
      <c r="AF327"/>
      <c r="AG327"/>
      <c r="AH327"/>
      <c r="AI327"/>
      <c r="AJ327"/>
    </row>
    <row r="328" spans="1:36" s="336" customFormat="1" ht="15" customHeight="1" x14ac:dyDescent="0.35">
      <c r="A328" s="402">
        <v>107</v>
      </c>
      <c r="B328" s="571" t="str">
        <f ca="1">IF(CONCATENATE('Т.8.'!AB112," (",'Т.8.'!AD112,"), ",'Т.8.'!AC112,", ",'Т.8.'!AE112)="  ( ),  ,  ","",IF(CONCATENATE('Т.8.'!AB112," (",'Т.8.'!AD112,"), ",'Т.8.'!AC112,", ",'Т.8.'!AE112)=$AJ$223,"-",(CONCATENATE('Т.8.'!AB112," (",'Т.8.'!AD112,"), ",'Т.8.'!AC112,", ",'Т.8.'!AE112))))</f>
        <v/>
      </c>
      <c r="C328" s="571"/>
      <c r="D328" s="571"/>
      <c r="E328" s="571" t="str">
        <f ca="1">IF(CONCATENATE('Т.8.'!AG112,", ",'Т.8.'!AF112,", ",'Т.8.'!AH112," обл., ",'Т.8.'!AI112," р-н, ",'Т.8.'!AJ112," ",'Т.8.'!AK112,", ",'Т.8.'!AL112," ",'Т.8.'!AM112,", буд. ",'Т.8.'!AN112,", кв./оф.",'Т.8.'!AO112,".    ",'Т.8.'!AP112)=" ,  ,   обл.,   р-н,    ,    , буд.  , кв./оф. .     ","",
IF(CONCATENATE('Т.8.'!AG112,", ",'Т.8.'!AF112,", ",'Т.8.'!AH112," обл., ",'Т.8.'!AI112," р-н, ",'Т.8.'!AJ112," ",'Т.8.'!AK112,", ",'Т.8.'!AL112," ",'Т.8.'!AM112,", буд. ",'Т.8.'!AN112,", кв./оф.",'Т.8.'!AO112,".    ",'Т.8.'!AP112)=$AJ$224,"-",
CONCATENATE('Т.8.'!AG112,", ",'Т.8.'!AF112,", ",'Т.8.'!AH112," обл., ",'Т.8.'!AI112," р-н, ",'Т.8.'!AJ112," ",'Т.8.'!AK112,", ",'Т.8.'!AL112," ",'Т.8.'!AM112,", буд. ",'Т.8.'!AN112,", кв./оф.",'Т.8.'!AO112,".    ",'Т.8.'!AP112)))</f>
        <v/>
      </c>
      <c r="F328" s="571"/>
      <c r="G328" s="571"/>
      <c r="H328" s="571"/>
      <c r="I328" s="629" t="str">
        <f ca="1">'Т.8.'!AQ112</f>
        <v xml:space="preserve"> </v>
      </c>
      <c r="J328" s="629"/>
      <c r="K328" s="629" t="str">
        <f ca="1">'Т.8.'!AR112</f>
        <v xml:space="preserve"> </v>
      </c>
      <c r="L328" s="629"/>
      <c r="M328" s="629" t="str">
        <f ca="1">'Т.8.'!AS112</f>
        <v/>
      </c>
      <c r="N328" s="629"/>
      <c r="O328" s="597" t="str">
        <f ca="1">'Т.8.'!AT112</f>
        <v xml:space="preserve"> </v>
      </c>
      <c r="P328" s="597"/>
      <c r="Q328" s="571" t="str">
        <f ca="1">IF(CONCATENATE('Т.8.'!AU112,". ",'Т.8.'!AV112)=" .  ","",CONCATENATE('Т.8.'!AU112,". ",'Т.8.'!AV112))</f>
        <v/>
      </c>
      <c r="R328" s="571"/>
      <c r="S328" s="571"/>
      <c r="T328" s="597" t="str">
        <f ca="1">'Т.8.'!AW112</f>
        <v xml:space="preserve"> </v>
      </c>
      <c r="U328" s="597"/>
      <c r="V328" s="247"/>
      <c r="W328" s="247"/>
      <c r="X328" s="247"/>
      <c r="Y328" s="247"/>
      <c r="Z328" s="247"/>
      <c r="AA328" s="247"/>
      <c r="AB328"/>
      <c r="AC328"/>
      <c r="AD328"/>
      <c r="AE328"/>
      <c r="AF328"/>
      <c r="AG328"/>
      <c r="AH328"/>
      <c r="AI328"/>
      <c r="AJ328"/>
    </row>
    <row r="329" spans="1:36" s="336" customFormat="1" ht="15" customHeight="1" x14ac:dyDescent="0.35">
      <c r="A329" s="402">
        <v>108</v>
      </c>
      <c r="B329" s="571" t="str">
        <f ca="1">IF(CONCATENATE('Т.8.'!AB113," (",'Т.8.'!AD113,"), ",'Т.8.'!AC113,", ",'Т.8.'!AE113)="  ( ),  ,  ","",IF(CONCATENATE('Т.8.'!AB113," (",'Т.8.'!AD113,"), ",'Т.8.'!AC113,", ",'Т.8.'!AE113)=$AJ$223,"-",(CONCATENATE('Т.8.'!AB113," (",'Т.8.'!AD113,"), ",'Т.8.'!AC113,", ",'Т.8.'!AE113))))</f>
        <v/>
      </c>
      <c r="C329" s="571"/>
      <c r="D329" s="571"/>
      <c r="E329" s="571" t="str">
        <f ca="1">IF(CONCATENATE('Т.8.'!AG113,", ",'Т.8.'!AF113,", ",'Т.8.'!AH113," обл., ",'Т.8.'!AI113," р-н, ",'Т.8.'!AJ113," ",'Т.8.'!AK113,", ",'Т.8.'!AL113," ",'Т.8.'!AM113,", буд. ",'Т.8.'!AN113,", кв./оф.",'Т.8.'!AO113,".    ",'Т.8.'!AP113)=" ,  ,   обл.,   р-н,    ,    , буд.  , кв./оф. .     ","",
IF(CONCATENATE('Т.8.'!AG113,", ",'Т.8.'!AF113,", ",'Т.8.'!AH113," обл., ",'Т.8.'!AI113," р-н, ",'Т.8.'!AJ113," ",'Т.8.'!AK113,", ",'Т.8.'!AL113," ",'Т.8.'!AM113,", буд. ",'Т.8.'!AN113,", кв./оф.",'Т.8.'!AO113,".    ",'Т.8.'!AP113)=$AJ$224,"-",
CONCATENATE('Т.8.'!AG113,", ",'Т.8.'!AF113,", ",'Т.8.'!AH113," обл., ",'Т.8.'!AI113," р-н, ",'Т.8.'!AJ113," ",'Т.8.'!AK113,", ",'Т.8.'!AL113," ",'Т.8.'!AM113,", буд. ",'Т.8.'!AN113,", кв./оф.",'Т.8.'!AO113,".    ",'Т.8.'!AP113)))</f>
        <v/>
      </c>
      <c r="F329" s="571"/>
      <c r="G329" s="571"/>
      <c r="H329" s="571"/>
      <c r="I329" s="629" t="str">
        <f ca="1">'Т.8.'!AQ113</f>
        <v xml:space="preserve"> </v>
      </c>
      <c r="J329" s="629"/>
      <c r="K329" s="629" t="str">
        <f ca="1">'Т.8.'!AR113</f>
        <v xml:space="preserve"> </v>
      </c>
      <c r="L329" s="629"/>
      <c r="M329" s="629" t="str">
        <f ca="1">'Т.8.'!AS113</f>
        <v/>
      </c>
      <c r="N329" s="629"/>
      <c r="O329" s="597" t="str">
        <f ca="1">'Т.8.'!AT113</f>
        <v xml:space="preserve"> </v>
      </c>
      <c r="P329" s="597"/>
      <c r="Q329" s="571" t="str">
        <f ca="1">IF(CONCATENATE('Т.8.'!AU113,". ",'Т.8.'!AV113)=" .  ","",CONCATENATE('Т.8.'!AU113,". ",'Т.8.'!AV113))</f>
        <v/>
      </c>
      <c r="R329" s="571"/>
      <c r="S329" s="571"/>
      <c r="T329" s="597" t="str">
        <f ca="1">'Т.8.'!AW113</f>
        <v xml:space="preserve"> </v>
      </c>
      <c r="U329" s="597"/>
      <c r="V329" s="247"/>
      <c r="W329" s="247"/>
      <c r="X329" s="247"/>
      <c r="Y329" s="247"/>
      <c r="Z329" s="247"/>
      <c r="AA329" s="247"/>
      <c r="AB329"/>
      <c r="AC329"/>
      <c r="AD329"/>
      <c r="AE329"/>
      <c r="AF329"/>
      <c r="AG329"/>
      <c r="AH329"/>
      <c r="AI329"/>
      <c r="AJ329"/>
    </row>
    <row r="330" spans="1:36" s="336" customFormat="1" ht="15" customHeight="1" x14ac:dyDescent="0.35">
      <c r="A330" s="402">
        <v>109</v>
      </c>
      <c r="B330" s="571" t="str">
        <f ca="1">IF(CONCATENATE('Т.8.'!AB114," (",'Т.8.'!AD114,"), ",'Т.8.'!AC114,", ",'Т.8.'!AE114)="  ( ),  ,  ","",IF(CONCATENATE('Т.8.'!AB114," (",'Т.8.'!AD114,"), ",'Т.8.'!AC114,", ",'Т.8.'!AE114)=$AJ$223,"-",(CONCATENATE('Т.8.'!AB114," (",'Т.8.'!AD114,"), ",'Т.8.'!AC114,", ",'Т.8.'!AE114))))</f>
        <v/>
      </c>
      <c r="C330" s="571"/>
      <c r="D330" s="571"/>
      <c r="E330" s="571" t="str">
        <f ca="1">IF(CONCATENATE('Т.8.'!AG114,", ",'Т.8.'!AF114,", ",'Т.8.'!AH114," обл., ",'Т.8.'!AI114," р-н, ",'Т.8.'!AJ114," ",'Т.8.'!AK114,", ",'Т.8.'!AL114," ",'Т.8.'!AM114,", буд. ",'Т.8.'!AN114,", кв./оф.",'Т.8.'!AO114,".    ",'Т.8.'!AP114)=" ,  ,   обл.,   р-н,    ,    , буд.  , кв./оф. .     ","",
IF(CONCATENATE('Т.8.'!AG114,", ",'Т.8.'!AF114,", ",'Т.8.'!AH114," обл., ",'Т.8.'!AI114," р-н, ",'Т.8.'!AJ114," ",'Т.8.'!AK114,", ",'Т.8.'!AL114," ",'Т.8.'!AM114,", буд. ",'Т.8.'!AN114,", кв./оф.",'Т.8.'!AO114,".    ",'Т.8.'!AP114)=$AJ$224,"-",
CONCATENATE('Т.8.'!AG114,", ",'Т.8.'!AF114,", ",'Т.8.'!AH114," обл., ",'Т.8.'!AI114," р-н, ",'Т.8.'!AJ114," ",'Т.8.'!AK114,", ",'Т.8.'!AL114," ",'Т.8.'!AM114,", буд. ",'Т.8.'!AN114,", кв./оф.",'Т.8.'!AO114,".    ",'Т.8.'!AP114)))</f>
        <v/>
      </c>
      <c r="F330" s="571"/>
      <c r="G330" s="571"/>
      <c r="H330" s="571"/>
      <c r="I330" s="629" t="str">
        <f ca="1">'Т.8.'!AQ114</f>
        <v xml:space="preserve"> </v>
      </c>
      <c r="J330" s="629"/>
      <c r="K330" s="629" t="str">
        <f ca="1">'Т.8.'!AR114</f>
        <v xml:space="preserve"> </v>
      </c>
      <c r="L330" s="629"/>
      <c r="M330" s="629" t="str">
        <f ca="1">'Т.8.'!AS114</f>
        <v/>
      </c>
      <c r="N330" s="629"/>
      <c r="O330" s="597" t="str">
        <f ca="1">'Т.8.'!AT114</f>
        <v xml:space="preserve"> </v>
      </c>
      <c r="P330" s="597"/>
      <c r="Q330" s="571" t="str">
        <f ca="1">IF(CONCATENATE('Т.8.'!AU114,". ",'Т.8.'!AV114)=" .  ","",CONCATENATE('Т.8.'!AU114,". ",'Т.8.'!AV114))</f>
        <v/>
      </c>
      <c r="R330" s="571"/>
      <c r="S330" s="571"/>
      <c r="T330" s="597" t="str">
        <f ca="1">'Т.8.'!AW114</f>
        <v xml:space="preserve"> </v>
      </c>
      <c r="U330" s="597"/>
      <c r="V330" s="247"/>
      <c r="W330" s="247"/>
      <c r="X330" s="247"/>
      <c r="Y330" s="247"/>
      <c r="Z330" s="247"/>
      <c r="AA330" s="247"/>
      <c r="AB330"/>
      <c r="AC330"/>
      <c r="AD330"/>
      <c r="AE330"/>
      <c r="AF330"/>
      <c r="AG330"/>
      <c r="AH330"/>
      <c r="AI330"/>
      <c r="AJ330"/>
    </row>
    <row r="331" spans="1:36" s="336" customFormat="1" ht="15" customHeight="1" x14ac:dyDescent="0.35">
      <c r="A331" s="402">
        <v>110</v>
      </c>
      <c r="B331" s="571" t="str">
        <f ca="1">IF(CONCATENATE('Т.8.'!AB115," (",'Т.8.'!AD115,"), ",'Т.8.'!AC115,", ",'Т.8.'!AE115)="  ( ),  ,  ","",IF(CONCATENATE('Т.8.'!AB115," (",'Т.8.'!AD115,"), ",'Т.8.'!AC115,", ",'Т.8.'!AE115)=$AJ$223,"-",(CONCATENATE('Т.8.'!AB115," (",'Т.8.'!AD115,"), ",'Т.8.'!AC115,", ",'Т.8.'!AE115))))</f>
        <v/>
      </c>
      <c r="C331" s="571"/>
      <c r="D331" s="571"/>
      <c r="E331" s="571" t="str">
        <f ca="1">IF(CONCATENATE('Т.8.'!AG115,", ",'Т.8.'!AF115,", ",'Т.8.'!AH115," обл., ",'Т.8.'!AI115," р-н, ",'Т.8.'!AJ115," ",'Т.8.'!AK115,", ",'Т.8.'!AL115," ",'Т.8.'!AM115,", буд. ",'Т.8.'!AN115,", кв./оф.",'Т.8.'!AO115,".    ",'Т.8.'!AP115)=" ,  ,   обл.,   р-н,    ,    , буд.  , кв./оф. .     ","",
IF(CONCATENATE('Т.8.'!AG115,", ",'Т.8.'!AF115,", ",'Т.8.'!AH115," обл., ",'Т.8.'!AI115," р-н, ",'Т.8.'!AJ115," ",'Т.8.'!AK115,", ",'Т.8.'!AL115," ",'Т.8.'!AM115,", буд. ",'Т.8.'!AN115,", кв./оф.",'Т.8.'!AO115,".    ",'Т.8.'!AP115)=$AJ$224,"-",
CONCATENATE('Т.8.'!AG115,", ",'Т.8.'!AF115,", ",'Т.8.'!AH115," обл., ",'Т.8.'!AI115," р-н, ",'Т.8.'!AJ115," ",'Т.8.'!AK115,", ",'Т.8.'!AL115," ",'Т.8.'!AM115,", буд. ",'Т.8.'!AN115,", кв./оф.",'Т.8.'!AO115,".    ",'Т.8.'!AP115)))</f>
        <v/>
      </c>
      <c r="F331" s="571"/>
      <c r="G331" s="571"/>
      <c r="H331" s="571"/>
      <c r="I331" s="629" t="str">
        <f ca="1">'Т.8.'!AQ115</f>
        <v xml:space="preserve"> </v>
      </c>
      <c r="J331" s="629"/>
      <c r="K331" s="629" t="str">
        <f ca="1">'Т.8.'!AR115</f>
        <v xml:space="preserve"> </v>
      </c>
      <c r="L331" s="629"/>
      <c r="M331" s="629" t="str">
        <f ca="1">'Т.8.'!AS115</f>
        <v/>
      </c>
      <c r="N331" s="629"/>
      <c r="O331" s="597" t="str">
        <f ca="1">'Т.8.'!AT115</f>
        <v xml:space="preserve"> </v>
      </c>
      <c r="P331" s="597"/>
      <c r="Q331" s="571" t="str">
        <f ca="1">IF(CONCATENATE('Т.8.'!AU115,". ",'Т.8.'!AV115)=" .  ","",CONCATENATE('Т.8.'!AU115,". ",'Т.8.'!AV115))</f>
        <v/>
      </c>
      <c r="R331" s="571"/>
      <c r="S331" s="571"/>
      <c r="T331" s="597" t="str">
        <f ca="1">'Т.8.'!AW115</f>
        <v xml:space="preserve"> </v>
      </c>
      <c r="U331" s="597"/>
      <c r="V331" s="247"/>
      <c r="W331" s="247"/>
      <c r="X331" s="247"/>
      <c r="Y331" s="247"/>
      <c r="Z331" s="247"/>
      <c r="AA331" s="247"/>
      <c r="AB331"/>
      <c r="AC331"/>
      <c r="AD331"/>
      <c r="AE331"/>
      <c r="AF331"/>
      <c r="AG331"/>
      <c r="AH331"/>
      <c r="AI331"/>
      <c r="AJ331"/>
    </row>
    <row r="332" spans="1:36" s="336" customFormat="1" ht="15" customHeight="1" x14ac:dyDescent="0.35">
      <c r="A332" s="402">
        <v>111</v>
      </c>
      <c r="B332" s="571" t="str">
        <f ca="1">IF(CONCATENATE('Т.8.'!AB116," (",'Т.8.'!AD116,"), ",'Т.8.'!AC116,", ",'Т.8.'!AE116)="  ( ),  ,  ","",IF(CONCATENATE('Т.8.'!AB116," (",'Т.8.'!AD116,"), ",'Т.8.'!AC116,", ",'Т.8.'!AE116)=$AJ$223,"-",(CONCATENATE('Т.8.'!AB116," (",'Т.8.'!AD116,"), ",'Т.8.'!AC116,", ",'Т.8.'!AE116))))</f>
        <v/>
      </c>
      <c r="C332" s="571"/>
      <c r="D332" s="571"/>
      <c r="E332" s="571" t="str">
        <f ca="1">IF(CONCATENATE('Т.8.'!AG116,", ",'Т.8.'!AF116,", ",'Т.8.'!AH116," обл., ",'Т.8.'!AI116," р-н, ",'Т.8.'!AJ116," ",'Т.8.'!AK116,", ",'Т.8.'!AL116," ",'Т.8.'!AM116,", буд. ",'Т.8.'!AN116,", кв./оф.",'Т.8.'!AO116,".    ",'Т.8.'!AP116)=" ,  ,   обл.,   р-н,    ,    , буд.  , кв./оф. .     ","",
IF(CONCATENATE('Т.8.'!AG116,", ",'Т.8.'!AF116,", ",'Т.8.'!AH116," обл., ",'Т.8.'!AI116," р-н, ",'Т.8.'!AJ116," ",'Т.8.'!AK116,", ",'Т.8.'!AL116," ",'Т.8.'!AM116,", буд. ",'Т.8.'!AN116,", кв./оф.",'Т.8.'!AO116,".    ",'Т.8.'!AP116)=$AJ$224,"-",
CONCATENATE('Т.8.'!AG116,", ",'Т.8.'!AF116,", ",'Т.8.'!AH116," обл., ",'Т.8.'!AI116," р-н, ",'Т.8.'!AJ116," ",'Т.8.'!AK116,", ",'Т.8.'!AL116," ",'Т.8.'!AM116,", буд. ",'Т.8.'!AN116,", кв./оф.",'Т.8.'!AO116,".    ",'Т.8.'!AP116)))</f>
        <v/>
      </c>
      <c r="F332" s="571"/>
      <c r="G332" s="571"/>
      <c r="H332" s="571"/>
      <c r="I332" s="629" t="str">
        <f ca="1">'Т.8.'!AQ116</f>
        <v xml:space="preserve"> </v>
      </c>
      <c r="J332" s="629"/>
      <c r="K332" s="629" t="str">
        <f ca="1">'Т.8.'!AR116</f>
        <v xml:space="preserve"> </v>
      </c>
      <c r="L332" s="629"/>
      <c r="M332" s="629" t="str">
        <f ca="1">'Т.8.'!AS116</f>
        <v/>
      </c>
      <c r="N332" s="629"/>
      <c r="O332" s="597" t="str">
        <f ca="1">'Т.8.'!AT116</f>
        <v xml:space="preserve"> </v>
      </c>
      <c r="P332" s="597"/>
      <c r="Q332" s="571" t="str">
        <f ca="1">IF(CONCATENATE('Т.8.'!AU116,". ",'Т.8.'!AV116)=" .  ","",CONCATENATE('Т.8.'!AU116,". ",'Т.8.'!AV116))</f>
        <v/>
      </c>
      <c r="R332" s="571"/>
      <c r="S332" s="571"/>
      <c r="T332" s="597" t="str">
        <f ca="1">'Т.8.'!AW116</f>
        <v xml:space="preserve"> </v>
      </c>
      <c r="U332" s="597"/>
      <c r="V332" s="247"/>
      <c r="W332" s="247"/>
      <c r="X332" s="247"/>
      <c r="Y332" s="247"/>
      <c r="Z332" s="247"/>
      <c r="AA332" s="247"/>
      <c r="AB332"/>
      <c r="AC332"/>
      <c r="AD332"/>
      <c r="AE332"/>
      <c r="AF332"/>
      <c r="AG332"/>
      <c r="AH332"/>
      <c r="AI332"/>
      <c r="AJ332"/>
    </row>
    <row r="333" spans="1:36" s="336" customFormat="1" ht="15" customHeight="1" x14ac:dyDescent="0.35">
      <c r="A333" s="402">
        <v>112</v>
      </c>
      <c r="B333" s="571" t="str">
        <f ca="1">IF(CONCATENATE('Т.8.'!AB117," (",'Т.8.'!AD117,"), ",'Т.8.'!AC117,", ",'Т.8.'!AE117)="  ( ),  ,  ","",IF(CONCATENATE('Т.8.'!AB117," (",'Т.8.'!AD117,"), ",'Т.8.'!AC117,", ",'Т.8.'!AE117)=$AJ$223,"-",(CONCATENATE('Т.8.'!AB117," (",'Т.8.'!AD117,"), ",'Т.8.'!AC117,", ",'Т.8.'!AE117))))</f>
        <v/>
      </c>
      <c r="C333" s="571"/>
      <c r="D333" s="571"/>
      <c r="E333" s="571" t="str">
        <f ca="1">IF(CONCATENATE('Т.8.'!AG117,", ",'Т.8.'!AF117,", ",'Т.8.'!AH117," обл., ",'Т.8.'!AI117," р-н, ",'Т.8.'!AJ117," ",'Т.8.'!AK117,", ",'Т.8.'!AL117," ",'Т.8.'!AM117,", буд. ",'Т.8.'!AN117,", кв./оф.",'Т.8.'!AO117,".    ",'Т.8.'!AP117)=" ,  ,   обл.,   р-н,    ,    , буд.  , кв./оф. .     ","",
IF(CONCATENATE('Т.8.'!AG117,", ",'Т.8.'!AF117,", ",'Т.8.'!AH117," обл., ",'Т.8.'!AI117," р-н, ",'Т.8.'!AJ117," ",'Т.8.'!AK117,", ",'Т.8.'!AL117," ",'Т.8.'!AM117,", буд. ",'Т.8.'!AN117,", кв./оф.",'Т.8.'!AO117,".    ",'Т.8.'!AP117)=$AJ$224,"-",
CONCATENATE('Т.8.'!AG117,", ",'Т.8.'!AF117,", ",'Т.8.'!AH117," обл., ",'Т.8.'!AI117," р-н, ",'Т.8.'!AJ117," ",'Т.8.'!AK117,", ",'Т.8.'!AL117," ",'Т.8.'!AM117,", буд. ",'Т.8.'!AN117,", кв./оф.",'Т.8.'!AO117,".    ",'Т.8.'!AP117)))</f>
        <v/>
      </c>
      <c r="F333" s="571"/>
      <c r="G333" s="571"/>
      <c r="H333" s="571"/>
      <c r="I333" s="629" t="str">
        <f ca="1">'Т.8.'!AQ117</f>
        <v xml:space="preserve"> </v>
      </c>
      <c r="J333" s="629"/>
      <c r="K333" s="629" t="str">
        <f ca="1">'Т.8.'!AR117</f>
        <v xml:space="preserve"> </v>
      </c>
      <c r="L333" s="629"/>
      <c r="M333" s="629" t="str">
        <f ca="1">'Т.8.'!AS117</f>
        <v/>
      </c>
      <c r="N333" s="629"/>
      <c r="O333" s="597" t="str">
        <f ca="1">'Т.8.'!AT117</f>
        <v xml:space="preserve"> </v>
      </c>
      <c r="P333" s="597"/>
      <c r="Q333" s="571" t="str">
        <f ca="1">IF(CONCATENATE('Т.8.'!AU117,". ",'Т.8.'!AV117)=" .  ","",CONCATENATE('Т.8.'!AU117,". ",'Т.8.'!AV117))</f>
        <v/>
      </c>
      <c r="R333" s="571"/>
      <c r="S333" s="571"/>
      <c r="T333" s="597" t="str">
        <f ca="1">'Т.8.'!AW117</f>
        <v xml:space="preserve"> </v>
      </c>
      <c r="U333" s="597"/>
      <c r="V333" s="247"/>
      <c r="W333" s="247"/>
      <c r="X333" s="247"/>
      <c r="Y333" s="247"/>
      <c r="Z333" s="247"/>
      <c r="AA333" s="247"/>
      <c r="AB333"/>
      <c r="AC333"/>
      <c r="AD333"/>
      <c r="AE333"/>
      <c r="AF333"/>
      <c r="AG333"/>
      <c r="AH333"/>
      <c r="AI333"/>
      <c r="AJ333"/>
    </row>
    <row r="334" spans="1:36" s="336" customFormat="1" ht="15" customHeight="1" x14ac:dyDescent="0.35">
      <c r="A334" s="402">
        <v>113</v>
      </c>
      <c r="B334" s="571" t="str">
        <f ca="1">IF(CONCATENATE('Т.8.'!AB118," (",'Т.8.'!AD118,"), ",'Т.8.'!AC118,", ",'Т.8.'!AE118)="  ( ),  ,  ","",IF(CONCATENATE('Т.8.'!AB118," (",'Т.8.'!AD118,"), ",'Т.8.'!AC118,", ",'Т.8.'!AE118)=$AJ$223,"-",(CONCATENATE('Т.8.'!AB118," (",'Т.8.'!AD118,"), ",'Т.8.'!AC118,", ",'Т.8.'!AE118))))</f>
        <v/>
      </c>
      <c r="C334" s="571"/>
      <c r="D334" s="571"/>
      <c r="E334" s="571" t="str">
        <f ca="1">IF(CONCATENATE('Т.8.'!AG118,", ",'Т.8.'!AF118,", ",'Т.8.'!AH118," обл., ",'Т.8.'!AI118," р-н, ",'Т.8.'!AJ118," ",'Т.8.'!AK118,", ",'Т.8.'!AL118," ",'Т.8.'!AM118,", буд. ",'Т.8.'!AN118,", кв./оф.",'Т.8.'!AO118,".    ",'Т.8.'!AP118)=" ,  ,   обл.,   р-н,    ,    , буд.  , кв./оф. .     ","",
IF(CONCATENATE('Т.8.'!AG118,", ",'Т.8.'!AF118,", ",'Т.8.'!AH118," обл., ",'Т.8.'!AI118," р-н, ",'Т.8.'!AJ118," ",'Т.8.'!AK118,", ",'Т.8.'!AL118," ",'Т.8.'!AM118,", буд. ",'Т.8.'!AN118,", кв./оф.",'Т.8.'!AO118,".    ",'Т.8.'!AP118)=$AJ$224,"-",
CONCATENATE('Т.8.'!AG118,", ",'Т.8.'!AF118,", ",'Т.8.'!AH118," обл., ",'Т.8.'!AI118," р-н, ",'Т.8.'!AJ118," ",'Т.8.'!AK118,", ",'Т.8.'!AL118," ",'Т.8.'!AM118,", буд. ",'Т.8.'!AN118,", кв./оф.",'Т.8.'!AO118,".    ",'Т.8.'!AP118)))</f>
        <v/>
      </c>
      <c r="F334" s="571"/>
      <c r="G334" s="571"/>
      <c r="H334" s="571"/>
      <c r="I334" s="629" t="str">
        <f ca="1">'Т.8.'!AQ118</f>
        <v xml:space="preserve"> </v>
      </c>
      <c r="J334" s="629"/>
      <c r="K334" s="629" t="str">
        <f ca="1">'Т.8.'!AR118</f>
        <v xml:space="preserve"> </v>
      </c>
      <c r="L334" s="629"/>
      <c r="M334" s="629" t="str">
        <f ca="1">'Т.8.'!AS118</f>
        <v/>
      </c>
      <c r="N334" s="629"/>
      <c r="O334" s="597" t="str">
        <f ca="1">'Т.8.'!AT118</f>
        <v xml:space="preserve"> </v>
      </c>
      <c r="P334" s="597"/>
      <c r="Q334" s="571" t="str">
        <f ca="1">IF(CONCATENATE('Т.8.'!AU118,". ",'Т.8.'!AV118)=" .  ","",CONCATENATE('Т.8.'!AU118,". ",'Т.8.'!AV118))</f>
        <v/>
      </c>
      <c r="R334" s="571"/>
      <c r="S334" s="571"/>
      <c r="T334" s="597" t="str">
        <f ca="1">'Т.8.'!AW118</f>
        <v xml:space="preserve"> </v>
      </c>
      <c r="U334" s="597"/>
      <c r="V334" s="247"/>
      <c r="W334" s="247"/>
      <c r="X334" s="247"/>
      <c r="Y334" s="247"/>
      <c r="Z334" s="247"/>
      <c r="AA334" s="247"/>
      <c r="AB334"/>
      <c r="AC334"/>
      <c r="AD334"/>
      <c r="AE334"/>
      <c r="AF334"/>
      <c r="AG334"/>
      <c r="AH334"/>
      <c r="AI334"/>
      <c r="AJ334"/>
    </row>
    <row r="335" spans="1:36" s="336" customFormat="1" ht="15" customHeight="1" x14ac:dyDescent="0.35">
      <c r="A335" s="402">
        <v>114</v>
      </c>
      <c r="B335" s="571" t="str">
        <f ca="1">IF(CONCATENATE('Т.8.'!AB119," (",'Т.8.'!AD119,"), ",'Т.8.'!AC119,", ",'Т.8.'!AE119)="  ( ),  ,  ","",IF(CONCATENATE('Т.8.'!AB119," (",'Т.8.'!AD119,"), ",'Т.8.'!AC119,", ",'Т.8.'!AE119)=$AJ$223,"-",(CONCATENATE('Т.8.'!AB119," (",'Т.8.'!AD119,"), ",'Т.8.'!AC119,", ",'Т.8.'!AE119))))</f>
        <v/>
      </c>
      <c r="C335" s="571"/>
      <c r="D335" s="571"/>
      <c r="E335" s="571" t="str">
        <f ca="1">IF(CONCATENATE('Т.8.'!AG119,", ",'Т.8.'!AF119,", ",'Т.8.'!AH119," обл., ",'Т.8.'!AI119," р-н, ",'Т.8.'!AJ119," ",'Т.8.'!AK119,", ",'Т.8.'!AL119," ",'Т.8.'!AM119,", буд. ",'Т.8.'!AN119,", кв./оф.",'Т.8.'!AO119,".    ",'Т.8.'!AP119)=" ,  ,   обл.,   р-н,    ,    , буд.  , кв./оф. .     ","",
IF(CONCATENATE('Т.8.'!AG119,", ",'Т.8.'!AF119,", ",'Т.8.'!AH119," обл., ",'Т.8.'!AI119," р-н, ",'Т.8.'!AJ119," ",'Т.8.'!AK119,", ",'Т.8.'!AL119," ",'Т.8.'!AM119,", буд. ",'Т.8.'!AN119,", кв./оф.",'Т.8.'!AO119,".    ",'Т.8.'!AP119)=$AJ$224,"-",
CONCATENATE('Т.8.'!AG119,", ",'Т.8.'!AF119,", ",'Т.8.'!AH119," обл., ",'Т.8.'!AI119," р-н, ",'Т.8.'!AJ119," ",'Т.8.'!AK119,", ",'Т.8.'!AL119," ",'Т.8.'!AM119,", буд. ",'Т.8.'!AN119,", кв./оф.",'Т.8.'!AO119,".    ",'Т.8.'!AP119)))</f>
        <v/>
      </c>
      <c r="F335" s="571"/>
      <c r="G335" s="571"/>
      <c r="H335" s="571"/>
      <c r="I335" s="629" t="str">
        <f ca="1">'Т.8.'!AQ119</f>
        <v xml:space="preserve"> </v>
      </c>
      <c r="J335" s="629"/>
      <c r="K335" s="629" t="str">
        <f ca="1">'Т.8.'!AR119</f>
        <v xml:space="preserve"> </v>
      </c>
      <c r="L335" s="629"/>
      <c r="M335" s="629" t="str">
        <f ca="1">'Т.8.'!AS119</f>
        <v/>
      </c>
      <c r="N335" s="629"/>
      <c r="O335" s="597" t="str">
        <f ca="1">'Т.8.'!AT119</f>
        <v xml:space="preserve"> </v>
      </c>
      <c r="P335" s="597"/>
      <c r="Q335" s="571" t="str">
        <f ca="1">IF(CONCATENATE('Т.8.'!AU119,". ",'Т.8.'!AV119)=" .  ","",CONCATENATE('Т.8.'!AU119,". ",'Т.8.'!AV119))</f>
        <v/>
      </c>
      <c r="R335" s="571"/>
      <c r="S335" s="571"/>
      <c r="T335" s="597" t="str">
        <f ca="1">'Т.8.'!AW119</f>
        <v xml:space="preserve"> </v>
      </c>
      <c r="U335" s="597"/>
      <c r="V335" s="247"/>
      <c r="W335" s="247"/>
      <c r="X335" s="247"/>
      <c r="Y335" s="247"/>
      <c r="Z335" s="247"/>
      <c r="AA335" s="247"/>
      <c r="AB335"/>
      <c r="AC335"/>
      <c r="AD335"/>
      <c r="AE335"/>
      <c r="AF335"/>
      <c r="AG335"/>
      <c r="AH335"/>
      <c r="AI335"/>
      <c r="AJ335"/>
    </row>
    <row r="336" spans="1:36" s="336" customFormat="1" ht="15" customHeight="1" x14ac:dyDescent="0.35">
      <c r="A336" s="402">
        <v>115</v>
      </c>
      <c r="B336" s="571" t="str">
        <f ca="1">IF(CONCATENATE('Т.8.'!AB120," (",'Т.8.'!AD120,"), ",'Т.8.'!AC120,", ",'Т.8.'!AE120)="  ( ),  ,  ","",IF(CONCATENATE('Т.8.'!AB120," (",'Т.8.'!AD120,"), ",'Т.8.'!AC120,", ",'Т.8.'!AE120)=$AJ$223,"-",(CONCATENATE('Т.8.'!AB120," (",'Т.8.'!AD120,"), ",'Т.8.'!AC120,", ",'Т.8.'!AE120))))</f>
        <v/>
      </c>
      <c r="C336" s="571"/>
      <c r="D336" s="571"/>
      <c r="E336" s="571" t="str">
        <f ca="1">IF(CONCATENATE('Т.8.'!AG120,", ",'Т.8.'!AF120,", ",'Т.8.'!AH120," обл., ",'Т.8.'!AI120," р-н, ",'Т.8.'!AJ120," ",'Т.8.'!AK120,", ",'Т.8.'!AL120," ",'Т.8.'!AM120,", буд. ",'Т.8.'!AN120,", кв./оф.",'Т.8.'!AO120,".    ",'Т.8.'!AP120)=" ,  ,   обл.,   р-н,    ,    , буд.  , кв./оф. .     ","",
IF(CONCATENATE('Т.8.'!AG120,", ",'Т.8.'!AF120,", ",'Т.8.'!AH120," обл., ",'Т.8.'!AI120," р-н, ",'Т.8.'!AJ120," ",'Т.8.'!AK120,", ",'Т.8.'!AL120," ",'Т.8.'!AM120,", буд. ",'Т.8.'!AN120,", кв./оф.",'Т.8.'!AO120,".    ",'Т.8.'!AP120)=$AJ$224,"-",
CONCATENATE('Т.8.'!AG120,", ",'Т.8.'!AF120,", ",'Т.8.'!AH120," обл., ",'Т.8.'!AI120," р-н, ",'Т.8.'!AJ120," ",'Т.8.'!AK120,", ",'Т.8.'!AL120," ",'Т.8.'!AM120,", буд. ",'Т.8.'!AN120,", кв./оф.",'Т.8.'!AO120,".    ",'Т.8.'!AP120)))</f>
        <v/>
      </c>
      <c r="F336" s="571"/>
      <c r="G336" s="571"/>
      <c r="H336" s="571"/>
      <c r="I336" s="629" t="str">
        <f ca="1">'Т.8.'!AQ120</f>
        <v xml:space="preserve"> </v>
      </c>
      <c r="J336" s="629"/>
      <c r="K336" s="629" t="str">
        <f ca="1">'Т.8.'!AR120</f>
        <v xml:space="preserve"> </v>
      </c>
      <c r="L336" s="629"/>
      <c r="M336" s="629" t="str">
        <f ca="1">'Т.8.'!AS120</f>
        <v/>
      </c>
      <c r="N336" s="629"/>
      <c r="O336" s="597" t="str">
        <f ca="1">'Т.8.'!AT120</f>
        <v xml:space="preserve"> </v>
      </c>
      <c r="P336" s="597"/>
      <c r="Q336" s="571" t="str">
        <f ca="1">IF(CONCATENATE('Т.8.'!AU120,". ",'Т.8.'!AV120)=" .  ","",CONCATENATE('Т.8.'!AU120,". ",'Т.8.'!AV120))</f>
        <v/>
      </c>
      <c r="R336" s="571"/>
      <c r="S336" s="571"/>
      <c r="T336" s="597" t="str">
        <f ca="1">'Т.8.'!AW120</f>
        <v xml:space="preserve"> </v>
      </c>
      <c r="U336" s="597"/>
      <c r="V336" s="247"/>
      <c r="W336" s="247"/>
      <c r="X336" s="247"/>
      <c r="Y336" s="247"/>
      <c r="Z336" s="247"/>
      <c r="AA336" s="247"/>
      <c r="AB336"/>
      <c r="AC336"/>
      <c r="AD336"/>
      <c r="AE336"/>
      <c r="AF336"/>
      <c r="AG336"/>
      <c r="AH336"/>
      <c r="AI336"/>
      <c r="AJ336"/>
    </row>
    <row r="337" spans="1:36" s="336" customFormat="1" ht="15" customHeight="1" x14ac:dyDescent="0.35">
      <c r="A337" s="402">
        <v>116</v>
      </c>
      <c r="B337" s="571" t="str">
        <f ca="1">IF(CONCATENATE('Т.8.'!AB121," (",'Т.8.'!AD121,"), ",'Т.8.'!AC121,", ",'Т.8.'!AE121)="  ( ),  ,  ","",IF(CONCATENATE('Т.8.'!AB121," (",'Т.8.'!AD121,"), ",'Т.8.'!AC121,", ",'Т.8.'!AE121)=$AJ$223,"-",(CONCATENATE('Т.8.'!AB121," (",'Т.8.'!AD121,"), ",'Т.8.'!AC121,", ",'Т.8.'!AE121))))</f>
        <v/>
      </c>
      <c r="C337" s="571"/>
      <c r="D337" s="571"/>
      <c r="E337" s="571" t="str">
        <f ca="1">IF(CONCATENATE('Т.8.'!AG121,", ",'Т.8.'!AF121,", ",'Т.8.'!AH121," обл., ",'Т.8.'!AI121," р-н, ",'Т.8.'!AJ121," ",'Т.8.'!AK121,", ",'Т.8.'!AL121," ",'Т.8.'!AM121,", буд. ",'Т.8.'!AN121,", кв./оф.",'Т.8.'!AO121,".    ",'Т.8.'!AP121)=" ,  ,   обл.,   р-н,    ,    , буд.  , кв./оф. .     ","",
IF(CONCATENATE('Т.8.'!AG121,", ",'Т.8.'!AF121,", ",'Т.8.'!AH121," обл., ",'Т.8.'!AI121," р-н, ",'Т.8.'!AJ121," ",'Т.8.'!AK121,", ",'Т.8.'!AL121," ",'Т.8.'!AM121,", буд. ",'Т.8.'!AN121,", кв./оф.",'Т.8.'!AO121,".    ",'Т.8.'!AP121)=$AJ$224,"-",
CONCATENATE('Т.8.'!AG121,", ",'Т.8.'!AF121,", ",'Т.8.'!AH121," обл., ",'Т.8.'!AI121," р-н, ",'Т.8.'!AJ121," ",'Т.8.'!AK121,", ",'Т.8.'!AL121," ",'Т.8.'!AM121,", буд. ",'Т.8.'!AN121,", кв./оф.",'Т.8.'!AO121,".    ",'Т.8.'!AP121)))</f>
        <v/>
      </c>
      <c r="F337" s="571"/>
      <c r="G337" s="571"/>
      <c r="H337" s="571"/>
      <c r="I337" s="629" t="str">
        <f ca="1">'Т.8.'!AQ121</f>
        <v xml:space="preserve"> </v>
      </c>
      <c r="J337" s="629"/>
      <c r="K337" s="629" t="str">
        <f ca="1">'Т.8.'!AR121</f>
        <v xml:space="preserve"> </v>
      </c>
      <c r="L337" s="629"/>
      <c r="M337" s="629" t="str">
        <f ca="1">'Т.8.'!AS121</f>
        <v/>
      </c>
      <c r="N337" s="629"/>
      <c r="O337" s="597" t="str">
        <f ca="1">'Т.8.'!AT121</f>
        <v xml:space="preserve"> </v>
      </c>
      <c r="P337" s="597"/>
      <c r="Q337" s="571" t="str">
        <f ca="1">IF(CONCATENATE('Т.8.'!AU121,". ",'Т.8.'!AV121)=" .  ","",CONCATENATE('Т.8.'!AU121,". ",'Т.8.'!AV121))</f>
        <v/>
      </c>
      <c r="R337" s="571"/>
      <c r="S337" s="571"/>
      <c r="T337" s="597" t="str">
        <f ca="1">'Т.8.'!AW121</f>
        <v xml:space="preserve"> </v>
      </c>
      <c r="U337" s="597"/>
      <c r="V337" s="247"/>
      <c r="W337" s="247"/>
      <c r="X337" s="247"/>
      <c r="Y337" s="247"/>
      <c r="Z337" s="247"/>
      <c r="AA337" s="247"/>
      <c r="AB337"/>
      <c r="AC337"/>
      <c r="AD337"/>
      <c r="AE337"/>
      <c r="AF337"/>
      <c r="AG337"/>
      <c r="AH337"/>
      <c r="AI337"/>
      <c r="AJ337"/>
    </row>
    <row r="338" spans="1:36" s="336" customFormat="1" ht="15" customHeight="1" x14ac:dyDescent="0.35">
      <c r="A338" s="402">
        <v>117</v>
      </c>
      <c r="B338" s="571" t="str">
        <f ca="1">IF(CONCATENATE('Т.8.'!AB122," (",'Т.8.'!AD122,"), ",'Т.8.'!AC122,", ",'Т.8.'!AE122)="  ( ),  ,  ","",IF(CONCATENATE('Т.8.'!AB122," (",'Т.8.'!AD122,"), ",'Т.8.'!AC122,", ",'Т.8.'!AE122)=$AJ$223,"-",(CONCATENATE('Т.8.'!AB122," (",'Т.8.'!AD122,"), ",'Т.8.'!AC122,", ",'Т.8.'!AE122))))</f>
        <v/>
      </c>
      <c r="C338" s="571"/>
      <c r="D338" s="571"/>
      <c r="E338" s="571" t="str">
        <f ca="1">IF(CONCATENATE('Т.8.'!AG122,", ",'Т.8.'!AF122,", ",'Т.8.'!AH122," обл., ",'Т.8.'!AI122," р-н, ",'Т.8.'!AJ122," ",'Т.8.'!AK122,", ",'Т.8.'!AL122," ",'Т.8.'!AM122,", буд. ",'Т.8.'!AN122,", кв./оф.",'Т.8.'!AO122,".    ",'Т.8.'!AP122)=" ,  ,   обл.,   р-н,    ,    , буд.  , кв./оф. .     ","",
IF(CONCATENATE('Т.8.'!AG122,", ",'Т.8.'!AF122,", ",'Т.8.'!AH122," обл., ",'Т.8.'!AI122," р-н, ",'Т.8.'!AJ122," ",'Т.8.'!AK122,", ",'Т.8.'!AL122," ",'Т.8.'!AM122,", буд. ",'Т.8.'!AN122,", кв./оф.",'Т.8.'!AO122,".    ",'Т.8.'!AP122)=$AJ$224,"-",
CONCATENATE('Т.8.'!AG122,", ",'Т.8.'!AF122,", ",'Т.8.'!AH122," обл., ",'Т.8.'!AI122," р-н, ",'Т.8.'!AJ122," ",'Т.8.'!AK122,", ",'Т.8.'!AL122," ",'Т.8.'!AM122,", буд. ",'Т.8.'!AN122,", кв./оф.",'Т.8.'!AO122,".    ",'Т.8.'!AP122)))</f>
        <v/>
      </c>
      <c r="F338" s="571"/>
      <c r="G338" s="571"/>
      <c r="H338" s="571"/>
      <c r="I338" s="629" t="str">
        <f ca="1">'Т.8.'!AQ122</f>
        <v xml:space="preserve"> </v>
      </c>
      <c r="J338" s="629"/>
      <c r="K338" s="629" t="str">
        <f ca="1">'Т.8.'!AR122</f>
        <v xml:space="preserve"> </v>
      </c>
      <c r="L338" s="629"/>
      <c r="M338" s="629" t="str">
        <f ca="1">'Т.8.'!AS122</f>
        <v/>
      </c>
      <c r="N338" s="629"/>
      <c r="O338" s="597" t="str">
        <f ca="1">'Т.8.'!AT122</f>
        <v xml:space="preserve"> </v>
      </c>
      <c r="P338" s="597"/>
      <c r="Q338" s="571" t="str">
        <f ca="1">IF(CONCATENATE('Т.8.'!AU122,". ",'Т.8.'!AV122)=" .  ","",CONCATENATE('Т.8.'!AU122,". ",'Т.8.'!AV122))</f>
        <v/>
      </c>
      <c r="R338" s="571"/>
      <c r="S338" s="571"/>
      <c r="T338" s="597" t="str">
        <f ca="1">'Т.8.'!AW122</f>
        <v xml:space="preserve"> </v>
      </c>
      <c r="U338" s="597"/>
      <c r="V338" s="247"/>
      <c r="W338" s="247"/>
      <c r="X338" s="247"/>
      <c r="Y338" s="247"/>
      <c r="Z338" s="247"/>
      <c r="AA338" s="247"/>
      <c r="AB338"/>
      <c r="AC338"/>
      <c r="AD338"/>
      <c r="AE338"/>
      <c r="AF338"/>
      <c r="AG338"/>
      <c r="AH338"/>
      <c r="AI338"/>
      <c r="AJ338"/>
    </row>
    <row r="339" spans="1:36" s="336" customFormat="1" ht="15" customHeight="1" x14ac:dyDescent="0.35">
      <c r="A339" s="402">
        <v>118</v>
      </c>
      <c r="B339" s="571" t="str">
        <f ca="1">IF(CONCATENATE('Т.8.'!AB123," (",'Т.8.'!AD123,"), ",'Т.8.'!AC123,", ",'Т.8.'!AE123)="  ( ),  ,  ","",IF(CONCATENATE('Т.8.'!AB123," (",'Т.8.'!AD123,"), ",'Т.8.'!AC123,", ",'Т.8.'!AE123)=$AJ$223,"-",(CONCATENATE('Т.8.'!AB123," (",'Т.8.'!AD123,"), ",'Т.8.'!AC123,", ",'Т.8.'!AE123))))</f>
        <v/>
      </c>
      <c r="C339" s="571"/>
      <c r="D339" s="571"/>
      <c r="E339" s="571" t="str">
        <f ca="1">IF(CONCATENATE('Т.8.'!AG123,", ",'Т.8.'!AF123,", ",'Т.8.'!AH123," обл., ",'Т.8.'!AI123," р-н, ",'Т.8.'!AJ123," ",'Т.8.'!AK123,", ",'Т.8.'!AL123," ",'Т.8.'!AM123,", буд. ",'Т.8.'!AN123,", кв./оф.",'Т.8.'!AO123,".    ",'Т.8.'!AP123)=" ,  ,   обл.,   р-н,    ,    , буд.  , кв./оф. .     ","",
IF(CONCATENATE('Т.8.'!AG123,", ",'Т.8.'!AF123,", ",'Т.8.'!AH123," обл., ",'Т.8.'!AI123," р-н, ",'Т.8.'!AJ123," ",'Т.8.'!AK123,", ",'Т.8.'!AL123," ",'Т.8.'!AM123,", буд. ",'Т.8.'!AN123,", кв./оф.",'Т.8.'!AO123,".    ",'Т.8.'!AP123)=$AJ$224,"-",
CONCATENATE('Т.8.'!AG123,", ",'Т.8.'!AF123,", ",'Т.8.'!AH123," обл., ",'Т.8.'!AI123," р-н, ",'Т.8.'!AJ123," ",'Т.8.'!AK123,", ",'Т.8.'!AL123," ",'Т.8.'!AM123,", буд. ",'Т.8.'!AN123,", кв./оф.",'Т.8.'!AO123,".    ",'Т.8.'!AP123)))</f>
        <v/>
      </c>
      <c r="F339" s="571"/>
      <c r="G339" s="571"/>
      <c r="H339" s="571"/>
      <c r="I339" s="629" t="str">
        <f ca="1">'Т.8.'!AQ123</f>
        <v xml:space="preserve"> </v>
      </c>
      <c r="J339" s="629"/>
      <c r="K339" s="629" t="str">
        <f ca="1">'Т.8.'!AR123</f>
        <v xml:space="preserve"> </v>
      </c>
      <c r="L339" s="629"/>
      <c r="M339" s="629" t="str">
        <f ca="1">'Т.8.'!AS123</f>
        <v/>
      </c>
      <c r="N339" s="629"/>
      <c r="O339" s="597" t="str">
        <f ca="1">'Т.8.'!AT123</f>
        <v xml:space="preserve"> </v>
      </c>
      <c r="P339" s="597"/>
      <c r="Q339" s="571" t="str">
        <f ca="1">IF(CONCATENATE('Т.8.'!AU123,". ",'Т.8.'!AV123)=" .  ","",CONCATENATE('Т.8.'!AU123,". ",'Т.8.'!AV123))</f>
        <v/>
      </c>
      <c r="R339" s="571"/>
      <c r="S339" s="571"/>
      <c r="T339" s="597" t="str">
        <f ca="1">'Т.8.'!AW123</f>
        <v xml:space="preserve"> </v>
      </c>
      <c r="U339" s="597"/>
      <c r="V339" s="247"/>
      <c r="W339" s="247"/>
      <c r="X339" s="247"/>
      <c r="Y339" s="247"/>
      <c r="Z339" s="247"/>
      <c r="AA339" s="247"/>
      <c r="AB339"/>
      <c r="AC339"/>
      <c r="AD339"/>
      <c r="AE339"/>
      <c r="AF339"/>
      <c r="AG339"/>
      <c r="AH339"/>
      <c r="AI339"/>
      <c r="AJ339"/>
    </row>
    <row r="340" spans="1:36" s="336" customFormat="1" ht="15" customHeight="1" x14ac:dyDescent="0.35">
      <c r="A340" s="402">
        <v>119</v>
      </c>
      <c r="B340" s="571" t="str">
        <f ca="1">IF(CONCATENATE('Т.8.'!AB124," (",'Т.8.'!AD124,"), ",'Т.8.'!AC124,", ",'Т.8.'!AE124)="  ( ),  ,  ","",IF(CONCATENATE('Т.8.'!AB124," (",'Т.8.'!AD124,"), ",'Т.8.'!AC124,", ",'Т.8.'!AE124)=$AJ$223,"-",(CONCATENATE('Т.8.'!AB124," (",'Т.8.'!AD124,"), ",'Т.8.'!AC124,", ",'Т.8.'!AE124))))</f>
        <v/>
      </c>
      <c r="C340" s="571"/>
      <c r="D340" s="571"/>
      <c r="E340" s="571" t="str">
        <f ca="1">IF(CONCATENATE('Т.8.'!AG124,", ",'Т.8.'!AF124,", ",'Т.8.'!AH124," обл., ",'Т.8.'!AI124," р-н, ",'Т.8.'!AJ124," ",'Т.8.'!AK124,", ",'Т.8.'!AL124," ",'Т.8.'!AM124,", буд. ",'Т.8.'!AN124,", кв./оф.",'Т.8.'!AO124,".    ",'Т.8.'!AP124)=" ,  ,   обл.,   р-н,    ,    , буд.  , кв./оф. .     ","",
IF(CONCATENATE('Т.8.'!AG124,", ",'Т.8.'!AF124,", ",'Т.8.'!AH124," обл., ",'Т.8.'!AI124," р-н, ",'Т.8.'!AJ124," ",'Т.8.'!AK124,", ",'Т.8.'!AL124," ",'Т.8.'!AM124,", буд. ",'Т.8.'!AN124,", кв./оф.",'Т.8.'!AO124,".    ",'Т.8.'!AP124)=$AJ$224,"-",
CONCATENATE('Т.8.'!AG124,", ",'Т.8.'!AF124,", ",'Т.8.'!AH124," обл., ",'Т.8.'!AI124," р-н, ",'Т.8.'!AJ124," ",'Т.8.'!AK124,", ",'Т.8.'!AL124," ",'Т.8.'!AM124,", буд. ",'Т.8.'!AN124,", кв./оф.",'Т.8.'!AO124,".    ",'Т.8.'!AP124)))</f>
        <v/>
      </c>
      <c r="F340" s="571"/>
      <c r="G340" s="571"/>
      <c r="H340" s="571"/>
      <c r="I340" s="629" t="str">
        <f ca="1">'Т.8.'!AQ124</f>
        <v xml:space="preserve"> </v>
      </c>
      <c r="J340" s="629"/>
      <c r="K340" s="629" t="str">
        <f ca="1">'Т.8.'!AR124</f>
        <v xml:space="preserve"> </v>
      </c>
      <c r="L340" s="629"/>
      <c r="M340" s="629" t="str">
        <f ca="1">'Т.8.'!AS124</f>
        <v/>
      </c>
      <c r="N340" s="629"/>
      <c r="O340" s="597" t="str">
        <f ca="1">'Т.8.'!AT124</f>
        <v xml:space="preserve"> </v>
      </c>
      <c r="P340" s="597"/>
      <c r="Q340" s="571" t="str">
        <f ca="1">IF(CONCATENATE('Т.8.'!AU124,". ",'Т.8.'!AV124)=" .  ","",CONCATENATE('Т.8.'!AU124,". ",'Т.8.'!AV124))</f>
        <v/>
      </c>
      <c r="R340" s="571"/>
      <c r="S340" s="571"/>
      <c r="T340" s="597" t="str">
        <f ca="1">'Т.8.'!AW124</f>
        <v xml:space="preserve"> </v>
      </c>
      <c r="U340" s="597"/>
      <c r="V340" s="247"/>
      <c r="W340" s="247"/>
      <c r="X340" s="247"/>
      <c r="Y340" s="247"/>
      <c r="Z340" s="247"/>
      <c r="AA340" s="247"/>
      <c r="AB340"/>
      <c r="AC340"/>
      <c r="AD340"/>
      <c r="AE340"/>
      <c r="AF340"/>
      <c r="AG340"/>
      <c r="AH340"/>
      <c r="AI340"/>
      <c r="AJ340"/>
    </row>
    <row r="341" spans="1:36" s="336" customFormat="1" ht="15" customHeight="1" x14ac:dyDescent="0.35">
      <c r="A341" s="402">
        <v>120</v>
      </c>
      <c r="B341" s="571" t="str">
        <f ca="1">IF(CONCATENATE('Т.8.'!AB125," (",'Т.8.'!AD125,"), ",'Т.8.'!AC125,", ",'Т.8.'!AE125)="  ( ),  ,  ","",IF(CONCATENATE('Т.8.'!AB125," (",'Т.8.'!AD125,"), ",'Т.8.'!AC125,", ",'Т.8.'!AE125)=$AJ$223,"-",(CONCATENATE('Т.8.'!AB125," (",'Т.8.'!AD125,"), ",'Т.8.'!AC125,", ",'Т.8.'!AE125))))</f>
        <v/>
      </c>
      <c r="C341" s="571"/>
      <c r="D341" s="571"/>
      <c r="E341" s="571" t="str">
        <f ca="1">IF(CONCATENATE('Т.8.'!AG125,", ",'Т.8.'!AF125,", ",'Т.8.'!AH125," обл., ",'Т.8.'!AI125," р-н, ",'Т.8.'!AJ125," ",'Т.8.'!AK125,", ",'Т.8.'!AL125," ",'Т.8.'!AM125,", буд. ",'Т.8.'!AN125,", кв./оф.",'Т.8.'!AO125,".    ",'Т.8.'!AP125)=" ,  ,   обл.,   р-н,    ,    , буд.  , кв./оф. .     ","",
IF(CONCATENATE('Т.8.'!AG125,", ",'Т.8.'!AF125,", ",'Т.8.'!AH125," обл., ",'Т.8.'!AI125," р-н, ",'Т.8.'!AJ125," ",'Т.8.'!AK125,", ",'Т.8.'!AL125," ",'Т.8.'!AM125,", буд. ",'Т.8.'!AN125,", кв./оф.",'Т.8.'!AO125,".    ",'Т.8.'!AP125)=$AJ$224,"-",
CONCATENATE('Т.8.'!AG125,", ",'Т.8.'!AF125,", ",'Т.8.'!AH125," обл., ",'Т.8.'!AI125," р-н, ",'Т.8.'!AJ125," ",'Т.8.'!AK125,", ",'Т.8.'!AL125," ",'Т.8.'!AM125,", буд. ",'Т.8.'!AN125,", кв./оф.",'Т.8.'!AO125,".    ",'Т.8.'!AP125)))</f>
        <v/>
      </c>
      <c r="F341" s="571"/>
      <c r="G341" s="571"/>
      <c r="H341" s="571"/>
      <c r="I341" s="629" t="str">
        <f ca="1">'Т.8.'!AQ125</f>
        <v xml:space="preserve"> </v>
      </c>
      <c r="J341" s="629"/>
      <c r="K341" s="629" t="str">
        <f ca="1">'Т.8.'!AR125</f>
        <v xml:space="preserve"> </v>
      </c>
      <c r="L341" s="629"/>
      <c r="M341" s="629" t="str">
        <f ca="1">'Т.8.'!AS125</f>
        <v/>
      </c>
      <c r="N341" s="629"/>
      <c r="O341" s="597" t="str">
        <f ca="1">'Т.8.'!AT125</f>
        <v xml:space="preserve"> </v>
      </c>
      <c r="P341" s="597"/>
      <c r="Q341" s="571" t="str">
        <f ca="1">IF(CONCATENATE('Т.8.'!AU125,". ",'Т.8.'!AV125)=" .  ","",CONCATENATE('Т.8.'!AU125,". ",'Т.8.'!AV125))</f>
        <v/>
      </c>
      <c r="R341" s="571"/>
      <c r="S341" s="571"/>
      <c r="T341" s="597" t="str">
        <f ca="1">'Т.8.'!AW125</f>
        <v xml:space="preserve"> </v>
      </c>
      <c r="U341" s="597"/>
      <c r="V341" s="247"/>
      <c r="W341" s="247"/>
      <c r="X341" s="247"/>
      <c r="Y341" s="247"/>
      <c r="Z341" s="247"/>
      <c r="AA341" s="247"/>
      <c r="AB341"/>
      <c r="AC341"/>
      <c r="AD341"/>
      <c r="AE341"/>
      <c r="AF341"/>
      <c r="AG341"/>
      <c r="AH341"/>
      <c r="AI341"/>
      <c r="AJ341"/>
    </row>
    <row r="342" spans="1:36" s="336" customFormat="1" ht="15" customHeight="1" x14ac:dyDescent="0.35">
      <c r="A342" s="402">
        <v>121</v>
      </c>
      <c r="B342" s="571" t="str">
        <f ca="1">IF(CONCATENATE('Т.8.'!AB126," (",'Т.8.'!AD126,"), ",'Т.8.'!AC126,", ",'Т.8.'!AE126)="  ( ),  ,  ","",IF(CONCATENATE('Т.8.'!AB126," (",'Т.8.'!AD126,"), ",'Т.8.'!AC126,", ",'Т.8.'!AE126)=$AJ$223,"-",(CONCATENATE('Т.8.'!AB126," (",'Т.8.'!AD126,"), ",'Т.8.'!AC126,", ",'Т.8.'!AE126))))</f>
        <v/>
      </c>
      <c r="C342" s="571"/>
      <c r="D342" s="571"/>
      <c r="E342" s="571" t="str">
        <f ca="1">IF(CONCATENATE('Т.8.'!AG126,", ",'Т.8.'!AF126,", ",'Т.8.'!AH126," обл., ",'Т.8.'!AI126," р-н, ",'Т.8.'!AJ126," ",'Т.8.'!AK126,", ",'Т.8.'!AL126," ",'Т.8.'!AM126,", буд. ",'Т.8.'!AN126,", кв./оф.",'Т.8.'!AO126,".    ",'Т.8.'!AP126)=" ,  ,   обл.,   р-н,    ,    , буд.  , кв./оф. .     ","",
IF(CONCATENATE('Т.8.'!AG126,", ",'Т.8.'!AF126,", ",'Т.8.'!AH126," обл., ",'Т.8.'!AI126," р-н, ",'Т.8.'!AJ126," ",'Т.8.'!AK126,", ",'Т.8.'!AL126," ",'Т.8.'!AM126,", буд. ",'Т.8.'!AN126,", кв./оф.",'Т.8.'!AO126,".    ",'Т.8.'!AP126)=$AJ$224,"-",
CONCATENATE('Т.8.'!AG126,", ",'Т.8.'!AF126,", ",'Т.8.'!AH126," обл., ",'Т.8.'!AI126," р-н, ",'Т.8.'!AJ126," ",'Т.8.'!AK126,", ",'Т.8.'!AL126," ",'Т.8.'!AM126,", буд. ",'Т.8.'!AN126,", кв./оф.",'Т.8.'!AO126,".    ",'Т.8.'!AP126)))</f>
        <v/>
      </c>
      <c r="F342" s="571"/>
      <c r="G342" s="571"/>
      <c r="H342" s="571"/>
      <c r="I342" s="629" t="str">
        <f ca="1">'Т.8.'!AQ126</f>
        <v xml:space="preserve"> </v>
      </c>
      <c r="J342" s="629"/>
      <c r="K342" s="629" t="str">
        <f ca="1">'Т.8.'!AR126</f>
        <v xml:space="preserve"> </v>
      </c>
      <c r="L342" s="629"/>
      <c r="M342" s="629" t="str">
        <f ca="1">'Т.8.'!AS126</f>
        <v/>
      </c>
      <c r="N342" s="629"/>
      <c r="O342" s="597" t="str">
        <f ca="1">'Т.8.'!AT126</f>
        <v xml:space="preserve"> </v>
      </c>
      <c r="P342" s="597"/>
      <c r="Q342" s="571" t="str">
        <f ca="1">IF(CONCATENATE('Т.8.'!AU126,". ",'Т.8.'!AV126)=" .  ","",CONCATENATE('Т.8.'!AU126,". ",'Т.8.'!AV126))</f>
        <v/>
      </c>
      <c r="R342" s="571"/>
      <c r="S342" s="571"/>
      <c r="T342" s="597" t="str">
        <f ca="1">'Т.8.'!AW126</f>
        <v xml:space="preserve"> </v>
      </c>
      <c r="U342" s="597"/>
      <c r="V342" s="247"/>
      <c r="W342" s="247"/>
      <c r="X342" s="247"/>
      <c r="Y342" s="247"/>
      <c r="Z342" s="247"/>
      <c r="AA342" s="247"/>
      <c r="AB342"/>
      <c r="AC342"/>
      <c r="AD342"/>
      <c r="AE342"/>
      <c r="AF342"/>
      <c r="AG342"/>
      <c r="AH342"/>
      <c r="AI342"/>
      <c r="AJ342"/>
    </row>
    <row r="343" spans="1:36" s="336" customFormat="1" ht="15" customHeight="1" x14ac:dyDescent="0.35">
      <c r="A343" s="402">
        <v>122</v>
      </c>
      <c r="B343" s="571" t="str">
        <f ca="1">IF(CONCATENATE('Т.8.'!AB127," (",'Т.8.'!AD127,"), ",'Т.8.'!AC127,", ",'Т.8.'!AE127)="  ( ),  ,  ","",IF(CONCATENATE('Т.8.'!AB127," (",'Т.8.'!AD127,"), ",'Т.8.'!AC127,", ",'Т.8.'!AE127)=$AJ$223,"-",(CONCATENATE('Т.8.'!AB127," (",'Т.8.'!AD127,"), ",'Т.8.'!AC127,", ",'Т.8.'!AE127))))</f>
        <v/>
      </c>
      <c r="C343" s="571"/>
      <c r="D343" s="571"/>
      <c r="E343" s="571" t="str">
        <f ca="1">IF(CONCATENATE('Т.8.'!AG127,", ",'Т.8.'!AF127,", ",'Т.8.'!AH127," обл., ",'Т.8.'!AI127," р-н, ",'Т.8.'!AJ127," ",'Т.8.'!AK127,", ",'Т.8.'!AL127," ",'Т.8.'!AM127,", буд. ",'Т.8.'!AN127,", кв./оф.",'Т.8.'!AO127,".    ",'Т.8.'!AP127)=" ,  ,   обл.,   р-н,    ,    , буд.  , кв./оф. .     ","",
IF(CONCATENATE('Т.8.'!AG127,", ",'Т.8.'!AF127,", ",'Т.8.'!AH127," обл., ",'Т.8.'!AI127," р-н, ",'Т.8.'!AJ127," ",'Т.8.'!AK127,", ",'Т.8.'!AL127," ",'Т.8.'!AM127,", буд. ",'Т.8.'!AN127,", кв./оф.",'Т.8.'!AO127,".    ",'Т.8.'!AP127)=$AJ$224,"-",
CONCATENATE('Т.8.'!AG127,", ",'Т.8.'!AF127,", ",'Т.8.'!AH127," обл., ",'Т.8.'!AI127," р-н, ",'Т.8.'!AJ127," ",'Т.8.'!AK127,", ",'Т.8.'!AL127," ",'Т.8.'!AM127,", буд. ",'Т.8.'!AN127,", кв./оф.",'Т.8.'!AO127,".    ",'Т.8.'!AP127)))</f>
        <v/>
      </c>
      <c r="F343" s="571"/>
      <c r="G343" s="571"/>
      <c r="H343" s="571"/>
      <c r="I343" s="629" t="str">
        <f ca="1">'Т.8.'!AQ127</f>
        <v xml:space="preserve"> </v>
      </c>
      <c r="J343" s="629"/>
      <c r="K343" s="629" t="str">
        <f ca="1">'Т.8.'!AR127</f>
        <v xml:space="preserve"> </v>
      </c>
      <c r="L343" s="629"/>
      <c r="M343" s="629" t="str">
        <f ca="1">'Т.8.'!AS127</f>
        <v/>
      </c>
      <c r="N343" s="629"/>
      <c r="O343" s="597" t="str">
        <f ca="1">'Т.8.'!AT127</f>
        <v xml:space="preserve"> </v>
      </c>
      <c r="P343" s="597"/>
      <c r="Q343" s="571" t="str">
        <f ca="1">IF(CONCATENATE('Т.8.'!AU127,". ",'Т.8.'!AV127)=" .  ","",CONCATENATE('Т.8.'!AU127,". ",'Т.8.'!AV127))</f>
        <v/>
      </c>
      <c r="R343" s="571"/>
      <c r="S343" s="571"/>
      <c r="T343" s="597" t="str">
        <f ca="1">'Т.8.'!AW127</f>
        <v xml:space="preserve"> </v>
      </c>
      <c r="U343" s="597"/>
      <c r="V343" s="247"/>
      <c r="W343" s="247"/>
      <c r="X343" s="247"/>
      <c r="Y343" s="247"/>
      <c r="Z343" s="247"/>
      <c r="AA343" s="247"/>
      <c r="AB343"/>
      <c r="AC343"/>
      <c r="AD343"/>
      <c r="AE343"/>
      <c r="AF343"/>
      <c r="AG343"/>
      <c r="AH343"/>
      <c r="AI343"/>
      <c r="AJ343"/>
    </row>
    <row r="344" spans="1:36" s="336" customFormat="1" ht="15" customHeight="1" x14ac:dyDescent="0.35">
      <c r="A344" s="402">
        <v>123</v>
      </c>
      <c r="B344" s="571" t="str">
        <f ca="1">IF(CONCATENATE('Т.8.'!AB128," (",'Т.8.'!AD128,"), ",'Т.8.'!AC128,", ",'Т.8.'!AE128)="  ( ),  ,  ","",IF(CONCATENATE('Т.8.'!AB128," (",'Т.8.'!AD128,"), ",'Т.8.'!AC128,", ",'Т.8.'!AE128)=$AJ$223,"-",(CONCATENATE('Т.8.'!AB128," (",'Т.8.'!AD128,"), ",'Т.8.'!AC128,", ",'Т.8.'!AE128))))</f>
        <v/>
      </c>
      <c r="C344" s="571"/>
      <c r="D344" s="571"/>
      <c r="E344" s="571" t="str">
        <f ca="1">IF(CONCATENATE('Т.8.'!AG128,", ",'Т.8.'!AF128,", ",'Т.8.'!AH128," обл., ",'Т.8.'!AI128," р-н, ",'Т.8.'!AJ128," ",'Т.8.'!AK128,", ",'Т.8.'!AL128," ",'Т.8.'!AM128,", буд. ",'Т.8.'!AN128,", кв./оф.",'Т.8.'!AO128,".    ",'Т.8.'!AP128)=" ,  ,   обл.,   р-н,    ,    , буд.  , кв./оф. .     ","",
IF(CONCATENATE('Т.8.'!AG128,", ",'Т.8.'!AF128,", ",'Т.8.'!AH128," обл., ",'Т.8.'!AI128," р-н, ",'Т.8.'!AJ128," ",'Т.8.'!AK128,", ",'Т.8.'!AL128," ",'Т.8.'!AM128,", буд. ",'Т.8.'!AN128,", кв./оф.",'Т.8.'!AO128,".    ",'Т.8.'!AP128)=$AJ$224,"-",
CONCATENATE('Т.8.'!AG128,", ",'Т.8.'!AF128,", ",'Т.8.'!AH128," обл., ",'Т.8.'!AI128," р-н, ",'Т.8.'!AJ128," ",'Т.8.'!AK128,", ",'Т.8.'!AL128," ",'Т.8.'!AM128,", буд. ",'Т.8.'!AN128,", кв./оф.",'Т.8.'!AO128,".    ",'Т.8.'!AP128)))</f>
        <v/>
      </c>
      <c r="F344" s="571"/>
      <c r="G344" s="571"/>
      <c r="H344" s="571"/>
      <c r="I344" s="629" t="str">
        <f ca="1">'Т.8.'!AQ128</f>
        <v xml:space="preserve"> </v>
      </c>
      <c r="J344" s="629"/>
      <c r="K344" s="629" t="str">
        <f ca="1">'Т.8.'!AR128</f>
        <v xml:space="preserve"> </v>
      </c>
      <c r="L344" s="629"/>
      <c r="M344" s="629" t="str">
        <f ca="1">'Т.8.'!AS128</f>
        <v/>
      </c>
      <c r="N344" s="629"/>
      <c r="O344" s="597" t="str">
        <f ca="1">'Т.8.'!AT128</f>
        <v xml:space="preserve"> </v>
      </c>
      <c r="P344" s="597"/>
      <c r="Q344" s="571" t="str">
        <f ca="1">IF(CONCATENATE('Т.8.'!AU128,". ",'Т.8.'!AV128)=" .  ","",CONCATENATE('Т.8.'!AU128,". ",'Т.8.'!AV128))</f>
        <v/>
      </c>
      <c r="R344" s="571"/>
      <c r="S344" s="571"/>
      <c r="T344" s="597" t="str">
        <f ca="1">'Т.8.'!AW128</f>
        <v xml:space="preserve"> </v>
      </c>
      <c r="U344" s="597"/>
      <c r="V344" s="247"/>
      <c r="W344" s="247"/>
      <c r="X344" s="247"/>
      <c r="Y344" s="247"/>
      <c r="Z344" s="247"/>
      <c r="AA344" s="247"/>
      <c r="AB344"/>
      <c r="AC344"/>
      <c r="AD344"/>
      <c r="AE344"/>
      <c r="AF344"/>
      <c r="AG344"/>
      <c r="AH344"/>
      <c r="AI344"/>
      <c r="AJ344"/>
    </row>
    <row r="345" spans="1:36" s="336" customFormat="1" ht="15" customHeight="1" x14ac:dyDescent="0.35">
      <c r="A345" s="402">
        <v>124</v>
      </c>
      <c r="B345" s="571" t="str">
        <f ca="1">IF(CONCATENATE('Т.8.'!AB129," (",'Т.8.'!AD129,"), ",'Т.8.'!AC129,", ",'Т.8.'!AE129)="  ( ),  ,  ","",IF(CONCATENATE('Т.8.'!AB129," (",'Т.8.'!AD129,"), ",'Т.8.'!AC129,", ",'Т.8.'!AE129)=$AJ$223,"-",(CONCATENATE('Т.8.'!AB129," (",'Т.8.'!AD129,"), ",'Т.8.'!AC129,", ",'Т.8.'!AE129))))</f>
        <v/>
      </c>
      <c r="C345" s="571"/>
      <c r="D345" s="571"/>
      <c r="E345" s="571" t="str">
        <f ca="1">IF(CONCATENATE('Т.8.'!AG129,", ",'Т.8.'!AF129,", ",'Т.8.'!AH129," обл., ",'Т.8.'!AI129," р-н, ",'Т.8.'!AJ129," ",'Т.8.'!AK129,", ",'Т.8.'!AL129," ",'Т.8.'!AM129,", буд. ",'Т.8.'!AN129,", кв./оф.",'Т.8.'!AO129,".    ",'Т.8.'!AP129)=" ,  ,   обл.,   р-н,    ,    , буд.  , кв./оф. .     ","",
IF(CONCATENATE('Т.8.'!AG129,", ",'Т.8.'!AF129,", ",'Т.8.'!AH129," обл., ",'Т.8.'!AI129," р-н, ",'Т.8.'!AJ129," ",'Т.8.'!AK129,", ",'Т.8.'!AL129," ",'Т.8.'!AM129,", буд. ",'Т.8.'!AN129,", кв./оф.",'Т.8.'!AO129,".    ",'Т.8.'!AP129)=$AJ$224,"-",
CONCATENATE('Т.8.'!AG129,", ",'Т.8.'!AF129,", ",'Т.8.'!AH129," обл., ",'Т.8.'!AI129," р-н, ",'Т.8.'!AJ129," ",'Т.8.'!AK129,", ",'Т.8.'!AL129," ",'Т.8.'!AM129,", буд. ",'Т.8.'!AN129,", кв./оф.",'Т.8.'!AO129,".    ",'Т.8.'!AP129)))</f>
        <v/>
      </c>
      <c r="F345" s="571"/>
      <c r="G345" s="571"/>
      <c r="H345" s="571"/>
      <c r="I345" s="629" t="str">
        <f ca="1">'Т.8.'!AQ129</f>
        <v xml:space="preserve"> </v>
      </c>
      <c r="J345" s="629"/>
      <c r="K345" s="629" t="str">
        <f ca="1">'Т.8.'!AR129</f>
        <v xml:space="preserve"> </v>
      </c>
      <c r="L345" s="629"/>
      <c r="M345" s="629" t="str">
        <f ca="1">'Т.8.'!AS129</f>
        <v/>
      </c>
      <c r="N345" s="629"/>
      <c r="O345" s="597" t="str">
        <f ca="1">'Т.8.'!AT129</f>
        <v xml:space="preserve"> </v>
      </c>
      <c r="P345" s="597"/>
      <c r="Q345" s="571" t="str">
        <f ca="1">IF(CONCATENATE('Т.8.'!AU129,". ",'Т.8.'!AV129)=" .  ","",CONCATENATE('Т.8.'!AU129,". ",'Т.8.'!AV129))</f>
        <v/>
      </c>
      <c r="R345" s="571"/>
      <c r="S345" s="571"/>
      <c r="T345" s="597" t="str">
        <f ca="1">'Т.8.'!AW129</f>
        <v xml:space="preserve"> </v>
      </c>
      <c r="U345" s="597"/>
      <c r="V345" s="247"/>
      <c r="W345" s="247"/>
      <c r="X345" s="247"/>
      <c r="Y345" s="247"/>
      <c r="Z345" s="247"/>
      <c r="AA345" s="247"/>
      <c r="AB345"/>
      <c r="AC345"/>
      <c r="AD345"/>
      <c r="AE345"/>
      <c r="AF345"/>
      <c r="AG345"/>
      <c r="AH345"/>
      <c r="AI345"/>
      <c r="AJ345"/>
    </row>
    <row r="346" spans="1:36" s="336" customFormat="1" ht="15" customHeight="1" x14ac:dyDescent="0.35">
      <c r="A346" s="402">
        <v>125</v>
      </c>
      <c r="B346" s="571" t="str">
        <f ca="1">IF(CONCATENATE('Т.8.'!AB130," (",'Т.8.'!AD130,"), ",'Т.8.'!AC130,", ",'Т.8.'!AE130)="  ( ),  ,  ","",IF(CONCATENATE('Т.8.'!AB130," (",'Т.8.'!AD130,"), ",'Т.8.'!AC130,", ",'Т.8.'!AE130)=$AJ$223,"-",(CONCATENATE('Т.8.'!AB130," (",'Т.8.'!AD130,"), ",'Т.8.'!AC130,", ",'Т.8.'!AE130))))</f>
        <v/>
      </c>
      <c r="C346" s="571"/>
      <c r="D346" s="571"/>
      <c r="E346" s="571" t="str">
        <f ca="1">IF(CONCATENATE('Т.8.'!AG130,", ",'Т.8.'!AF130,", ",'Т.8.'!AH130," обл., ",'Т.8.'!AI130," р-н, ",'Т.8.'!AJ130," ",'Т.8.'!AK130,", ",'Т.8.'!AL130," ",'Т.8.'!AM130,", буд. ",'Т.8.'!AN130,", кв./оф.",'Т.8.'!AO130,".    ",'Т.8.'!AP130)=" ,  ,   обл.,   р-н,    ,    , буд.  , кв./оф. .     ","",
IF(CONCATENATE('Т.8.'!AG130,", ",'Т.8.'!AF130,", ",'Т.8.'!AH130," обл., ",'Т.8.'!AI130," р-н, ",'Т.8.'!AJ130," ",'Т.8.'!AK130,", ",'Т.8.'!AL130," ",'Т.8.'!AM130,", буд. ",'Т.8.'!AN130,", кв./оф.",'Т.8.'!AO130,".    ",'Т.8.'!AP130)=$AJ$224,"-",
CONCATENATE('Т.8.'!AG130,", ",'Т.8.'!AF130,", ",'Т.8.'!AH130," обл., ",'Т.8.'!AI130," р-н, ",'Т.8.'!AJ130," ",'Т.8.'!AK130,", ",'Т.8.'!AL130," ",'Т.8.'!AM130,", буд. ",'Т.8.'!AN130,", кв./оф.",'Т.8.'!AO130,".    ",'Т.8.'!AP130)))</f>
        <v/>
      </c>
      <c r="F346" s="571"/>
      <c r="G346" s="571"/>
      <c r="H346" s="571"/>
      <c r="I346" s="629" t="str">
        <f ca="1">'Т.8.'!AQ130</f>
        <v xml:space="preserve"> </v>
      </c>
      <c r="J346" s="629"/>
      <c r="K346" s="629" t="str">
        <f ca="1">'Т.8.'!AR130</f>
        <v xml:space="preserve"> </v>
      </c>
      <c r="L346" s="629"/>
      <c r="M346" s="629" t="str">
        <f ca="1">'Т.8.'!AS130</f>
        <v/>
      </c>
      <c r="N346" s="629"/>
      <c r="O346" s="597" t="str">
        <f ca="1">'Т.8.'!AT130</f>
        <v xml:space="preserve"> </v>
      </c>
      <c r="P346" s="597"/>
      <c r="Q346" s="571" t="str">
        <f ca="1">IF(CONCATENATE('Т.8.'!AU130,". ",'Т.8.'!AV130)=" .  ","",CONCATENATE('Т.8.'!AU130,". ",'Т.8.'!AV130))</f>
        <v/>
      </c>
      <c r="R346" s="571"/>
      <c r="S346" s="571"/>
      <c r="T346" s="597" t="str">
        <f ca="1">'Т.8.'!AW130</f>
        <v xml:space="preserve"> </v>
      </c>
      <c r="U346" s="597"/>
      <c r="V346" s="247"/>
      <c r="W346" s="247"/>
      <c r="X346" s="247"/>
      <c r="Y346" s="247"/>
      <c r="Z346" s="247"/>
      <c r="AA346" s="247"/>
      <c r="AB346"/>
      <c r="AC346"/>
      <c r="AD346"/>
      <c r="AE346"/>
      <c r="AF346"/>
      <c r="AG346"/>
      <c r="AH346"/>
      <c r="AI346"/>
      <c r="AJ346"/>
    </row>
    <row r="347" spans="1:36" s="336" customFormat="1" ht="15" customHeight="1" x14ac:dyDescent="0.35">
      <c r="A347" s="402">
        <v>126</v>
      </c>
      <c r="B347" s="571" t="str">
        <f ca="1">IF(CONCATENATE('Т.8.'!AB131," (",'Т.8.'!AD131,"), ",'Т.8.'!AC131,", ",'Т.8.'!AE131)="  ( ),  ,  ","",IF(CONCATENATE('Т.8.'!AB131," (",'Т.8.'!AD131,"), ",'Т.8.'!AC131,", ",'Т.8.'!AE131)=$AJ$223,"-",(CONCATENATE('Т.8.'!AB131," (",'Т.8.'!AD131,"), ",'Т.8.'!AC131,", ",'Т.8.'!AE131))))</f>
        <v/>
      </c>
      <c r="C347" s="571"/>
      <c r="D347" s="571"/>
      <c r="E347" s="571" t="str">
        <f ca="1">IF(CONCATENATE('Т.8.'!AG131,", ",'Т.8.'!AF131,", ",'Т.8.'!AH131," обл., ",'Т.8.'!AI131," р-н, ",'Т.8.'!AJ131," ",'Т.8.'!AK131,", ",'Т.8.'!AL131," ",'Т.8.'!AM131,", буд. ",'Т.8.'!AN131,", кв./оф.",'Т.8.'!AO131,".    ",'Т.8.'!AP131)=" ,  ,   обл.,   р-н,    ,    , буд.  , кв./оф. .     ","",
IF(CONCATENATE('Т.8.'!AG131,", ",'Т.8.'!AF131,", ",'Т.8.'!AH131," обл., ",'Т.8.'!AI131," р-н, ",'Т.8.'!AJ131," ",'Т.8.'!AK131,", ",'Т.8.'!AL131," ",'Т.8.'!AM131,", буд. ",'Т.8.'!AN131,", кв./оф.",'Т.8.'!AO131,".    ",'Т.8.'!AP131)=$AJ$224,"-",
CONCATENATE('Т.8.'!AG131,", ",'Т.8.'!AF131,", ",'Т.8.'!AH131," обл., ",'Т.8.'!AI131," р-н, ",'Т.8.'!AJ131," ",'Т.8.'!AK131,", ",'Т.8.'!AL131," ",'Т.8.'!AM131,", буд. ",'Т.8.'!AN131,", кв./оф.",'Т.8.'!AO131,".    ",'Т.8.'!AP131)))</f>
        <v/>
      </c>
      <c r="F347" s="571"/>
      <c r="G347" s="571"/>
      <c r="H347" s="571"/>
      <c r="I347" s="629" t="str">
        <f ca="1">'Т.8.'!AQ131</f>
        <v xml:space="preserve"> </v>
      </c>
      <c r="J347" s="629"/>
      <c r="K347" s="629" t="str">
        <f ca="1">'Т.8.'!AR131</f>
        <v xml:space="preserve"> </v>
      </c>
      <c r="L347" s="629"/>
      <c r="M347" s="629" t="str">
        <f ca="1">'Т.8.'!AS131</f>
        <v/>
      </c>
      <c r="N347" s="629"/>
      <c r="O347" s="597" t="str">
        <f ca="1">'Т.8.'!AT131</f>
        <v xml:space="preserve"> </v>
      </c>
      <c r="P347" s="597"/>
      <c r="Q347" s="571" t="str">
        <f ca="1">IF(CONCATENATE('Т.8.'!AU131,". ",'Т.8.'!AV131)=" .  ","",CONCATENATE('Т.8.'!AU131,". ",'Т.8.'!AV131))</f>
        <v/>
      </c>
      <c r="R347" s="571"/>
      <c r="S347" s="571"/>
      <c r="T347" s="597" t="str">
        <f ca="1">'Т.8.'!AW131</f>
        <v xml:space="preserve"> </v>
      </c>
      <c r="U347" s="597"/>
      <c r="V347" s="247"/>
      <c r="W347" s="247"/>
      <c r="X347" s="247"/>
      <c r="Y347" s="247"/>
      <c r="Z347" s="247"/>
      <c r="AA347" s="247"/>
      <c r="AB347"/>
      <c r="AC347"/>
      <c r="AD347"/>
      <c r="AE347"/>
      <c r="AF347"/>
      <c r="AG347"/>
      <c r="AH347"/>
      <c r="AI347"/>
      <c r="AJ347"/>
    </row>
    <row r="348" spans="1:36" s="336" customFormat="1" ht="15" customHeight="1" x14ac:dyDescent="0.35">
      <c r="A348" s="402">
        <v>127</v>
      </c>
      <c r="B348" s="571" t="str">
        <f ca="1">IF(CONCATENATE('Т.8.'!AB132," (",'Т.8.'!AD132,"), ",'Т.8.'!AC132,", ",'Т.8.'!AE132)="  ( ),  ,  ","",IF(CONCATENATE('Т.8.'!AB132," (",'Т.8.'!AD132,"), ",'Т.8.'!AC132,", ",'Т.8.'!AE132)=$AJ$223,"-",(CONCATENATE('Т.8.'!AB132," (",'Т.8.'!AD132,"), ",'Т.8.'!AC132,", ",'Т.8.'!AE132))))</f>
        <v/>
      </c>
      <c r="C348" s="571"/>
      <c r="D348" s="571"/>
      <c r="E348" s="571" t="str">
        <f ca="1">IF(CONCATENATE('Т.8.'!AG132,", ",'Т.8.'!AF132,", ",'Т.8.'!AH132," обл., ",'Т.8.'!AI132," р-н, ",'Т.8.'!AJ132," ",'Т.8.'!AK132,", ",'Т.8.'!AL132," ",'Т.8.'!AM132,", буд. ",'Т.8.'!AN132,", кв./оф.",'Т.8.'!AO132,".    ",'Т.8.'!AP132)=" ,  ,   обл.,   р-н,    ,    , буд.  , кв./оф. .     ","",
IF(CONCATENATE('Т.8.'!AG132,", ",'Т.8.'!AF132,", ",'Т.8.'!AH132," обл., ",'Т.8.'!AI132," р-н, ",'Т.8.'!AJ132," ",'Т.8.'!AK132,", ",'Т.8.'!AL132," ",'Т.8.'!AM132,", буд. ",'Т.8.'!AN132,", кв./оф.",'Т.8.'!AO132,".    ",'Т.8.'!AP132)=$AJ$224,"-",
CONCATENATE('Т.8.'!AG132,", ",'Т.8.'!AF132,", ",'Т.8.'!AH132," обл., ",'Т.8.'!AI132," р-н, ",'Т.8.'!AJ132," ",'Т.8.'!AK132,", ",'Т.8.'!AL132," ",'Т.8.'!AM132,", буд. ",'Т.8.'!AN132,", кв./оф.",'Т.8.'!AO132,".    ",'Т.8.'!AP132)))</f>
        <v/>
      </c>
      <c r="F348" s="571"/>
      <c r="G348" s="571"/>
      <c r="H348" s="571"/>
      <c r="I348" s="629" t="str">
        <f ca="1">'Т.8.'!AQ132</f>
        <v xml:space="preserve"> </v>
      </c>
      <c r="J348" s="629"/>
      <c r="K348" s="629" t="str">
        <f ca="1">'Т.8.'!AR132</f>
        <v xml:space="preserve"> </v>
      </c>
      <c r="L348" s="629"/>
      <c r="M348" s="629" t="str">
        <f ca="1">'Т.8.'!AS132</f>
        <v/>
      </c>
      <c r="N348" s="629"/>
      <c r="O348" s="597" t="str">
        <f ca="1">'Т.8.'!AT132</f>
        <v xml:space="preserve"> </v>
      </c>
      <c r="P348" s="597"/>
      <c r="Q348" s="571" t="str">
        <f ca="1">IF(CONCATENATE('Т.8.'!AU132,". ",'Т.8.'!AV132)=" .  ","",CONCATENATE('Т.8.'!AU132,". ",'Т.8.'!AV132))</f>
        <v/>
      </c>
      <c r="R348" s="571"/>
      <c r="S348" s="571"/>
      <c r="T348" s="597" t="str">
        <f ca="1">'Т.8.'!AW132</f>
        <v xml:space="preserve"> </v>
      </c>
      <c r="U348" s="597"/>
      <c r="V348" s="247"/>
      <c r="W348" s="247"/>
      <c r="X348" s="247"/>
      <c r="Y348" s="247"/>
      <c r="Z348" s="247"/>
      <c r="AA348" s="247"/>
      <c r="AB348"/>
      <c r="AC348"/>
      <c r="AD348"/>
      <c r="AE348"/>
      <c r="AF348"/>
      <c r="AG348"/>
      <c r="AH348"/>
      <c r="AI348"/>
      <c r="AJ348"/>
    </row>
    <row r="349" spans="1:36" s="336" customFormat="1" ht="15" customHeight="1" x14ac:dyDescent="0.35">
      <c r="A349" s="402">
        <v>128</v>
      </c>
      <c r="B349" s="571" t="str">
        <f ca="1">IF(CONCATENATE('Т.8.'!AB133," (",'Т.8.'!AD133,"), ",'Т.8.'!AC133,", ",'Т.8.'!AE133)="  ( ),  ,  ","",IF(CONCATENATE('Т.8.'!AB133," (",'Т.8.'!AD133,"), ",'Т.8.'!AC133,", ",'Т.8.'!AE133)=$AJ$223,"-",(CONCATENATE('Т.8.'!AB133," (",'Т.8.'!AD133,"), ",'Т.8.'!AC133,", ",'Т.8.'!AE133))))</f>
        <v/>
      </c>
      <c r="C349" s="571"/>
      <c r="D349" s="571"/>
      <c r="E349" s="571" t="str">
        <f ca="1">IF(CONCATENATE('Т.8.'!AG133,", ",'Т.8.'!AF133,", ",'Т.8.'!AH133," обл., ",'Т.8.'!AI133," р-н, ",'Т.8.'!AJ133," ",'Т.8.'!AK133,", ",'Т.8.'!AL133," ",'Т.8.'!AM133,", буд. ",'Т.8.'!AN133,", кв./оф.",'Т.8.'!AO133,".    ",'Т.8.'!AP133)=" ,  ,   обл.,   р-н,    ,    , буд.  , кв./оф. .     ","",
IF(CONCATENATE('Т.8.'!AG133,", ",'Т.8.'!AF133,", ",'Т.8.'!AH133," обл., ",'Т.8.'!AI133," р-н, ",'Т.8.'!AJ133," ",'Т.8.'!AK133,", ",'Т.8.'!AL133," ",'Т.8.'!AM133,", буд. ",'Т.8.'!AN133,", кв./оф.",'Т.8.'!AO133,".    ",'Т.8.'!AP133)=$AJ$224,"-",
CONCATENATE('Т.8.'!AG133,", ",'Т.8.'!AF133,", ",'Т.8.'!AH133," обл., ",'Т.8.'!AI133," р-н, ",'Т.8.'!AJ133," ",'Т.8.'!AK133,", ",'Т.8.'!AL133," ",'Т.8.'!AM133,", буд. ",'Т.8.'!AN133,", кв./оф.",'Т.8.'!AO133,".    ",'Т.8.'!AP133)))</f>
        <v/>
      </c>
      <c r="F349" s="571"/>
      <c r="G349" s="571"/>
      <c r="H349" s="571"/>
      <c r="I349" s="629" t="str">
        <f ca="1">'Т.8.'!AQ133</f>
        <v xml:space="preserve"> </v>
      </c>
      <c r="J349" s="629"/>
      <c r="K349" s="629" t="str">
        <f ca="1">'Т.8.'!AR133</f>
        <v xml:space="preserve"> </v>
      </c>
      <c r="L349" s="629"/>
      <c r="M349" s="629" t="str">
        <f ca="1">'Т.8.'!AS133</f>
        <v/>
      </c>
      <c r="N349" s="629"/>
      <c r="O349" s="597" t="str">
        <f ca="1">'Т.8.'!AT133</f>
        <v xml:space="preserve"> </v>
      </c>
      <c r="P349" s="597"/>
      <c r="Q349" s="571" t="str">
        <f ca="1">IF(CONCATENATE('Т.8.'!AU133,". ",'Т.8.'!AV133)=" .  ","",CONCATENATE('Т.8.'!AU133,". ",'Т.8.'!AV133))</f>
        <v/>
      </c>
      <c r="R349" s="571"/>
      <c r="S349" s="571"/>
      <c r="T349" s="597" t="str">
        <f ca="1">'Т.8.'!AW133</f>
        <v xml:space="preserve"> </v>
      </c>
      <c r="U349" s="597"/>
      <c r="V349" s="247"/>
      <c r="W349" s="247"/>
      <c r="X349" s="247"/>
      <c r="Y349" s="247"/>
      <c r="Z349" s="247"/>
      <c r="AA349" s="247"/>
      <c r="AB349"/>
      <c r="AC349"/>
      <c r="AD349"/>
      <c r="AE349"/>
      <c r="AF349"/>
      <c r="AG349"/>
      <c r="AH349"/>
      <c r="AI349"/>
      <c r="AJ349"/>
    </row>
    <row r="350" spans="1:36" s="336" customFormat="1" ht="15" customHeight="1" x14ac:dyDescent="0.35">
      <c r="A350" s="402">
        <v>129</v>
      </c>
      <c r="B350" s="571" t="str">
        <f ca="1">IF(CONCATENATE('Т.8.'!AB134," (",'Т.8.'!AD134,"), ",'Т.8.'!AC134,", ",'Т.8.'!AE134)="  ( ),  ,  ","",IF(CONCATENATE('Т.8.'!AB134," (",'Т.8.'!AD134,"), ",'Т.8.'!AC134,", ",'Т.8.'!AE134)=$AJ$223,"-",(CONCATENATE('Т.8.'!AB134," (",'Т.8.'!AD134,"), ",'Т.8.'!AC134,", ",'Т.8.'!AE134))))</f>
        <v/>
      </c>
      <c r="C350" s="571"/>
      <c r="D350" s="571"/>
      <c r="E350" s="571" t="str">
        <f ca="1">IF(CONCATENATE('Т.8.'!AG134,", ",'Т.8.'!AF134,", ",'Т.8.'!AH134," обл., ",'Т.8.'!AI134," р-н, ",'Т.8.'!AJ134," ",'Т.8.'!AK134,", ",'Т.8.'!AL134," ",'Т.8.'!AM134,", буд. ",'Т.8.'!AN134,", кв./оф.",'Т.8.'!AO134,".    ",'Т.8.'!AP134)=" ,  ,   обл.,   р-н,    ,    , буд.  , кв./оф. .     ","",
IF(CONCATENATE('Т.8.'!AG134,", ",'Т.8.'!AF134,", ",'Т.8.'!AH134," обл., ",'Т.8.'!AI134," р-н, ",'Т.8.'!AJ134," ",'Т.8.'!AK134,", ",'Т.8.'!AL134," ",'Т.8.'!AM134,", буд. ",'Т.8.'!AN134,", кв./оф.",'Т.8.'!AO134,".    ",'Т.8.'!AP134)=$AJ$224,"-",
CONCATENATE('Т.8.'!AG134,", ",'Т.8.'!AF134,", ",'Т.8.'!AH134," обл., ",'Т.8.'!AI134," р-н, ",'Т.8.'!AJ134," ",'Т.8.'!AK134,", ",'Т.8.'!AL134," ",'Т.8.'!AM134,", буд. ",'Т.8.'!AN134,", кв./оф.",'Т.8.'!AO134,".    ",'Т.8.'!AP134)))</f>
        <v/>
      </c>
      <c r="F350" s="571"/>
      <c r="G350" s="571"/>
      <c r="H350" s="571"/>
      <c r="I350" s="629" t="str">
        <f ca="1">'Т.8.'!AQ134</f>
        <v xml:space="preserve"> </v>
      </c>
      <c r="J350" s="629"/>
      <c r="K350" s="629" t="str">
        <f ca="1">'Т.8.'!AR134</f>
        <v xml:space="preserve"> </v>
      </c>
      <c r="L350" s="629"/>
      <c r="M350" s="629" t="str">
        <f ca="1">'Т.8.'!AS134</f>
        <v/>
      </c>
      <c r="N350" s="629"/>
      <c r="O350" s="597" t="str">
        <f ca="1">'Т.8.'!AT134</f>
        <v xml:space="preserve"> </v>
      </c>
      <c r="P350" s="597"/>
      <c r="Q350" s="571" t="str">
        <f ca="1">IF(CONCATENATE('Т.8.'!AU134,". ",'Т.8.'!AV134)=" .  ","",CONCATENATE('Т.8.'!AU134,". ",'Т.8.'!AV134))</f>
        <v/>
      </c>
      <c r="R350" s="571"/>
      <c r="S350" s="571"/>
      <c r="T350" s="597" t="str">
        <f ca="1">'Т.8.'!AW134</f>
        <v xml:space="preserve"> </v>
      </c>
      <c r="U350" s="597"/>
      <c r="V350" s="247"/>
      <c r="W350" s="247"/>
      <c r="X350" s="247"/>
      <c r="Y350" s="247"/>
      <c r="Z350" s="247"/>
      <c r="AA350" s="247"/>
      <c r="AB350"/>
      <c r="AC350"/>
      <c r="AD350"/>
      <c r="AE350"/>
      <c r="AF350"/>
      <c r="AG350"/>
      <c r="AH350"/>
      <c r="AI350"/>
      <c r="AJ350"/>
    </row>
    <row r="351" spans="1:36" s="336" customFormat="1" ht="15" customHeight="1" x14ac:dyDescent="0.35">
      <c r="A351" s="402">
        <v>130</v>
      </c>
      <c r="B351" s="571" t="str">
        <f ca="1">IF(CONCATENATE('Т.8.'!AB135," (",'Т.8.'!AD135,"), ",'Т.8.'!AC135,", ",'Т.8.'!AE135)="  ( ),  ,  ","",IF(CONCATENATE('Т.8.'!AB135," (",'Т.8.'!AD135,"), ",'Т.8.'!AC135,", ",'Т.8.'!AE135)=$AJ$223,"-",(CONCATENATE('Т.8.'!AB135," (",'Т.8.'!AD135,"), ",'Т.8.'!AC135,", ",'Т.8.'!AE135))))</f>
        <v/>
      </c>
      <c r="C351" s="571"/>
      <c r="D351" s="571"/>
      <c r="E351" s="571" t="str">
        <f ca="1">IF(CONCATENATE('Т.8.'!AG135,", ",'Т.8.'!AF135,", ",'Т.8.'!AH135," обл., ",'Т.8.'!AI135," р-н, ",'Т.8.'!AJ135," ",'Т.8.'!AK135,", ",'Т.8.'!AL135," ",'Т.8.'!AM135,", буд. ",'Т.8.'!AN135,", кв./оф.",'Т.8.'!AO135,".    ",'Т.8.'!AP135)=" ,  ,   обл.,   р-н,    ,    , буд.  , кв./оф. .     ","",
IF(CONCATENATE('Т.8.'!AG135,", ",'Т.8.'!AF135,", ",'Т.8.'!AH135," обл., ",'Т.8.'!AI135," р-н, ",'Т.8.'!AJ135," ",'Т.8.'!AK135,", ",'Т.8.'!AL135," ",'Т.8.'!AM135,", буд. ",'Т.8.'!AN135,", кв./оф.",'Т.8.'!AO135,".    ",'Т.8.'!AP135)=$AJ$224,"-",
CONCATENATE('Т.8.'!AG135,", ",'Т.8.'!AF135,", ",'Т.8.'!AH135," обл., ",'Т.8.'!AI135," р-н, ",'Т.8.'!AJ135," ",'Т.8.'!AK135,", ",'Т.8.'!AL135," ",'Т.8.'!AM135,", буд. ",'Т.8.'!AN135,", кв./оф.",'Т.8.'!AO135,".    ",'Т.8.'!AP135)))</f>
        <v/>
      </c>
      <c r="F351" s="571"/>
      <c r="G351" s="571"/>
      <c r="H351" s="571"/>
      <c r="I351" s="629" t="str">
        <f ca="1">'Т.8.'!AQ135</f>
        <v xml:space="preserve"> </v>
      </c>
      <c r="J351" s="629"/>
      <c r="K351" s="629" t="str">
        <f ca="1">'Т.8.'!AR135</f>
        <v xml:space="preserve"> </v>
      </c>
      <c r="L351" s="629"/>
      <c r="M351" s="629" t="str">
        <f ca="1">'Т.8.'!AS135</f>
        <v/>
      </c>
      <c r="N351" s="629"/>
      <c r="O351" s="597" t="str">
        <f ca="1">'Т.8.'!AT135</f>
        <v xml:space="preserve"> </v>
      </c>
      <c r="P351" s="597"/>
      <c r="Q351" s="571" t="str">
        <f ca="1">IF(CONCATENATE('Т.8.'!AU135,". ",'Т.8.'!AV135)=" .  ","",CONCATENATE('Т.8.'!AU135,". ",'Т.8.'!AV135))</f>
        <v/>
      </c>
      <c r="R351" s="571"/>
      <c r="S351" s="571"/>
      <c r="T351" s="597" t="str">
        <f ca="1">'Т.8.'!AW135</f>
        <v xml:space="preserve"> </v>
      </c>
      <c r="U351" s="597"/>
      <c r="V351" s="247"/>
      <c r="W351" s="247"/>
      <c r="X351" s="247"/>
      <c r="Y351" s="247"/>
      <c r="Z351" s="247"/>
      <c r="AA351" s="247"/>
      <c r="AB351"/>
      <c r="AC351"/>
      <c r="AD351"/>
      <c r="AE351"/>
      <c r="AF351"/>
      <c r="AG351"/>
      <c r="AH351"/>
      <c r="AI351"/>
      <c r="AJ351"/>
    </row>
    <row r="352" spans="1:36" s="336" customFormat="1" ht="15" customHeight="1" x14ac:dyDescent="0.35">
      <c r="A352" s="402">
        <v>131</v>
      </c>
      <c r="B352" s="571" t="str">
        <f ca="1">IF(CONCATENATE('Т.8.'!AB136," (",'Т.8.'!AD136,"), ",'Т.8.'!AC136,", ",'Т.8.'!AE136)="  ( ),  ,  ","",IF(CONCATENATE('Т.8.'!AB136," (",'Т.8.'!AD136,"), ",'Т.8.'!AC136,", ",'Т.8.'!AE136)=$AJ$223,"-",(CONCATENATE('Т.8.'!AB136," (",'Т.8.'!AD136,"), ",'Т.8.'!AC136,", ",'Т.8.'!AE136))))</f>
        <v/>
      </c>
      <c r="C352" s="571"/>
      <c r="D352" s="571"/>
      <c r="E352" s="571" t="str">
        <f ca="1">IF(CONCATENATE('Т.8.'!AG136,", ",'Т.8.'!AF136,", ",'Т.8.'!AH136," обл., ",'Т.8.'!AI136," р-н, ",'Т.8.'!AJ136," ",'Т.8.'!AK136,", ",'Т.8.'!AL136," ",'Т.8.'!AM136,", буд. ",'Т.8.'!AN136,", кв./оф.",'Т.8.'!AO136,".    ",'Т.8.'!AP136)=" ,  ,   обл.,   р-н,    ,    , буд.  , кв./оф. .     ","",
IF(CONCATENATE('Т.8.'!AG136,", ",'Т.8.'!AF136,", ",'Т.8.'!AH136," обл., ",'Т.8.'!AI136," р-н, ",'Т.8.'!AJ136," ",'Т.8.'!AK136,", ",'Т.8.'!AL136," ",'Т.8.'!AM136,", буд. ",'Т.8.'!AN136,", кв./оф.",'Т.8.'!AO136,".    ",'Т.8.'!AP136)=$AJ$224,"-",
CONCATENATE('Т.8.'!AG136,", ",'Т.8.'!AF136,", ",'Т.8.'!AH136," обл., ",'Т.8.'!AI136," р-н, ",'Т.8.'!AJ136," ",'Т.8.'!AK136,", ",'Т.8.'!AL136," ",'Т.8.'!AM136,", буд. ",'Т.8.'!AN136,", кв./оф.",'Т.8.'!AO136,".    ",'Т.8.'!AP136)))</f>
        <v/>
      </c>
      <c r="F352" s="571"/>
      <c r="G352" s="571"/>
      <c r="H352" s="571"/>
      <c r="I352" s="629" t="str">
        <f ca="1">'Т.8.'!AQ136</f>
        <v xml:space="preserve"> </v>
      </c>
      <c r="J352" s="629"/>
      <c r="K352" s="629" t="str">
        <f ca="1">'Т.8.'!AR136</f>
        <v xml:space="preserve"> </v>
      </c>
      <c r="L352" s="629"/>
      <c r="M352" s="629" t="str">
        <f ca="1">'Т.8.'!AS136</f>
        <v/>
      </c>
      <c r="N352" s="629"/>
      <c r="O352" s="597" t="str">
        <f ca="1">'Т.8.'!AT136</f>
        <v xml:space="preserve"> </v>
      </c>
      <c r="P352" s="597"/>
      <c r="Q352" s="571" t="str">
        <f ca="1">IF(CONCATENATE('Т.8.'!AU136,". ",'Т.8.'!AV136)=" .  ","",CONCATENATE('Т.8.'!AU136,". ",'Т.8.'!AV136))</f>
        <v/>
      </c>
      <c r="R352" s="571"/>
      <c r="S352" s="571"/>
      <c r="T352" s="597" t="str">
        <f ca="1">'Т.8.'!AW136</f>
        <v xml:space="preserve"> </v>
      </c>
      <c r="U352" s="597"/>
      <c r="V352" s="247"/>
      <c r="W352" s="247"/>
      <c r="X352" s="247"/>
      <c r="Y352" s="247"/>
      <c r="Z352" s="247"/>
      <c r="AA352" s="247"/>
      <c r="AB352"/>
      <c r="AC352"/>
      <c r="AD352"/>
      <c r="AE352"/>
      <c r="AF352"/>
      <c r="AG352"/>
      <c r="AH352"/>
      <c r="AI352"/>
      <c r="AJ352"/>
    </row>
    <row r="353" spans="1:36" s="336" customFormat="1" ht="15" customHeight="1" x14ac:dyDescent="0.35">
      <c r="A353" s="402">
        <v>132</v>
      </c>
      <c r="B353" s="571" t="str">
        <f ca="1">IF(CONCATENATE('Т.8.'!AB137," (",'Т.8.'!AD137,"), ",'Т.8.'!AC137,", ",'Т.8.'!AE137)="  ( ),  ,  ","",IF(CONCATENATE('Т.8.'!AB137," (",'Т.8.'!AD137,"), ",'Т.8.'!AC137,", ",'Т.8.'!AE137)=$AJ$223,"-",(CONCATENATE('Т.8.'!AB137," (",'Т.8.'!AD137,"), ",'Т.8.'!AC137,", ",'Т.8.'!AE137))))</f>
        <v/>
      </c>
      <c r="C353" s="571"/>
      <c r="D353" s="571"/>
      <c r="E353" s="571" t="str">
        <f ca="1">IF(CONCATENATE('Т.8.'!AG137,", ",'Т.8.'!AF137,", ",'Т.8.'!AH137," обл., ",'Т.8.'!AI137," р-н, ",'Т.8.'!AJ137," ",'Т.8.'!AK137,", ",'Т.8.'!AL137," ",'Т.8.'!AM137,", буд. ",'Т.8.'!AN137,", кв./оф.",'Т.8.'!AO137,".    ",'Т.8.'!AP137)=" ,  ,   обл.,   р-н,    ,    , буд.  , кв./оф. .     ","",
IF(CONCATENATE('Т.8.'!AG137,", ",'Т.8.'!AF137,", ",'Т.8.'!AH137," обл., ",'Т.8.'!AI137," р-н, ",'Т.8.'!AJ137," ",'Т.8.'!AK137,", ",'Т.8.'!AL137," ",'Т.8.'!AM137,", буд. ",'Т.8.'!AN137,", кв./оф.",'Т.8.'!AO137,".    ",'Т.8.'!AP137)=$AJ$224,"-",
CONCATENATE('Т.8.'!AG137,", ",'Т.8.'!AF137,", ",'Т.8.'!AH137," обл., ",'Т.8.'!AI137," р-н, ",'Т.8.'!AJ137," ",'Т.8.'!AK137,", ",'Т.8.'!AL137," ",'Т.8.'!AM137,", буд. ",'Т.8.'!AN137,", кв./оф.",'Т.8.'!AO137,".    ",'Т.8.'!AP137)))</f>
        <v/>
      </c>
      <c r="F353" s="571"/>
      <c r="G353" s="571"/>
      <c r="H353" s="571"/>
      <c r="I353" s="629" t="str">
        <f ca="1">'Т.8.'!AQ137</f>
        <v xml:space="preserve"> </v>
      </c>
      <c r="J353" s="629"/>
      <c r="K353" s="629" t="str">
        <f ca="1">'Т.8.'!AR137</f>
        <v xml:space="preserve"> </v>
      </c>
      <c r="L353" s="629"/>
      <c r="M353" s="629" t="str">
        <f ca="1">'Т.8.'!AS137</f>
        <v/>
      </c>
      <c r="N353" s="629"/>
      <c r="O353" s="597" t="str">
        <f ca="1">'Т.8.'!AT137</f>
        <v xml:space="preserve"> </v>
      </c>
      <c r="P353" s="597"/>
      <c r="Q353" s="571" t="str">
        <f ca="1">IF(CONCATENATE('Т.8.'!AU137,". ",'Т.8.'!AV137)=" .  ","",CONCATENATE('Т.8.'!AU137,". ",'Т.8.'!AV137))</f>
        <v/>
      </c>
      <c r="R353" s="571"/>
      <c r="S353" s="571"/>
      <c r="T353" s="597" t="str">
        <f ca="1">'Т.8.'!AW137</f>
        <v xml:space="preserve"> </v>
      </c>
      <c r="U353" s="597"/>
      <c r="V353" s="247"/>
      <c r="W353" s="247"/>
      <c r="X353" s="247"/>
      <c r="Y353" s="247"/>
      <c r="Z353" s="247"/>
      <c r="AA353" s="247"/>
      <c r="AB353"/>
      <c r="AC353"/>
      <c r="AD353"/>
      <c r="AE353"/>
      <c r="AF353"/>
      <c r="AG353"/>
      <c r="AH353"/>
      <c r="AI353"/>
      <c r="AJ353"/>
    </row>
    <row r="354" spans="1:36" s="336" customFormat="1" ht="15" customHeight="1" x14ac:dyDescent="0.35">
      <c r="A354" s="402">
        <v>133</v>
      </c>
      <c r="B354" s="571" t="str">
        <f ca="1">IF(CONCATENATE('Т.8.'!AB138," (",'Т.8.'!AD138,"), ",'Т.8.'!AC138,", ",'Т.8.'!AE138)="  ( ),  ,  ","",IF(CONCATENATE('Т.8.'!AB138," (",'Т.8.'!AD138,"), ",'Т.8.'!AC138,", ",'Т.8.'!AE138)=$AJ$223,"-",(CONCATENATE('Т.8.'!AB138," (",'Т.8.'!AD138,"), ",'Т.8.'!AC138,", ",'Т.8.'!AE138))))</f>
        <v/>
      </c>
      <c r="C354" s="571"/>
      <c r="D354" s="571"/>
      <c r="E354" s="571" t="str">
        <f ca="1">IF(CONCATENATE('Т.8.'!AG138,", ",'Т.8.'!AF138,", ",'Т.8.'!AH138," обл., ",'Т.8.'!AI138," р-н, ",'Т.8.'!AJ138," ",'Т.8.'!AK138,", ",'Т.8.'!AL138," ",'Т.8.'!AM138,", буд. ",'Т.8.'!AN138,", кв./оф.",'Т.8.'!AO138,".    ",'Т.8.'!AP138)=" ,  ,   обл.,   р-н,    ,    , буд.  , кв./оф. .     ","",
IF(CONCATENATE('Т.8.'!AG138,", ",'Т.8.'!AF138,", ",'Т.8.'!AH138," обл., ",'Т.8.'!AI138," р-н, ",'Т.8.'!AJ138," ",'Т.8.'!AK138,", ",'Т.8.'!AL138," ",'Т.8.'!AM138,", буд. ",'Т.8.'!AN138,", кв./оф.",'Т.8.'!AO138,".    ",'Т.8.'!AP138)=$AJ$224,"-",
CONCATENATE('Т.8.'!AG138,", ",'Т.8.'!AF138,", ",'Т.8.'!AH138," обл., ",'Т.8.'!AI138," р-н, ",'Т.8.'!AJ138," ",'Т.8.'!AK138,", ",'Т.8.'!AL138," ",'Т.8.'!AM138,", буд. ",'Т.8.'!AN138,", кв./оф.",'Т.8.'!AO138,".    ",'Т.8.'!AP138)))</f>
        <v/>
      </c>
      <c r="F354" s="571"/>
      <c r="G354" s="571"/>
      <c r="H354" s="571"/>
      <c r="I354" s="629" t="str">
        <f ca="1">'Т.8.'!AQ138</f>
        <v xml:space="preserve"> </v>
      </c>
      <c r="J354" s="629"/>
      <c r="K354" s="629" t="str">
        <f ca="1">'Т.8.'!AR138</f>
        <v xml:space="preserve"> </v>
      </c>
      <c r="L354" s="629"/>
      <c r="M354" s="629" t="str">
        <f ca="1">'Т.8.'!AS138</f>
        <v/>
      </c>
      <c r="N354" s="629"/>
      <c r="O354" s="597" t="str">
        <f ca="1">'Т.8.'!AT138</f>
        <v xml:space="preserve"> </v>
      </c>
      <c r="P354" s="597"/>
      <c r="Q354" s="571" t="str">
        <f ca="1">IF(CONCATENATE('Т.8.'!AU138,". ",'Т.8.'!AV138)=" .  ","",CONCATENATE('Т.8.'!AU138,". ",'Т.8.'!AV138))</f>
        <v/>
      </c>
      <c r="R354" s="571"/>
      <c r="S354" s="571"/>
      <c r="T354" s="597" t="str">
        <f ca="1">'Т.8.'!AW138</f>
        <v xml:space="preserve"> </v>
      </c>
      <c r="U354" s="597"/>
      <c r="V354" s="247"/>
      <c r="W354" s="247"/>
      <c r="X354" s="247"/>
      <c r="Y354" s="247"/>
      <c r="Z354" s="247"/>
      <c r="AA354" s="247"/>
      <c r="AB354"/>
      <c r="AC354"/>
      <c r="AD354"/>
      <c r="AE354"/>
      <c r="AF354"/>
      <c r="AG354"/>
      <c r="AH354"/>
      <c r="AI354"/>
      <c r="AJ354"/>
    </row>
    <row r="355" spans="1:36" s="336" customFormat="1" ht="15" customHeight="1" x14ac:dyDescent="0.35">
      <c r="A355" s="402">
        <v>134</v>
      </c>
      <c r="B355" s="571" t="str">
        <f ca="1">IF(CONCATENATE('Т.8.'!AB139," (",'Т.8.'!AD139,"), ",'Т.8.'!AC139,", ",'Т.8.'!AE139)="  ( ),  ,  ","",IF(CONCATENATE('Т.8.'!AB139," (",'Т.8.'!AD139,"), ",'Т.8.'!AC139,", ",'Т.8.'!AE139)=$AJ$223,"-",(CONCATENATE('Т.8.'!AB139," (",'Т.8.'!AD139,"), ",'Т.8.'!AC139,", ",'Т.8.'!AE139))))</f>
        <v/>
      </c>
      <c r="C355" s="571"/>
      <c r="D355" s="571"/>
      <c r="E355" s="571" t="str">
        <f ca="1">IF(CONCATENATE('Т.8.'!AG139,", ",'Т.8.'!AF139,", ",'Т.8.'!AH139," обл., ",'Т.8.'!AI139," р-н, ",'Т.8.'!AJ139," ",'Т.8.'!AK139,", ",'Т.8.'!AL139," ",'Т.8.'!AM139,", буд. ",'Т.8.'!AN139,", кв./оф.",'Т.8.'!AO139,".    ",'Т.8.'!AP139)=" ,  ,   обл.,   р-н,    ,    , буд.  , кв./оф. .     ","",
IF(CONCATENATE('Т.8.'!AG139,", ",'Т.8.'!AF139,", ",'Т.8.'!AH139," обл., ",'Т.8.'!AI139," р-н, ",'Т.8.'!AJ139," ",'Т.8.'!AK139,", ",'Т.8.'!AL139," ",'Т.8.'!AM139,", буд. ",'Т.8.'!AN139,", кв./оф.",'Т.8.'!AO139,".    ",'Т.8.'!AP139)=$AJ$224,"-",
CONCATENATE('Т.8.'!AG139,", ",'Т.8.'!AF139,", ",'Т.8.'!AH139," обл., ",'Т.8.'!AI139," р-н, ",'Т.8.'!AJ139," ",'Т.8.'!AK139,", ",'Т.8.'!AL139," ",'Т.8.'!AM139,", буд. ",'Т.8.'!AN139,", кв./оф.",'Т.8.'!AO139,".    ",'Т.8.'!AP139)))</f>
        <v/>
      </c>
      <c r="F355" s="571"/>
      <c r="G355" s="571"/>
      <c r="H355" s="571"/>
      <c r="I355" s="629" t="str">
        <f ca="1">'Т.8.'!AQ139</f>
        <v xml:space="preserve"> </v>
      </c>
      <c r="J355" s="629"/>
      <c r="K355" s="629" t="str">
        <f ca="1">'Т.8.'!AR139</f>
        <v xml:space="preserve"> </v>
      </c>
      <c r="L355" s="629"/>
      <c r="M355" s="629" t="str">
        <f ca="1">'Т.8.'!AS139</f>
        <v/>
      </c>
      <c r="N355" s="629"/>
      <c r="O355" s="597" t="str">
        <f ca="1">'Т.8.'!AT139</f>
        <v xml:space="preserve"> </v>
      </c>
      <c r="P355" s="597"/>
      <c r="Q355" s="571" t="str">
        <f ca="1">IF(CONCATENATE('Т.8.'!AU139,". ",'Т.8.'!AV139)=" .  ","",CONCATENATE('Т.8.'!AU139,". ",'Т.8.'!AV139))</f>
        <v/>
      </c>
      <c r="R355" s="571"/>
      <c r="S355" s="571"/>
      <c r="T355" s="597" t="str">
        <f ca="1">'Т.8.'!AW139</f>
        <v xml:space="preserve"> </v>
      </c>
      <c r="U355" s="597"/>
      <c r="V355" s="247"/>
      <c r="W355" s="247"/>
      <c r="X355" s="247"/>
      <c r="Y355" s="247"/>
      <c r="Z355" s="247"/>
      <c r="AA355" s="247"/>
      <c r="AB355"/>
      <c r="AC355"/>
      <c r="AD355"/>
      <c r="AE355"/>
      <c r="AF355"/>
      <c r="AG355"/>
      <c r="AH355"/>
      <c r="AI355"/>
      <c r="AJ355"/>
    </row>
    <row r="356" spans="1:36" s="336" customFormat="1" ht="15" customHeight="1" x14ac:dyDescent="0.35">
      <c r="A356" s="402">
        <v>135</v>
      </c>
      <c r="B356" s="571" t="str">
        <f ca="1">IF(CONCATENATE('Т.8.'!AB140," (",'Т.8.'!AD140,"), ",'Т.8.'!AC140,", ",'Т.8.'!AE140)="  ( ),  ,  ","",IF(CONCATENATE('Т.8.'!AB140," (",'Т.8.'!AD140,"), ",'Т.8.'!AC140,", ",'Т.8.'!AE140)=$AJ$223,"-",(CONCATENATE('Т.8.'!AB140," (",'Т.8.'!AD140,"), ",'Т.8.'!AC140,", ",'Т.8.'!AE140))))</f>
        <v/>
      </c>
      <c r="C356" s="571"/>
      <c r="D356" s="571"/>
      <c r="E356" s="571" t="str">
        <f ca="1">IF(CONCATENATE('Т.8.'!AG140,", ",'Т.8.'!AF140,", ",'Т.8.'!AH140," обл., ",'Т.8.'!AI140," р-н, ",'Т.8.'!AJ140," ",'Т.8.'!AK140,", ",'Т.8.'!AL140," ",'Т.8.'!AM140,", буд. ",'Т.8.'!AN140,", кв./оф.",'Т.8.'!AO140,".    ",'Т.8.'!AP140)=" ,  ,   обл.,   р-н,    ,    , буд.  , кв./оф. .     ","",
IF(CONCATENATE('Т.8.'!AG140,", ",'Т.8.'!AF140,", ",'Т.8.'!AH140," обл., ",'Т.8.'!AI140," р-н, ",'Т.8.'!AJ140," ",'Т.8.'!AK140,", ",'Т.8.'!AL140," ",'Т.8.'!AM140,", буд. ",'Т.8.'!AN140,", кв./оф.",'Т.8.'!AO140,".    ",'Т.8.'!AP140)=$AJ$224,"-",
CONCATENATE('Т.8.'!AG140,", ",'Т.8.'!AF140,", ",'Т.8.'!AH140," обл., ",'Т.8.'!AI140," р-н, ",'Т.8.'!AJ140," ",'Т.8.'!AK140,", ",'Т.8.'!AL140," ",'Т.8.'!AM140,", буд. ",'Т.8.'!AN140,", кв./оф.",'Т.8.'!AO140,".    ",'Т.8.'!AP140)))</f>
        <v/>
      </c>
      <c r="F356" s="571"/>
      <c r="G356" s="571"/>
      <c r="H356" s="571"/>
      <c r="I356" s="629" t="str">
        <f ca="1">'Т.8.'!AQ140</f>
        <v xml:space="preserve"> </v>
      </c>
      <c r="J356" s="629"/>
      <c r="K356" s="629" t="str">
        <f ca="1">'Т.8.'!AR140</f>
        <v xml:space="preserve"> </v>
      </c>
      <c r="L356" s="629"/>
      <c r="M356" s="629" t="str">
        <f ca="1">'Т.8.'!AS140</f>
        <v/>
      </c>
      <c r="N356" s="629"/>
      <c r="O356" s="597" t="str">
        <f ca="1">'Т.8.'!AT140</f>
        <v xml:space="preserve"> </v>
      </c>
      <c r="P356" s="597"/>
      <c r="Q356" s="571" t="str">
        <f ca="1">IF(CONCATENATE('Т.8.'!AU140,". ",'Т.8.'!AV140)=" .  ","",CONCATENATE('Т.8.'!AU140,". ",'Т.8.'!AV140))</f>
        <v/>
      </c>
      <c r="R356" s="571"/>
      <c r="S356" s="571"/>
      <c r="T356" s="597" t="str">
        <f ca="1">'Т.8.'!AW140</f>
        <v xml:space="preserve"> </v>
      </c>
      <c r="U356" s="597"/>
      <c r="V356" s="247"/>
      <c r="W356" s="247"/>
      <c r="X356" s="247"/>
      <c r="Y356" s="247"/>
      <c r="Z356" s="247"/>
      <c r="AA356" s="247"/>
      <c r="AB356"/>
      <c r="AC356"/>
      <c r="AD356"/>
      <c r="AE356"/>
      <c r="AF356"/>
      <c r="AG356"/>
      <c r="AH356"/>
      <c r="AI356"/>
      <c r="AJ356"/>
    </row>
    <row r="357" spans="1:36" s="336" customFormat="1" ht="15" customHeight="1" x14ac:dyDescent="0.35">
      <c r="A357" s="402">
        <v>136</v>
      </c>
      <c r="B357" s="571" t="str">
        <f ca="1">IF(CONCATENATE('Т.8.'!AB141," (",'Т.8.'!AD141,"), ",'Т.8.'!AC141,", ",'Т.8.'!AE141)="  ( ),  ,  ","",IF(CONCATENATE('Т.8.'!AB141," (",'Т.8.'!AD141,"), ",'Т.8.'!AC141,", ",'Т.8.'!AE141)=$AJ$223,"-",(CONCATENATE('Т.8.'!AB141," (",'Т.8.'!AD141,"), ",'Т.8.'!AC141,", ",'Т.8.'!AE141))))</f>
        <v/>
      </c>
      <c r="C357" s="571"/>
      <c r="D357" s="571"/>
      <c r="E357" s="571" t="str">
        <f ca="1">IF(CONCATENATE('Т.8.'!AG141,", ",'Т.8.'!AF141,", ",'Т.8.'!AH141," обл., ",'Т.8.'!AI141," р-н, ",'Т.8.'!AJ141," ",'Т.8.'!AK141,", ",'Т.8.'!AL141," ",'Т.8.'!AM141,", буд. ",'Т.8.'!AN141,", кв./оф.",'Т.8.'!AO141,".    ",'Т.8.'!AP141)=" ,  ,   обл.,   р-н,    ,    , буд.  , кв./оф. .     ","",
IF(CONCATENATE('Т.8.'!AG141,", ",'Т.8.'!AF141,", ",'Т.8.'!AH141," обл., ",'Т.8.'!AI141," р-н, ",'Т.8.'!AJ141," ",'Т.8.'!AK141,", ",'Т.8.'!AL141," ",'Т.8.'!AM141,", буд. ",'Т.8.'!AN141,", кв./оф.",'Т.8.'!AO141,".    ",'Т.8.'!AP141)=$AJ$224,"-",
CONCATENATE('Т.8.'!AG141,", ",'Т.8.'!AF141,", ",'Т.8.'!AH141," обл., ",'Т.8.'!AI141," р-н, ",'Т.8.'!AJ141," ",'Т.8.'!AK141,", ",'Т.8.'!AL141," ",'Т.8.'!AM141,", буд. ",'Т.8.'!AN141,", кв./оф.",'Т.8.'!AO141,".    ",'Т.8.'!AP141)))</f>
        <v/>
      </c>
      <c r="F357" s="571"/>
      <c r="G357" s="571"/>
      <c r="H357" s="571"/>
      <c r="I357" s="629" t="str">
        <f ca="1">'Т.8.'!AQ141</f>
        <v xml:space="preserve"> </v>
      </c>
      <c r="J357" s="629"/>
      <c r="K357" s="629" t="str">
        <f ca="1">'Т.8.'!AR141</f>
        <v xml:space="preserve"> </v>
      </c>
      <c r="L357" s="629"/>
      <c r="M357" s="629" t="str">
        <f ca="1">'Т.8.'!AS141</f>
        <v/>
      </c>
      <c r="N357" s="629"/>
      <c r="O357" s="597" t="str">
        <f ca="1">'Т.8.'!AT141</f>
        <v xml:space="preserve"> </v>
      </c>
      <c r="P357" s="597"/>
      <c r="Q357" s="571" t="str">
        <f ca="1">IF(CONCATENATE('Т.8.'!AU141,". ",'Т.8.'!AV141)=" .  ","",CONCATENATE('Т.8.'!AU141,". ",'Т.8.'!AV141))</f>
        <v/>
      </c>
      <c r="R357" s="571"/>
      <c r="S357" s="571"/>
      <c r="T357" s="597" t="str">
        <f ca="1">'Т.8.'!AW141</f>
        <v xml:space="preserve"> </v>
      </c>
      <c r="U357" s="597"/>
      <c r="V357" s="247"/>
      <c r="W357" s="247"/>
      <c r="X357" s="247"/>
      <c r="Y357" s="247"/>
      <c r="Z357" s="247"/>
      <c r="AA357" s="247"/>
      <c r="AB357"/>
      <c r="AC357"/>
      <c r="AD357"/>
      <c r="AE357"/>
      <c r="AF357"/>
      <c r="AG357"/>
      <c r="AH357"/>
      <c r="AI357"/>
      <c r="AJ357"/>
    </row>
    <row r="358" spans="1:36" s="336" customFormat="1" ht="15" customHeight="1" x14ac:dyDescent="0.35">
      <c r="A358" s="402">
        <v>137</v>
      </c>
      <c r="B358" s="571" t="str">
        <f ca="1">IF(CONCATENATE('Т.8.'!AB142," (",'Т.8.'!AD142,"), ",'Т.8.'!AC142,", ",'Т.8.'!AE142)="  ( ),  ,  ","",IF(CONCATENATE('Т.8.'!AB142," (",'Т.8.'!AD142,"), ",'Т.8.'!AC142,", ",'Т.8.'!AE142)=$AJ$223,"-",(CONCATENATE('Т.8.'!AB142," (",'Т.8.'!AD142,"), ",'Т.8.'!AC142,", ",'Т.8.'!AE142))))</f>
        <v/>
      </c>
      <c r="C358" s="571"/>
      <c r="D358" s="571"/>
      <c r="E358" s="571" t="str">
        <f ca="1">IF(CONCATENATE('Т.8.'!AG142,", ",'Т.8.'!AF142,", ",'Т.8.'!AH142," обл., ",'Т.8.'!AI142," р-н, ",'Т.8.'!AJ142," ",'Т.8.'!AK142,", ",'Т.8.'!AL142," ",'Т.8.'!AM142,", буд. ",'Т.8.'!AN142,", кв./оф.",'Т.8.'!AO142,".    ",'Т.8.'!AP142)=" ,  ,   обл.,   р-н,    ,    , буд.  , кв./оф. .     ","",
IF(CONCATENATE('Т.8.'!AG142,", ",'Т.8.'!AF142,", ",'Т.8.'!AH142," обл., ",'Т.8.'!AI142," р-н, ",'Т.8.'!AJ142," ",'Т.8.'!AK142,", ",'Т.8.'!AL142," ",'Т.8.'!AM142,", буд. ",'Т.8.'!AN142,", кв./оф.",'Т.8.'!AO142,".    ",'Т.8.'!AP142)=$AJ$224,"-",
CONCATENATE('Т.8.'!AG142,", ",'Т.8.'!AF142,", ",'Т.8.'!AH142," обл., ",'Т.8.'!AI142," р-н, ",'Т.8.'!AJ142," ",'Т.8.'!AK142,", ",'Т.8.'!AL142," ",'Т.8.'!AM142,", буд. ",'Т.8.'!AN142,", кв./оф.",'Т.8.'!AO142,".    ",'Т.8.'!AP142)))</f>
        <v/>
      </c>
      <c r="F358" s="571"/>
      <c r="G358" s="571"/>
      <c r="H358" s="571"/>
      <c r="I358" s="629" t="str">
        <f ca="1">'Т.8.'!AQ142</f>
        <v xml:space="preserve"> </v>
      </c>
      <c r="J358" s="629"/>
      <c r="K358" s="629" t="str">
        <f ca="1">'Т.8.'!AR142</f>
        <v xml:space="preserve"> </v>
      </c>
      <c r="L358" s="629"/>
      <c r="M358" s="629" t="str">
        <f ca="1">'Т.8.'!AS142</f>
        <v/>
      </c>
      <c r="N358" s="629"/>
      <c r="O358" s="597" t="str">
        <f ca="1">'Т.8.'!AT142</f>
        <v xml:space="preserve"> </v>
      </c>
      <c r="P358" s="597"/>
      <c r="Q358" s="571" t="str">
        <f ca="1">IF(CONCATENATE('Т.8.'!AU142,". ",'Т.8.'!AV142)=" .  ","",CONCATENATE('Т.8.'!AU142,". ",'Т.8.'!AV142))</f>
        <v/>
      </c>
      <c r="R358" s="571"/>
      <c r="S358" s="571"/>
      <c r="T358" s="597" t="str">
        <f ca="1">'Т.8.'!AW142</f>
        <v xml:space="preserve"> </v>
      </c>
      <c r="U358" s="597"/>
      <c r="V358" s="247"/>
      <c r="W358" s="247"/>
      <c r="X358" s="247"/>
      <c r="Y358" s="247"/>
      <c r="Z358" s="247"/>
      <c r="AA358" s="247"/>
      <c r="AB358"/>
      <c r="AC358"/>
      <c r="AD358"/>
      <c r="AE358"/>
      <c r="AF358"/>
      <c r="AG358"/>
      <c r="AH358"/>
      <c r="AI358"/>
      <c r="AJ358"/>
    </row>
    <row r="359" spans="1:36" s="336" customFormat="1" ht="15" customHeight="1" x14ac:dyDescent="0.35">
      <c r="A359" s="402">
        <v>138</v>
      </c>
      <c r="B359" s="571" t="str">
        <f ca="1">IF(CONCATENATE('Т.8.'!AB143," (",'Т.8.'!AD143,"), ",'Т.8.'!AC143,", ",'Т.8.'!AE143)="  ( ),  ,  ","",IF(CONCATENATE('Т.8.'!AB143," (",'Т.8.'!AD143,"), ",'Т.8.'!AC143,", ",'Т.8.'!AE143)=$AJ$223,"-",(CONCATENATE('Т.8.'!AB143," (",'Т.8.'!AD143,"), ",'Т.8.'!AC143,", ",'Т.8.'!AE143))))</f>
        <v/>
      </c>
      <c r="C359" s="571"/>
      <c r="D359" s="571"/>
      <c r="E359" s="571" t="str">
        <f ca="1">IF(CONCATENATE('Т.8.'!AG143,", ",'Т.8.'!AF143,", ",'Т.8.'!AH143," обл., ",'Т.8.'!AI143," р-н, ",'Т.8.'!AJ143," ",'Т.8.'!AK143,", ",'Т.8.'!AL143," ",'Т.8.'!AM143,", буд. ",'Т.8.'!AN143,", кв./оф.",'Т.8.'!AO143,".    ",'Т.8.'!AP143)=" ,  ,   обл.,   р-н,    ,    , буд.  , кв./оф. .     ","",
IF(CONCATENATE('Т.8.'!AG143,", ",'Т.8.'!AF143,", ",'Т.8.'!AH143," обл., ",'Т.8.'!AI143," р-н, ",'Т.8.'!AJ143," ",'Т.8.'!AK143,", ",'Т.8.'!AL143," ",'Т.8.'!AM143,", буд. ",'Т.8.'!AN143,", кв./оф.",'Т.8.'!AO143,".    ",'Т.8.'!AP143)=$AJ$224,"-",
CONCATENATE('Т.8.'!AG143,", ",'Т.8.'!AF143,", ",'Т.8.'!AH143," обл., ",'Т.8.'!AI143," р-н, ",'Т.8.'!AJ143," ",'Т.8.'!AK143,", ",'Т.8.'!AL143," ",'Т.8.'!AM143,", буд. ",'Т.8.'!AN143,", кв./оф.",'Т.8.'!AO143,".    ",'Т.8.'!AP143)))</f>
        <v/>
      </c>
      <c r="F359" s="571"/>
      <c r="G359" s="571"/>
      <c r="H359" s="571"/>
      <c r="I359" s="629" t="str">
        <f ca="1">'Т.8.'!AQ143</f>
        <v xml:space="preserve"> </v>
      </c>
      <c r="J359" s="629"/>
      <c r="K359" s="629" t="str">
        <f ca="1">'Т.8.'!AR143</f>
        <v xml:space="preserve"> </v>
      </c>
      <c r="L359" s="629"/>
      <c r="M359" s="629" t="str">
        <f ca="1">'Т.8.'!AS143</f>
        <v/>
      </c>
      <c r="N359" s="629"/>
      <c r="O359" s="597" t="str">
        <f ca="1">'Т.8.'!AT143</f>
        <v xml:space="preserve"> </v>
      </c>
      <c r="P359" s="597"/>
      <c r="Q359" s="571" t="str">
        <f ca="1">IF(CONCATENATE('Т.8.'!AU143,". ",'Т.8.'!AV143)=" .  ","",CONCATENATE('Т.8.'!AU143,". ",'Т.8.'!AV143))</f>
        <v/>
      </c>
      <c r="R359" s="571"/>
      <c r="S359" s="571"/>
      <c r="T359" s="597" t="str">
        <f ca="1">'Т.8.'!AW143</f>
        <v xml:space="preserve"> </v>
      </c>
      <c r="U359" s="597"/>
      <c r="V359" s="247"/>
      <c r="W359" s="247"/>
      <c r="X359" s="247"/>
      <c r="Y359" s="247"/>
      <c r="Z359" s="247"/>
      <c r="AA359" s="247"/>
      <c r="AB359"/>
      <c r="AC359"/>
      <c r="AD359"/>
      <c r="AE359"/>
      <c r="AF359"/>
      <c r="AG359"/>
      <c r="AH359"/>
      <c r="AI359"/>
      <c r="AJ359"/>
    </row>
    <row r="360" spans="1:36" s="336" customFormat="1" ht="15" customHeight="1" x14ac:dyDescent="0.35">
      <c r="A360" s="402">
        <v>139</v>
      </c>
      <c r="B360" s="571" t="str">
        <f ca="1">IF(CONCATENATE('Т.8.'!AB144," (",'Т.8.'!AD144,"), ",'Т.8.'!AC144,", ",'Т.8.'!AE144)="  ( ),  ,  ","",IF(CONCATENATE('Т.8.'!AB144," (",'Т.8.'!AD144,"), ",'Т.8.'!AC144,", ",'Т.8.'!AE144)=$AJ$223,"-",(CONCATENATE('Т.8.'!AB144," (",'Т.8.'!AD144,"), ",'Т.8.'!AC144,", ",'Т.8.'!AE144))))</f>
        <v/>
      </c>
      <c r="C360" s="571"/>
      <c r="D360" s="571"/>
      <c r="E360" s="571" t="str">
        <f ca="1">IF(CONCATENATE('Т.8.'!AG144,", ",'Т.8.'!AF144,", ",'Т.8.'!AH144," обл., ",'Т.8.'!AI144," р-н, ",'Т.8.'!AJ144," ",'Т.8.'!AK144,", ",'Т.8.'!AL144," ",'Т.8.'!AM144,", буд. ",'Т.8.'!AN144,", кв./оф.",'Т.8.'!AO144,".    ",'Т.8.'!AP144)=" ,  ,   обл.,   р-н,    ,    , буд.  , кв./оф. .     ","",
IF(CONCATENATE('Т.8.'!AG144,", ",'Т.8.'!AF144,", ",'Т.8.'!AH144," обл., ",'Т.8.'!AI144," р-н, ",'Т.8.'!AJ144," ",'Т.8.'!AK144,", ",'Т.8.'!AL144," ",'Т.8.'!AM144,", буд. ",'Т.8.'!AN144,", кв./оф.",'Т.8.'!AO144,".    ",'Т.8.'!AP144)=$AJ$224,"-",
CONCATENATE('Т.8.'!AG144,", ",'Т.8.'!AF144,", ",'Т.8.'!AH144," обл., ",'Т.8.'!AI144," р-н, ",'Т.8.'!AJ144," ",'Т.8.'!AK144,", ",'Т.8.'!AL144," ",'Т.8.'!AM144,", буд. ",'Т.8.'!AN144,", кв./оф.",'Т.8.'!AO144,".    ",'Т.8.'!AP144)))</f>
        <v/>
      </c>
      <c r="F360" s="571"/>
      <c r="G360" s="571"/>
      <c r="H360" s="571"/>
      <c r="I360" s="629" t="str">
        <f ca="1">'Т.8.'!AQ144</f>
        <v xml:space="preserve"> </v>
      </c>
      <c r="J360" s="629"/>
      <c r="K360" s="629" t="str">
        <f ca="1">'Т.8.'!AR144</f>
        <v xml:space="preserve"> </v>
      </c>
      <c r="L360" s="629"/>
      <c r="M360" s="629" t="str">
        <f ca="1">'Т.8.'!AS144</f>
        <v/>
      </c>
      <c r="N360" s="629"/>
      <c r="O360" s="597" t="str">
        <f ca="1">'Т.8.'!AT144</f>
        <v xml:space="preserve"> </v>
      </c>
      <c r="P360" s="597"/>
      <c r="Q360" s="571" t="str">
        <f ca="1">IF(CONCATENATE('Т.8.'!AU144,". ",'Т.8.'!AV144)=" .  ","",CONCATENATE('Т.8.'!AU144,". ",'Т.8.'!AV144))</f>
        <v/>
      </c>
      <c r="R360" s="571"/>
      <c r="S360" s="571"/>
      <c r="T360" s="597" t="str">
        <f ca="1">'Т.8.'!AW144</f>
        <v xml:space="preserve"> </v>
      </c>
      <c r="U360" s="597"/>
      <c r="V360" s="247"/>
      <c r="W360" s="247"/>
      <c r="X360" s="247"/>
      <c r="Y360" s="247"/>
      <c r="Z360" s="247"/>
      <c r="AA360" s="247"/>
      <c r="AB360"/>
      <c r="AC360"/>
      <c r="AD360"/>
      <c r="AE360"/>
      <c r="AF360"/>
      <c r="AG360"/>
      <c r="AH360"/>
      <c r="AI360"/>
      <c r="AJ360"/>
    </row>
    <row r="361" spans="1:36" s="336" customFormat="1" ht="15" customHeight="1" x14ac:dyDescent="0.35">
      <c r="A361" s="402">
        <v>140</v>
      </c>
      <c r="B361" s="571" t="str">
        <f ca="1">IF(CONCATENATE('Т.8.'!AB145," (",'Т.8.'!AD145,"), ",'Т.8.'!AC145,", ",'Т.8.'!AE145)="  ( ),  ,  ","",IF(CONCATENATE('Т.8.'!AB145," (",'Т.8.'!AD145,"), ",'Т.8.'!AC145,", ",'Т.8.'!AE145)=$AJ$223,"-",(CONCATENATE('Т.8.'!AB145," (",'Т.8.'!AD145,"), ",'Т.8.'!AC145,", ",'Т.8.'!AE145))))</f>
        <v/>
      </c>
      <c r="C361" s="571"/>
      <c r="D361" s="571"/>
      <c r="E361" s="571" t="str">
        <f ca="1">IF(CONCATENATE('Т.8.'!AG145,", ",'Т.8.'!AF145,", ",'Т.8.'!AH145," обл., ",'Т.8.'!AI145," р-н, ",'Т.8.'!AJ145," ",'Т.8.'!AK145,", ",'Т.8.'!AL145," ",'Т.8.'!AM145,", буд. ",'Т.8.'!AN145,", кв./оф.",'Т.8.'!AO145,".    ",'Т.8.'!AP145)=" ,  ,   обл.,   р-н,    ,    , буд.  , кв./оф. .     ","",
IF(CONCATENATE('Т.8.'!AG145,", ",'Т.8.'!AF145,", ",'Т.8.'!AH145," обл., ",'Т.8.'!AI145," р-н, ",'Т.8.'!AJ145," ",'Т.8.'!AK145,", ",'Т.8.'!AL145," ",'Т.8.'!AM145,", буд. ",'Т.8.'!AN145,", кв./оф.",'Т.8.'!AO145,".    ",'Т.8.'!AP145)=$AJ$224,"-",
CONCATENATE('Т.8.'!AG145,", ",'Т.8.'!AF145,", ",'Т.8.'!AH145," обл., ",'Т.8.'!AI145," р-н, ",'Т.8.'!AJ145," ",'Т.8.'!AK145,", ",'Т.8.'!AL145," ",'Т.8.'!AM145,", буд. ",'Т.8.'!AN145,", кв./оф.",'Т.8.'!AO145,".    ",'Т.8.'!AP145)))</f>
        <v/>
      </c>
      <c r="F361" s="571"/>
      <c r="G361" s="571"/>
      <c r="H361" s="571"/>
      <c r="I361" s="629" t="str">
        <f ca="1">'Т.8.'!AQ145</f>
        <v xml:space="preserve"> </v>
      </c>
      <c r="J361" s="629"/>
      <c r="K361" s="629" t="str">
        <f ca="1">'Т.8.'!AR145</f>
        <v xml:space="preserve"> </v>
      </c>
      <c r="L361" s="629"/>
      <c r="M361" s="629" t="str">
        <f ca="1">'Т.8.'!AS145</f>
        <v/>
      </c>
      <c r="N361" s="629"/>
      <c r="O361" s="597" t="str">
        <f ca="1">'Т.8.'!AT145</f>
        <v xml:space="preserve"> </v>
      </c>
      <c r="P361" s="597"/>
      <c r="Q361" s="571" t="str">
        <f ca="1">IF(CONCATENATE('Т.8.'!AU145,". ",'Т.8.'!AV145)=" .  ","",CONCATENATE('Т.8.'!AU145,". ",'Т.8.'!AV145))</f>
        <v/>
      </c>
      <c r="R361" s="571"/>
      <c r="S361" s="571"/>
      <c r="T361" s="597" t="str">
        <f ca="1">'Т.8.'!AW145</f>
        <v xml:space="preserve"> </v>
      </c>
      <c r="U361" s="597"/>
      <c r="V361" s="247"/>
      <c r="W361" s="247"/>
      <c r="X361" s="247"/>
      <c r="Y361" s="247"/>
      <c r="Z361" s="247"/>
      <c r="AA361" s="247"/>
      <c r="AB361"/>
      <c r="AC361"/>
      <c r="AD361"/>
      <c r="AE361"/>
      <c r="AF361"/>
      <c r="AG361"/>
      <c r="AH361"/>
      <c r="AI361"/>
      <c r="AJ361"/>
    </row>
    <row r="362" spans="1:36" s="336" customFormat="1" ht="15" customHeight="1" x14ac:dyDescent="0.35">
      <c r="A362" s="402">
        <v>141</v>
      </c>
      <c r="B362" s="571" t="str">
        <f ca="1">IF(CONCATENATE('Т.8.'!AB146," (",'Т.8.'!AD146,"), ",'Т.8.'!AC146,", ",'Т.8.'!AE146)="  ( ),  ,  ","",IF(CONCATENATE('Т.8.'!AB146," (",'Т.8.'!AD146,"), ",'Т.8.'!AC146,", ",'Т.8.'!AE146)=$AJ$223,"-",(CONCATENATE('Т.8.'!AB146," (",'Т.8.'!AD146,"), ",'Т.8.'!AC146,", ",'Т.8.'!AE146))))</f>
        <v/>
      </c>
      <c r="C362" s="571"/>
      <c r="D362" s="571"/>
      <c r="E362" s="571" t="str">
        <f ca="1">IF(CONCATENATE('Т.8.'!AG146,", ",'Т.8.'!AF146,", ",'Т.8.'!AH146," обл., ",'Т.8.'!AI146," р-н, ",'Т.8.'!AJ146," ",'Т.8.'!AK146,", ",'Т.8.'!AL146," ",'Т.8.'!AM146,", буд. ",'Т.8.'!AN146,", кв./оф.",'Т.8.'!AO146,".    ",'Т.8.'!AP146)=" ,  ,   обл.,   р-н,    ,    , буд.  , кв./оф. .     ","",
IF(CONCATENATE('Т.8.'!AG146,", ",'Т.8.'!AF146,", ",'Т.8.'!AH146," обл., ",'Т.8.'!AI146," р-н, ",'Т.8.'!AJ146," ",'Т.8.'!AK146,", ",'Т.8.'!AL146," ",'Т.8.'!AM146,", буд. ",'Т.8.'!AN146,", кв./оф.",'Т.8.'!AO146,".    ",'Т.8.'!AP146)=$AJ$224,"-",
CONCATENATE('Т.8.'!AG146,", ",'Т.8.'!AF146,", ",'Т.8.'!AH146," обл., ",'Т.8.'!AI146," р-н, ",'Т.8.'!AJ146," ",'Т.8.'!AK146,", ",'Т.8.'!AL146," ",'Т.8.'!AM146,", буд. ",'Т.8.'!AN146,", кв./оф.",'Т.8.'!AO146,".    ",'Т.8.'!AP146)))</f>
        <v/>
      </c>
      <c r="F362" s="571"/>
      <c r="G362" s="571"/>
      <c r="H362" s="571"/>
      <c r="I362" s="629" t="str">
        <f ca="1">'Т.8.'!AQ146</f>
        <v xml:space="preserve"> </v>
      </c>
      <c r="J362" s="629"/>
      <c r="K362" s="629" t="str">
        <f ca="1">'Т.8.'!AR146</f>
        <v xml:space="preserve"> </v>
      </c>
      <c r="L362" s="629"/>
      <c r="M362" s="629" t="str">
        <f ca="1">'Т.8.'!AS146</f>
        <v/>
      </c>
      <c r="N362" s="629"/>
      <c r="O362" s="597" t="str">
        <f ca="1">'Т.8.'!AT146</f>
        <v xml:space="preserve"> </v>
      </c>
      <c r="P362" s="597"/>
      <c r="Q362" s="571" t="str">
        <f ca="1">IF(CONCATENATE('Т.8.'!AU146,". ",'Т.8.'!AV146)=" .  ","",CONCATENATE('Т.8.'!AU146,". ",'Т.8.'!AV146))</f>
        <v/>
      </c>
      <c r="R362" s="571"/>
      <c r="S362" s="571"/>
      <c r="T362" s="597" t="str">
        <f ca="1">'Т.8.'!AW146</f>
        <v xml:space="preserve"> </v>
      </c>
      <c r="U362" s="597"/>
      <c r="V362" s="247"/>
      <c r="W362" s="247"/>
      <c r="X362" s="247"/>
      <c r="Y362" s="247"/>
      <c r="Z362" s="247"/>
      <c r="AA362" s="247"/>
      <c r="AB362"/>
      <c r="AC362"/>
      <c r="AD362"/>
      <c r="AE362"/>
      <c r="AF362"/>
      <c r="AG362"/>
      <c r="AH362"/>
      <c r="AI362"/>
      <c r="AJ362"/>
    </row>
    <row r="363" spans="1:36" s="336" customFormat="1" ht="15" customHeight="1" x14ac:dyDescent="0.35">
      <c r="A363" s="402">
        <v>142</v>
      </c>
      <c r="B363" s="571" t="str">
        <f ca="1">IF(CONCATENATE('Т.8.'!AB147," (",'Т.8.'!AD147,"), ",'Т.8.'!AC147,", ",'Т.8.'!AE147)="  ( ),  ,  ","",IF(CONCATENATE('Т.8.'!AB147," (",'Т.8.'!AD147,"), ",'Т.8.'!AC147,", ",'Т.8.'!AE147)=$AJ$223,"-",(CONCATENATE('Т.8.'!AB147," (",'Т.8.'!AD147,"), ",'Т.8.'!AC147,", ",'Т.8.'!AE147))))</f>
        <v/>
      </c>
      <c r="C363" s="571"/>
      <c r="D363" s="571"/>
      <c r="E363" s="571" t="str">
        <f ca="1">IF(CONCATENATE('Т.8.'!AG147,", ",'Т.8.'!AF147,", ",'Т.8.'!AH147," обл., ",'Т.8.'!AI147," р-н, ",'Т.8.'!AJ147," ",'Т.8.'!AK147,", ",'Т.8.'!AL147," ",'Т.8.'!AM147,", буд. ",'Т.8.'!AN147,", кв./оф.",'Т.8.'!AO147,".    ",'Т.8.'!AP147)=" ,  ,   обл.,   р-н,    ,    , буд.  , кв./оф. .     ","",
IF(CONCATENATE('Т.8.'!AG147,", ",'Т.8.'!AF147,", ",'Т.8.'!AH147," обл., ",'Т.8.'!AI147," р-н, ",'Т.8.'!AJ147," ",'Т.8.'!AK147,", ",'Т.8.'!AL147," ",'Т.8.'!AM147,", буд. ",'Т.8.'!AN147,", кв./оф.",'Т.8.'!AO147,".    ",'Т.8.'!AP147)=$AJ$224,"-",
CONCATENATE('Т.8.'!AG147,", ",'Т.8.'!AF147,", ",'Т.8.'!AH147," обл., ",'Т.8.'!AI147," р-н, ",'Т.8.'!AJ147," ",'Т.8.'!AK147,", ",'Т.8.'!AL147," ",'Т.8.'!AM147,", буд. ",'Т.8.'!AN147,", кв./оф.",'Т.8.'!AO147,".    ",'Т.8.'!AP147)))</f>
        <v/>
      </c>
      <c r="F363" s="571"/>
      <c r="G363" s="571"/>
      <c r="H363" s="571"/>
      <c r="I363" s="629" t="str">
        <f ca="1">'Т.8.'!AQ147</f>
        <v xml:space="preserve"> </v>
      </c>
      <c r="J363" s="629"/>
      <c r="K363" s="629" t="str">
        <f ca="1">'Т.8.'!AR147</f>
        <v xml:space="preserve"> </v>
      </c>
      <c r="L363" s="629"/>
      <c r="M363" s="629" t="str">
        <f ca="1">'Т.8.'!AS147</f>
        <v/>
      </c>
      <c r="N363" s="629"/>
      <c r="O363" s="597" t="str">
        <f ca="1">'Т.8.'!AT147</f>
        <v xml:space="preserve"> </v>
      </c>
      <c r="P363" s="597"/>
      <c r="Q363" s="571" t="str">
        <f ca="1">IF(CONCATENATE('Т.8.'!AU147,". ",'Т.8.'!AV147)=" .  ","",CONCATENATE('Т.8.'!AU147,". ",'Т.8.'!AV147))</f>
        <v/>
      </c>
      <c r="R363" s="571"/>
      <c r="S363" s="571"/>
      <c r="T363" s="597" t="str">
        <f ca="1">'Т.8.'!AW147</f>
        <v xml:space="preserve"> </v>
      </c>
      <c r="U363" s="597"/>
      <c r="V363" s="247"/>
      <c r="W363" s="247"/>
      <c r="X363" s="247"/>
      <c r="Y363" s="247"/>
      <c r="Z363" s="247"/>
      <c r="AA363" s="247"/>
      <c r="AB363"/>
      <c r="AC363"/>
      <c r="AD363"/>
      <c r="AE363"/>
      <c r="AF363"/>
      <c r="AG363"/>
      <c r="AH363"/>
      <c r="AI363"/>
      <c r="AJ363"/>
    </row>
    <row r="364" spans="1:36" s="336" customFormat="1" ht="15" customHeight="1" x14ac:dyDescent="0.35">
      <c r="A364" s="402">
        <v>143</v>
      </c>
      <c r="B364" s="571" t="str">
        <f ca="1">IF(CONCATENATE('Т.8.'!AB148," (",'Т.8.'!AD148,"), ",'Т.8.'!AC148,", ",'Т.8.'!AE148)="  ( ),  ,  ","",IF(CONCATENATE('Т.8.'!AB148," (",'Т.8.'!AD148,"), ",'Т.8.'!AC148,", ",'Т.8.'!AE148)=$AJ$223,"-",(CONCATENATE('Т.8.'!AB148," (",'Т.8.'!AD148,"), ",'Т.8.'!AC148,", ",'Т.8.'!AE148))))</f>
        <v/>
      </c>
      <c r="C364" s="571"/>
      <c r="D364" s="571"/>
      <c r="E364" s="571" t="str">
        <f ca="1">IF(CONCATENATE('Т.8.'!AG148,", ",'Т.8.'!AF148,", ",'Т.8.'!AH148," обл., ",'Т.8.'!AI148," р-н, ",'Т.8.'!AJ148," ",'Т.8.'!AK148,", ",'Т.8.'!AL148," ",'Т.8.'!AM148,", буд. ",'Т.8.'!AN148,", кв./оф.",'Т.8.'!AO148,".    ",'Т.8.'!AP148)=" ,  ,   обл.,   р-н,    ,    , буд.  , кв./оф. .     ","",
IF(CONCATENATE('Т.8.'!AG148,", ",'Т.8.'!AF148,", ",'Т.8.'!AH148," обл., ",'Т.8.'!AI148," р-н, ",'Т.8.'!AJ148," ",'Т.8.'!AK148,", ",'Т.8.'!AL148," ",'Т.8.'!AM148,", буд. ",'Т.8.'!AN148,", кв./оф.",'Т.8.'!AO148,".    ",'Т.8.'!AP148)=$AJ$224,"-",
CONCATENATE('Т.8.'!AG148,", ",'Т.8.'!AF148,", ",'Т.8.'!AH148," обл., ",'Т.8.'!AI148," р-н, ",'Т.8.'!AJ148," ",'Т.8.'!AK148,", ",'Т.8.'!AL148," ",'Т.8.'!AM148,", буд. ",'Т.8.'!AN148,", кв./оф.",'Т.8.'!AO148,".    ",'Т.8.'!AP148)))</f>
        <v/>
      </c>
      <c r="F364" s="571"/>
      <c r="G364" s="571"/>
      <c r="H364" s="571"/>
      <c r="I364" s="629" t="str">
        <f ca="1">'Т.8.'!AQ148</f>
        <v xml:space="preserve"> </v>
      </c>
      <c r="J364" s="629"/>
      <c r="K364" s="629" t="str">
        <f ca="1">'Т.8.'!AR148</f>
        <v xml:space="preserve"> </v>
      </c>
      <c r="L364" s="629"/>
      <c r="M364" s="629" t="str">
        <f ca="1">'Т.8.'!AS148</f>
        <v/>
      </c>
      <c r="N364" s="629"/>
      <c r="O364" s="597" t="str">
        <f ca="1">'Т.8.'!AT148</f>
        <v xml:space="preserve"> </v>
      </c>
      <c r="P364" s="597"/>
      <c r="Q364" s="571" t="str">
        <f ca="1">IF(CONCATENATE('Т.8.'!AU148,". ",'Т.8.'!AV148)=" .  ","",CONCATENATE('Т.8.'!AU148,". ",'Т.8.'!AV148))</f>
        <v/>
      </c>
      <c r="R364" s="571"/>
      <c r="S364" s="571"/>
      <c r="T364" s="597" t="str">
        <f ca="1">'Т.8.'!AW148</f>
        <v xml:space="preserve"> </v>
      </c>
      <c r="U364" s="597"/>
      <c r="V364" s="247"/>
      <c r="W364" s="247"/>
      <c r="X364" s="247"/>
      <c r="Y364" s="247"/>
      <c r="Z364" s="247"/>
      <c r="AA364" s="247"/>
      <c r="AB364"/>
      <c r="AC364"/>
      <c r="AD364"/>
      <c r="AE364"/>
      <c r="AF364"/>
      <c r="AG364"/>
      <c r="AH364"/>
      <c r="AI364"/>
      <c r="AJ364"/>
    </row>
    <row r="365" spans="1:36" s="336" customFormat="1" ht="15" customHeight="1" x14ac:dyDescent="0.35">
      <c r="A365" s="402">
        <v>144</v>
      </c>
      <c r="B365" s="571" t="str">
        <f ca="1">IF(CONCATENATE('Т.8.'!AB149," (",'Т.8.'!AD149,"), ",'Т.8.'!AC149,", ",'Т.8.'!AE149)="  ( ),  ,  ","",IF(CONCATENATE('Т.8.'!AB149," (",'Т.8.'!AD149,"), ",'Т.8.'!AC149,", ",'Т.8.'!AE149)=$AJ$223,"-",(CONCATENATE('Т.8.'!AB149," (",'Т.8.'!AD149,"), ",'Т.8.'!AC149,", ",'Т.8.'!AE149))))</f>
        <v/>
      </c>
      <c r="C365" s="571"/>
      <c r="D365" s="571"/>
      <c r="E365" s="571" t="str">
        <f ca="1">IF(CONCATENATE('Т.8.'!AG149,", ",'Т.8.'!AF149,", ",'Т.8.'!AH149," обл., ",'Т.8.'!AI149," р-н, ",'Т.8.'!AJ149," ",'Т.8.'!AK149,", ",'Т.8.'!AL149," ",'Т.8.'!AM149,", буд. ",'Т.8.'!AN149,", кв./оф.",'Т.8.'!AO149,".    ",'Т.8.'!AP149)=" ,  ,   обл.,   р-н,    ,    , буд.  , кв./оф. .     ","",
IF(CONCATENATE('Т.8.'!AG149,", ",'Т.8.'!AF149,", ",'Т.8.'!AH149," обл., ",'Т.8.'!AI149," р-н, ",'Т.8.'!AJ149," ",'Т.8.'!AK149,", ",'Т.8.'!AL149," ",'Т.8.'!AM149,", буд. ",'Т.8.'!AN149,", кв./оф.",'Т.8.'!AO149,".    ",'Т.8.'!AP149)=$AJ$224,"-",
CONCATENATE('Т.8.'!AG149,", ",'Т.8.'!AF149,", ",'Т.8.'!AH149," обл., ",'Т.8.'!AI149," р-н, ",'Т.8.'!AJ149," ",'Т.8.'!AK149,", ",'Т.8.'!AL149," ",'Т.8.'!AM149,", буд. ",'Т.8.'!AN149,", кв./оф.",'Т.8.'!AO149,".    ",'Т.8.'!AP149)))</f>
        <v/>
      </c>
      <c r="F365" s="571"/>
      <c r="G365" s="571"/>
      <c r="H365" s="571"/>
      <c r="I365" s="629" t="str">
        <f ca="1">'Т.8.'!AQ149</f>
        <v xml:space="preserve"> </v>
      </c>
      <c r="J365" s="629"/>
      <c r="K365" s="629" t="str">
        <f ca="1">'Т.8.'!AR149</f>
        <v xml:space="preserve"> </v>
      </c>
      <c r="L365" s="629"/>
      <c r="M365" s="629" t="str">
        <f ca="1">'Т.8.'!AS149</f>
        <v/>
      </c>
      <c r="N365" s="629"/>
      <c r="O365" s="597" t="str">
        <f ca="1">'Т.8.'!AT149</f>
        <v xml:space="preserve"> </v>
      </c>
      <c r="P365" s="597"/>
      <c r="Q365" s="571" t="str">
        <f ca="1">IF(CONCATENATE('Т.8.'!AU149,". ",'Т.8.'!AV149)=" .  ","",CONCATENATE('Т.8.'!AU149,". ",'Т.8.'!AV149))</f>
        <v/>
      </c>
      <c r="R365" s="571"/>
      <c r="S365" s="571"/>
      <c r="T365" s="597" t="str">
        <f ca="1">'Т.8.'!AW149</f>
        <v xml:space="preserve"> </v>
      </c>
      <c r="U365" s="597"/>
      <c r="V365" s="247"/>
      <c r="W365" s="247"/>
      <c r="X365" s="247"/>
      <c r="Y365" s="247"/>
      <c r="Z365" s="247"/>
      <c r="AA365" s="247"/>
      <c r="AB365"/>
      <c r="AC365"/>
      <c r="AD365"/>
      <c r="AE365"/>
      <c r="AF365"/>
      <c r="AG365"/>
      <c r="AH365"/>
      <c r="AI365"/>
      <c r="AJ365"/>
    </row>
    <row r="366" spans="1:36" s="336" customFormat="1" ht="15" customHeight="1" x14ac:dyDescent="0.35">
      <c r="A366" s="402">
        <v>145</v>
      </c>
      <c r="B366" s="571" t="str">
        <f ca="1">IF(CONCATENATE('Т.8.'!AB150," (",'Т.8.'!AD150,"), ",'Т.8.'!AC150,", ",'Т.8.'!AE150)="  ( ),  ,  ","",IF(CONCATENATE('Т.8.'!AB150," (",'Т.8.'!AD150,"), ",'Т.8.'!AC150,", ",'Т.8.'!AE150)=$AJ$223,"-",(CONCATENATE('Т.8.'!AB150," (",'Т.8.'!AD150,"), ",'Т.8.'!AC150,", ",'Т.8.'!AE150))))</f>
        <v/>
      </c>
      <c r="C366" s="571"/>
      <c r="D366" s="571"/>
      <c r="E366" s="571" t="str">
        <f ca="1">IF(CONCATENATE('Т.8.'!AG150,", ",'Т.8.'!AF150,", ",'Т.8.'!AH150," обл., ",'Т.8.'!AI150," р-н, ",'Т.8.'!AJ150," ",'Т.8.'!AK150,", ",'Т.8.'!AL150," ",'Т.8.'!AM150,", буд. ",'Т.8.'!AN150,", кв./оф.",'Т.8.'!AO150,".    ",'Т.8.'!AP150)=" ,  ,   обл.,   р-н,    ,    , буд.  , кв./оф. .     ","",
IF(CONCATENATE('Т.8.'!AG150,", ",'Т.8.'!AF150,", ",'Т.8.'!AH150," обл., ",'Т.8.'!AI150," р-н, ",'Т.8.'!AJ150," ",'Т.8.'!AK150,", ",'Т.8.'!AL150," ",'Т.8.'!AM150,", буд. ",'Т.8.'!AN150,", кв./оф.",'Т.8.'!AO150,".    ",'Т.8.'!AP150)=$AJ$224,"-",
CONCATENATE('Т.8.'!AG150,", ",'Т.8.'!AF150,", ",'Т.8.'!AH150," обл., ",'Т.8.'!AI150," р-н, ",'Т.8.'!AJ150," ",'Т.8.'!AK150,", ",'Т.8.'!AL150," ",'Т.8.'!AM150,", буд. ",'Т.8.'!AN150,", кв./оф.",'Т.8.'!AO150,".    ",'Т.8.'!AP150)))</f>
        <v/>
      </c>
      <c r="F366" s="571"/>
      <c r="G366" s="571"/>
      <c r="H366" s="571"/>
      <c r="I366" s="629" t="str">
        <f ca="1">'Т.8.'!AQ150</f>
        <v xml:space="preserve"> </v>
      </c>
      <c r="J366" s="629"/>
      <c r="K366" s="629" t="str">
        <f ca="1">'Т.8.'!AR150</f>
        <v xml:space="preserve"> </v>
      </c>
      <c r="L366" s="629"/>
      <c r="M366" s="629" t="str">
        <f ca="1">'Т.8.'!AS150</f>
        <v/>
      </c>
      <c r="N366" s="629"/>
      <c r="O366" s="597" t="str">
        <f ca="1">'Т.8.'!AT150</f>
        <v xml:space="preserve"> </v>
      </c>
      <c r="P366" s="597"/>
      <c r="Q366" s="571" t="str">
        <f ca="1">IF(CONCATENATE('Т.8.'!AU150,". ",'Т.8.'!AV150)=" .  ","",CONCATENATE('Т.8.'!AU150,". ",'Т.8.'!AV150))</f>
        <v/>
      </c>
      <c r="R366" s="571"/>
      <c r="S366" s="571"/>
      <c r="T366" s="597" t="str">
        <f ca="1">'Т.8.'!AW150</f>
        <v xml:space="preserve"> </v>
      </c>
      <c r="U366" s="597"/>
      <c r="V366" s="247"/>
      <c r="W366" s="247"/>
      <c r="X366" s="247"/>
      <c r="Y366" s="247"/>
      <c r="Z366" s="247"/>
      <c r="AA366" s="247"/>
      <c r="AB366"/>
      <c r="AC366"/>
      <c r="AD366"/>
      <c r="AE366"/>
      <c r="AF366"/>
      <c r="AG366"/>
      <c r="AH366"/>
      <c r="AI366"/>
      <c r="AJ366"/>
    </row>
    <row r="367" spans="1:36" s="336" customFormat="1" ht="15" customHeight="1" x14ac:dyDescent="0.35">
      <c r="A367" s="402">
        <v>146</v>
      </c>
      <c r="B367" s="571" t="str">
        <f ca="1">IF(CONCATENATE('Т.8.'!AB151," (",'Т.8.'!AD151,"), ",'Т.8.'!AC151,", ",'Т.8.'!AE151)="  ( ),  ,  ","",IF(CONCATENATE('Т.8.'!AB151," (",'Т.8.'!AD151,"), ",'Т.8.'!AC151,", ",'Т.8.'!AE151)=$AJ$223,"-",(CONCATENATE('Т.8.'!AB151," (",'Т.8.'!AD151,"), ",'Т.8.'!AC151,", ",'Т.8.'!AE151))))</f>
        <v/>
      </c>
      <c r="C367" s="571"/>
      <c r="D367" s="571"/>
      <c r="E367" s="571" t="str">
        <f ca="1">IF(CONCATENATE('Т.8.'!AG151,", ",'Т.8.'!AF151,", ",'Т.8.'!AH151," обл., ",'Т.8.'!AI151," р-н, ",'Т.8.'!AJ151," ",'Т.8.'!AK151,", ",'Т.8.'!AL151," ",'Т.8.'!AM151,", буд. ",'Т.8.'!AN151,", кв./оф.",'Т.8.'!AO151,".    ",'Т.8.'!AP151)=" ,  ,   обл.,   р-н,    ,    , буд.  , кв./оф. .     ","",
IF(CONCATENATE('Т.8.'!AG151,", ",'Т.8.'!AF151,", ",'Т.8.'!AH151," обл., ",'Т.8.'!AI151," р-н, ",'Т.8.'!AJ151," ",'Т.8.'!AK151,", ",'Т.8.'!AL151," ",'Т.8.'!AM151,", буд. ",'Т.8.'!AN151,", кв./оф.",'Т.8.'!AO151,".    ",'Т.8.'!AP151)=$AJ$224,"-",
CONCATENATE('Т.8.'!AG151,", ",'Т.8.'!AF151,", ",'Т.8.'!AH151," обл., ",'Т.8.'!AI151," р-н, ",'Т.8.'!AJ151," ",'Т.8.'!AK151,", ",'Т.8.'!AL151," ",'Т.8.'!AM151,", буд. ",'Т.8.'!AN151,", кв./оф.",'Т.8.'!AO151,".    ",'Т.8.'!AP151)))</f>
        <v/>
      </c>
      <c r="F367" s="571"/>
      <c r="G367" s="571"/>
      <c r="H367" s="571"/>
      <c r="I367" s="629" t="str">
        <f ca="1">'Т.8.'!AQ151</f>
        <v xml:space="preserve"> </v>
      </c>
      <c r="J367" s="629"/>
      <c r="K367" s="629" t="str">
        <f ca="1">'Т.8.'!AR151</f>
        <v xml:space="preserve"> </v>
      </c>
      <c r="L367" s="629"/>
      <c r="M367" s="629" t="str">
        <f ca="1">'Т.8.'!AS151</f>
        <v/>
      </c>
      <c r="N367" s="629"/>
      <c r="O367" s="597" t="str">
        <f ca="1">'Т.8.'!AT151</f>
        <v xml:space="preserve"> </v>
      </c>
      <c r="P367" s="597"/>
      <c r="Q367" s="571" t="str">
        <f ca="1">IF(CONCATENATE('Т.8.'!AU151,". ",'Т.8.'!AV151)=" .  ","",CONCATENATE('Т.8.'!AU151,". ",'Т.8.'!AV151))</f>
        <v/>
      </c>
      <c r="R367" s="571"/>
      <c r="S367" s="571"/>
      <c r="T367" s="597" t="str">
        <f ca="1">'Т.8.'!AW151</f>
        <v xml:space="preserve"> </v>
      </c>
      <c r="U367" s="597"/>
      <c r="V367" s="247"/>
      <c r="W367" s="247"/>
      <c r="X367" s="247"/>
      <c r="Y367" s="247"/>
      <c r="Z367" s="247"/>
      <c r="AA367" s="247"/>
      <c r="AB367"/>
      <c r="AC367"/>
      <c r="AD367"/>
      <c r="AE367"/>
      <c r="AF367"/>
      <c r="AG367"/>
      <c r="AH367"/>
      <c r="AI367"/>
      <c r="AJ367"/>
    </row>
    <row r="368" spans="1:36" s="336" customFormat="1" ht="15" customHeight="1" x14ac:dyDescent="0.35">
      <c r="A368" s="402">
        <v>147</v>
      </c>
      <c r="B368" s="571" t="str">
        <f ca="1">IF(CONCATENATE('Т.8.'!AB152," (",'Т.8.'!AD152,"), ",'Т.8.'!AC152,", ",'Т.8.'!AE152)="  ( ),  ,  ","",IF(CONCATENATE('Т.8.'!AB152," (",'Т.8.'!AD152,"), ",'Т.8.'!AC152,", ",'Т.8.'!AE152)=$AJ$223,"-",(CONCATENATE('Т.8.'!AB152," (",'Т.8.'!AD152,"), ",'Т.8.'!AC152,", ",'Т.8.'!AE152))))</f>
        <v/>
      </c>
      <c r="C368" s="571"/>
      <c r="D368" s="571"/>
      <c r="E368" s="571" t="str">
        <f ca="1">IF(CONCATENATE('Т.8.'!AG152,", ",'Т.8.'!AF152,", ",'Т.8.'!AH152," обл., ",'Т.8.'!AI152," р-н, ",'Т.8.'!AJ152," ",'Т.8.'!AK152,", ",'Т.8.'!AL152," ",'Т.8.'!AM152,", буд. ",'Т.8.'!AN152,", кв./оф.",'Т.8.'!AO152,".    ",'Т.8.'!AP152)=" ,  ,   обл.,   р-н,    ,    , буд.  , кв./оф. .     ","",
IF(CONCATENATE('Т.8.'!AG152,", ",'Т.8.'!AF152,", ",'Т.8.'!AH152," обл., ",'Т.8.'!AI152," р-н, ",'Т.8.'!AJ152," ",'Т.8.'!AK152,", ",'Т.8.'!AL152," ",'Т.8.'!AM152,", буд. ",'Т.8.'!AN152,", кв./оф.",'Т.8.'!AO152,".    ",'Т.8.'!AP152)=$AJ$224,"-",
CONCATENATE('Т.8.'!AG152,", ",'Т.8.'!AF152,", ",'Т.8.'!AH152," обл., ",'Т.8.'!AI152," р-н, ",'Т.8.'!AJ152," ",'Т.8.'!AK152,", ",'Т.8.'!AL152," ",'Т.8.'!AM152,", буд. ",'Т.8.'!AN152,", кв./оф.",'Т.8.'!AO152,".    ",'Т.8.'!AP152)))</f>
        <v/>
      </c>
      <c r="F368" s="571"/>
      <c r="G368" s="571"/>
      <c r="H368" s="571"/>
      <c r="I368" s="629" t="str">
        <f ca="1">'Т.8.'!AQ152</f>
        <v xml:space="preserve"> </v>
      </c>
      <c r="J368" s="629"/>
      <c r="K368" s="629" t="str">
        <f ca="1">'Т.8.'!AR152</f>
        <v xml:space="preserve"> </v>
      </c>
      <c r="L368" s="629"/>
      <c r="M368" s="629" t="str">
        <f ca="1">'Т.8.'!AS152</f>
        <v/>
      </c>
      <c r="N368" s="629"/>
      <c r="O368" s="597" t="str">
        <f ca="1">'Т.8.'!AT152</f>
        <v xml:space="preserve"> </v>
      </c>
      <c r="P368" s="597"/>
      <c r="Q368" s="571" t="str">
        <f ca="1">IF(CONCATENATE('Т.8.'!AU152,". ",'Т.8.'!AV152)=" .  ","",CONCATENATE('Т.8.'!AU152,". ",'Т.8.'!AV152))</f>
        <v/>
      </c>
      <c r="R368" s="571"/>
      <c r="S368" s="571"/>
      <c r="T368" s="597" t="str">
        <f ca="1">'Т.8.'!AW152</f>
        <v xml:space="preserve"> </v>
      </c>
      <c r="U368" s="597"/>
      <c r="V368" s="247"/>
      <c r="W368" s="247"/>
      <c r="X368" s="247"/>
      <c r="Y368" s="247"/>
      <c r="Z368" s="247"/>
      <c r="AA368" s="247"/>
      <c r="AB368"/>
      <c r="AC368"/>
      <c r="AD368"/>
      <c r="AE368"/>
      <c r="AF368"/>
      <c r="AG368"/>
      <c r="AH368"/>
      <c r="AI368"/>
      <c r="AJ368"/>
    </row>
    <row r="369" spans="1:36" s="336" customFormat="1" ht="15" customHeight="1" x14ac:dyDescent="0.35">
      <c r="A369" s="402">
        <v>148</v>
      </c>
      <c r="B369" s="571" t="str">
        <f ca="1">IF(CONCATENATE('Т.8.'!AB153," (",'Т.8.'!AD153,"), ",'Т.8.'!AC153,", ",'Т.8.'!AE153)="  ( ),  ,  ","",IF(CONCATENATE('Т.8.'!AB153," (",'Т.8.'!AD153,"), ",'Т.8.'!AC153,", ",'Т.8.'!AE153)=$AJ$223,"-",(CONCATENATE('Т.8.'!AB153," (",'Т.8.'!AD153,"), ",'Т.8.'!AC153,", ",'Т.8.'!AE153))))</f>
        <v/>
      </c>
      <c r="C369" s="571"/>
      <c r="D369" s="571"/>
      <c r="E369" s="571" t="str">
        <f ca="1">IF(CONCATENATE('Т.8.'!AG153,", ",'Т.8.'!AF153,", ",'Т.8.'!AH153," обл., ",'Т.8.'!AI153," р-н, ",'Т.8.'!AJ153," ",'Т.8.'!AK153,", ",'Т.8.'!AL153," ",'Т.8.'!AM153,", буд. ",'Т.8.'!AN153,", кв./оф.",'Т.8.'!AO153,".    ",'Т.8.'!AP153)=" ,  ,   обл.,   р-н,    ,    , буд.  , кв./оф. .     ","",
IF(CONCATENATE('Т.8.'!AG153,", ",'Т.8.'!AF153,", ",'Т.8.'!AH153," обл., ",'Т.8.'!AI153," р-н, ",'Т.8.'!AJ153," ",'Т.8.'!AK153,", ",'Т.8.'!AL153," ",'Т.8.'!AM153,", буд. ",'Т.8.'!AN153,", кв./оф.",'Т.8.'!AO153,".    ",'Т.8.'!AP153)=$AJ$224,"-",
CONCATENATE('Т.8.'!AG153,", ",'Т.8.'!AF153,", ",'Т.8.'!AH153," обл., ",'Т.8.'!AI153," р-н, ",'Т.8.'!AJ153," ",'Т.8.'!AK153,", ",'Т.8.'!AL153," ",'Т.8.'!AM153,", буд. ",'Т.8.'!AN153,", кв./оф.",'Т.8.'!AO153,".    ",'Т.8.'!AP153)))</f>
        <v/>
      </c>
      <c r="F369" s="571"/>
      <c r="G369" s="571"/>
      <c r="H369" s="571"/>
      <c r="I369" s="629" t="str">
        <f ca="1">'Т.8.'!AQ153</f>
        <v xml:space="preserve"> </v>
      </c>
      <c r="J369" s="629"/>
      <c r="K369" s="629" t="str">
        <f ca="1">'Т.8.'!AR153</f>
        <v xml:space="preserve"> </v>
      </c>
      <c r="L369" s="629"/>
      <c r="M369" s="629" t="str">
        <f ca="1">'Т.8.'!AS153</f>
        <v/>
      </c>
      <c r="N369" s="629"/>
      <c r="O369" s="597" t="str">
        <f ca="1">'Т.8.'!AT153</f>
        <v xml:space="preserve"> </v>
      </c>
      <c r="P369" s="597"/>
      <c r="Q369" s="571" t="str">
        <f ca="1">IF(CONCATENATE('Т.8.'!AU153,". ",'Т.8.'!AV153)=" .  ","",CONCATENATE('Т.8.'!AU153,". ",'Т.8.'!AV153))</f>
        <v/>
      </c>
      <c r="R369" s="571"/>
      <c r="S369" s="571"/>
      <c r="T369" s="597" t="str">
        <f ca="1">'Т.8.'!AW153</f>
        <v xml:space="preserve"> </v>
      </c>
      <c r="U369" s="597"/>
      <c r="V369" s="247"/>
      <c r="W369" s="247"/>
      <c r="X369" s="247"/>
      <c r="Y369" s="247"/>
      <c r="Z369" s="247"/>
      <c r="AA369" s="247"/>
      <c r="AB369"/>
      <c r="AC369"/>
      <c r="AD369"/>
      <c r="AE369"/>
      <c r="AF369"/>
      <c r="AG369"/>
      <c r="AH369"/>
      <c r="AI369"/>
      <c r="AJ369"/>
    </row>
    <row r="370" spans="1:36" s="336" customFormat="1" ht="15" customHeight="1" x14ac:dyDescent="0.35">
      <c r="A370" s="402">
        <v>149</v>
      </c>
      <c r="B370" s="571" t="str">
        <f ca="1">IF(CONCATENATE('Т.8.'!AB154," (",'Т.8.'!AD154,"), ",'Т.8.'!AC154,", ",'Т.8.'!AE154)="  ( ),  ,  ","",IF(CONCATENATE('Т.8.'!AB154," (",'Т.8.'!AD154,"), ",'Т.8.'!AC154,", ",'Т.8.'!AE154)=$AJ$223,"-",(CONCATENATE('Т.8.'!AB154," (",'Т.8.'!AD154,"), ",'Т.8.'!AC154,", ",'Т.8.'!AE154))))</f>
        <v/>
      </c>
      <c r="C370" s="571"/>
      <c r="D370" s="571"/>
      <c r="E370" s="571" t="str">
        <f ca="1">IF(CONCATENATE('Т.8.'!AG154,", ",'Т.8.'!AF154,", ",'Т.8.'!AH154," обл., ",'Т.8.'!AI154," р-н, ",'Т.8.'!AJ154," ",'Т.8.'!AK154,", ",'Т.8.'!AL154," ",'Т.8.'!AM154,", буд. ",'Т.8.'!AN154,", кв./оф.",'Т.8.'!AO154,".    ",'Т.8.'!AP154)=" ,  ,   обл.,   р-н,    ,    , буд.  , кв./оф. .     ","",
IF(CONCATENATE('Т.8.'!AG154,", ",'Т.8.'!AF154,", ",'Т.8.'!AH154," обл., ",'Т.8.'!AI154," р-н, ",'Т.8.'!AJ154," ",'Т.8.'!AK154,", ",'Т.8.'!AL154," ",'Т.8.'!AM154,", буд. ",'Т.8.'!AN154,", кв./оф.",'Т.8.'!AO154,".    ",'Т.8.'!AP154)=$AJ$224,"-",
CONCATENATE('Т.8.'!AG154,", ",'Т.8.'!AF154,", ",'Т.8.'!AH154," обл., ",'Т.8.'!AI154," р-н, ",'Т.8.'!AJ154," ",'Т.8.'!AK154,", ",'Т.8.'!AL154," ",'Т.8.'!AM154,", буд. ",'Т.8.'!AN154,", кв./оф.",'Т.8.'!AO154,".    ",'Т.8.'!AP154)))</f>
        <v/>
      </c>
      <c r="F370" s="571"/>
      <c r="G370" s="571"/>
      <c r="H370" s="571"/>
      <c r="I370" s="629" t="str">
        <f ca="1">'Т.8.'!AQ154</f>
        <v xml:space="preserve"> </v>
      </c>
      <c r="J370" s="629"/>
      <c r="K370" s="629" t="str">
        <f ca="1">'Т.8.'!AR154</f>
        <v xml:space="preserve"> </v>
      </c>
      <c r="L370" s="629"/>
      <c r="M370" s="629" t="str">
        <f ca="1">'Т.8.'!AS154</f>
        <v/>
      </c>
      <c r="N370" s="629"/>
      <c r="O370" s="597" t="str">
        <f ca="1">'Т.8.'!AT154</f>
        <v xml:space="preserve"> </v>
      </c>
      <c r="P370" s="597"/>
      <c r="Q370" s="571" t="str">
        <f ca="1">IF(CONCATENATE('Т.8.'!AU154,". ",'Т.8.'!AV154)=" .  ","",CONCATENATE('Т.8.'!AU154,". ",'Т.8.'!AV154))</f>
        <v/>
      </c>
      <c r="R370" s="571"/>
      <c r="S370" s="571"/>
      <c r="T370" s="597" t="str">
        <f ca="1">'Т.8.'!AW154</f>
        <v xml:space="preserve"> </v>
      </c>
      <c r="U370" s="597"/>
      <c r="V370" s="247"/>
      <c r="W370" s="247"/>
      <c r="X370" s="247"/>
      <c r="Y370" s="247"/>
      <c r="Z370" s="247"/>
      <c r="AA370" s="247"/>
      <c r="AB370"/>
      <c r="AC370"/>
      <c r="AD370"/>
      <c r="AE370"/>
      <c r="AF370"/>
      <c r="AG370"/>
      <c r="AH370"/>
      <c r="AI370"/>
      <c r="AJ370"/>
    </row>
    <row r="371" spans="1:36" s="336" customFormat="1" ht="15" customHeight="1" x14ac:dyDescent="0.35">
      <c r="A371" s="402">
        <v>150</v>
      </c>
      <c r="B371" s="571" t="str">
        <f ca="1">IF(CONCATENATE('Т.8.'!AB155," (",'Т.8.'!AD155,"), ",'Т.8.'!AC155,", ",'Т.8.'!AE155)="  ( ),  ,  ","",IF(CONCATENATE('Т.8.'!AB155," (",'Т.8.'!AD155,"), ",'Т.8.'!AC155,", ",'Т.8.'!AE155)=$AJ$223,"-",(CONCATENATE('Т.8.'!AB155," (",'Т.8.'!AD155,"), ",'Т.8.'!AC155,", ",'Т.8.'!AE155))))</f>
        <v/>
      </c>
      <c r="C371" s="571"/>
      <c r="D371" s="571"/>
      <c r="E371" s="571" t="str">
        <f ca="1">IF(CONCATENATE('Т.8.'!AG155,", ",'Т.8.'!AF155,", ",'Т.8.'!AH155," обл., ",'Т.8.'!AI155," р-н, ",'Т.8.'!AJ155," ",'Т.8.'!AK155,", ",'Т.8.'!AL155," ",'Т.8.'!AM155,", буд. ",'Т.8.'!AN155,", кв./оф.",'Т.8.'!AO155,".    ",'Т.8.'!AP155)=" ,  ,   обл.,   р-н,    ,    , буд.  , кв./оф. .     ","",
IF(CONCATENATE('Т.8.'!AG155,", ",'Т.8.'!AF155,", ",'Т.8.'!AH155," обл., ",'Т.8.'!AI155," р-н, ",'Т.8.'!AJ155," ",'Т.8.'!AK155,", ",'Т.8.'!AL155," ",'Т.8.'!AM155,", буд. ",'Т.8.'!AN155,", кв./оф.",'Т.8.'!AO155,".    ",'Т.8.'!AP155)=$AJ$224,"-",
CONCATENATE('Т.8.'!AG155,", ",'Т.8.'!AF155,", ",'Т.8.'!AH155," обл., ",'Т.8.'!AI155," р-н, ",'Т.8.'!AJ155," ",'Т.8.'!AK155,", ",'Т.8.'!AL155," ",'Т.8.'!AM155,", буд. ",'Т.8.'!AN155,", кв./оф.",'Т.8.'!AO155,".    ",'Т.8.'!AP155)))</f>
        <v/>
      </c>
      <c r="F371" s="571"/>
      <c r="G371" s="571"/>
      <c r="H371" s="571"/>
      <c r="I371" s="629" t="str">
        <f ca="1">'Т.8.'!AQ155</f>
        <v xml:space="preserve"> </v>
      </c>
      <c r="J371" s="629"/>
      <c r="K371" s="629" t="str">
        <f ca="1">'Т.8.'!AR155</f>
        <v xml:space="preserve"> </v>
      </c>
      <c r="L371" s="629"/>
      <c r="M371" s="629" t="str">
        <f ca="1">'Т.8.'!AS155</f>
        <v/>
      </c>
      <c r="N371" s="629"/>
      <c r="O371" s="597" t="str">
        <f ca="1">'Т.8.'!AT155</f>
        <v xml:space="preserve"> </v>
      </c>
      <c r="P371" s="597"/>
      <c r="Q371" s="571" t="str">
        <f ca="1">IF(CONCATENATE('Т.8.'!AU155,". ",'Т.8.'!AV155)=" .  ","",CONCATENATE('Т.8.'!AU155,". ",'Т.8.'!AV155))</f>
        <v/>
      </c>
      <c r="R371" s="571"/>
      <c r="S371" s="571"/>
      <c r="T371" s="597" t="str">
        <f ca="1">'Т.8.'!AW155</f>
        <v xml:space="preserve"> </v>
      </c>
      <c r="U371" s="597"/>
      <c r="V371" s="247"/>
      <c r="W371" s="247"/>
      <c r="X371" s="247"/>
      <c r="Y371" s="247"/>
      <c r="Z371" s="247"/>
      <c r="AA371" s="247"/>
      <c r="AB371"/>
      <c r="AC371"/>
      <c r="AD371"/>
      <c r="AE371"/>
      <c r="AF371"/>
      <c r="AG371"/>
      <c r="AH371"/>
      <c r="AI371"/>
      <c r="AJ371"/>
    </row>
    <row r="372" spans="1:36" s="336" customFormat="1" ht="15" customHeight="1" x14ac:dyDescent="0.35">
      <c r="A372" s="402">
        <v>151</v>
      </c>
      <c r="B372" s="571" t="str">
        <f ca="1">IF(CONCATENATE('Т.8.'!AB156," (",'Т.8.'!AD156,"), ",'Т.8.'!AC156,", ",'Т.8.'!AE156)="  ( ),  ,  ","",IF(CONCATENATE('Т.8.'!AB156," (",'Т.8.'!AD156,"), ",'Т.8.'!AC156,", ",'Т.8.'!AE156)=$AJ$223,"-",(CONCATENATE('Т.8.'!AB156," (",'Т.8.'!AD156,"), ",'Т.8.'!AC156,", ",'Т.8.'!AE156))))</f>
        <v/>
      </c>
      <c r="C372" s="571"/>
      <c r="D372" s="571"/>
      <c r="E372" s="571" t="str">
        <f ca="1">IF(CONCATENATE('Т.8.'!AG156,", ",'Т.8.'!AF156,", ",'Т.8.'!AH156," обл., ",'Т.8.'!AI156," р-н, ",'Т.8.'!AJ156," ",'Т.8.'!AK156,", ",'Т.8.'!AL156," ",'Т.8.'!AM156,", буд. ",'Т.8.'!AN156,", кв./оф.",'Т.8.'!AO156,".    ",'Т.8.'!AP156)=" ,  ,   обл.,   р-н,    ,    , буд.  , кв./оф. .     ","",
IF(CONCATENATE('Т.8.'!AG156,", ",'Т.8.'!AF156,", ",'Т.8.'!AH156," обл., ",'Т.8.'!AI156," р-н, ",'Т.8.'!AJ156," ",'Т.8.'!AK156,", ",'Т.8.'!AL156," ",'Т.8.'!AM156,", буд. ",'Т.8.'!AN156,", кв./оф.",'Т.8.'!AO156,".    ",'Т.8.'!AP156)=$AJ$224,"-",
CONCATENATE('Т.8.'!AG156,", ",'Т.8.'!AF156,", ",'Т.8.'!AH156," обл., ",'Т.8.'!AI156," р-н, ",'Т.8.'!AJ156," ",'Т.8.'!AK156,", ",'Т.8.'!AL156," ",'Т.8.'!AM156,", буд. ",'Т.8.'!AN156,", кв./оф.",'Т.8.'!AO156,".    ",'Т.8.'!AP156)))</f>
        <v/>
      </c>
      <c r="F372" s="571"/>
      <c r="G372" s="571"/>
      <c r="H372" s="571"/>
      <c r="I372" s="629" t="str">
        <f ca="1">'Т.8.'!AQ156</f>
        <v xml:space="preserve"> </v>
      </c>
      <c r="J372" s="629"/>
      <c r="K372" s="629" t="str">
        <f ca="1">'Т.8.'!AR156</f>
        <v xml:space="preserve"> </v>
      </c>
      <c r="L372" s="629"/>
      <c r="M372" s="629" t="str">
        <f ca="1">'Т.8.'!AS156</f>
        <v/>
      </c>
      <c r="N372" s="629"/>
      <c r="O372" s="597" t="str">
        <f ca="1">'Т.8.'!AT156</f>
        <v xml:space="preserve"> </v>
      </c>
      <c r="P372" s="597"/>
      <c r="Q372" s="571" t="str">
        <f ca="1">IF(CONCATENATE('Т.8.'!AU156,". ",'Т.8.'!AV156)=" .  ","",CONCATENATE('Т.8.'!AU156,". ",'Т.8.'!AV156))</f>
        <v/>
      </c>
      <c r="R372" s="571"/>
      <c r="S372" s="571"/>
      <c r="T372" s="597" t="str">
        <f ca="1">'Т.8.'!AW156</f>
        <v xml:space="preserve"> </v>
      </c>
      <c r="U372" s="597"/>
      <c r="V372" s="247"/>
      <c r="W372" s="247"/>
      <c r="X372" s="247"/>
      <c r="Y372" s="247"/>
      <c r="Z372" s="247"/>
      <c r="AA372" s="247"/>
      <c r="AB372"/>
      <c r="AC372"/>
      <c r="AD372"/>
      <c r="AE372"/>
      <c r="AF372"/>
      <c r="AG372"/>
      <c r="AH372"/>
      <c r="AI372"/>
      <c r="AJ372"/>
    </row>
    <row r="373" spans="1:36" s="336" customFormat="1" ht="15" customHeight="1" x14ac:dyDescent="0.35">
      <c r="A373" s="402">
        <v>152</v>
      </c>
      <c r="B373" s="571" t="str">
        <f ca="1">IF(CONCATENATE('Т.8.'!AB157," (",'Т.8.'!AD157,"), ",'Т.8.'!AC157,", ",'Т.8.'!AE157)="  ( ),  ,  ","",IF(CONCATENATE('Т.8.'!AB157," (",'Т.8.'!AD157,"), ",'Т.8.'!AC157,", ",'Т.8.'!AE157)=$AJ$223,"-",(CONCATENATE('Т.8.'!AB157," (",'Т.8.'!AD157,"), ",'Т.8.'!AC157,", ",'Т.8.'!AE157))))</f>
        <v/>
      </c>
      <c r="C373" s="571"/>
      <c r="D373" s="571"/>
      <c r="E373" s="571" t="str">
        <f ca="1">IF(CONCATENATE('Т.8.'!AG157,", ",'Т.8.'!AF157,", ",'Т.8.'!AH157," обл., ",'Т.8.'!AI157," р-н, ",'Т.8.'!AJ157," ",'Т.8.'!AK157,", ",'Т.8.'!AL157," ",'Т.8.'!AM157,", буд. ",'Т.8.'!AN157,", кв./оф.",'Т.8.'!AO157,".    ",'Т.8.'!AP157)=" ,  ,   обл.,   р-н,    ,    , буд.  , кв./оф. .     ","",
IF(CONCATENATE('Т.8.'!AG157,", ",'Т.8.'!AF157,", ",'Т.8.'!AH157," обл., ",'Т.8.'!AI157," р-н, ",'Т.8.'!AJ157," ",'Т.8.'!AK157,", ",'Т.8.'!AL157," ",'Т.8.'!AM157,", буд. ",'Т.8.'!AN157,", кв./оф.",'Т.8.'!AO157,".    ",'Т.8.'!AP157)=$AJ$224,"-",
CONCATENATE('Т.8.'!AG157,", ",'Т.8.'!AF157,", ",'Т.8.'!AH157," обл., ",'Т.8.'!AI157," р-н, ",'Т.8.'!AJ157," ",'Т.8.'!AK157,", ",'Т.8.'!AL157," ",'Т.8.'!AM157,", буд. ",'Т.8.'!AN157,", кв./оф.",'Т.8.'!AO157,".    ",'Т.8.'!AP157)))</f>
        <v/>
      </c>
      <c r="F373" s="571"/>
      <c r="G373" s="571"/>
      <c r="H373" s="571"/>
      <c r="I373" s="629" t="str">
        <f ca="1">'Т.8.'!AQ157</f>
        <v xml:space="preserve"> </v>
      </c>
      <c r="J373" s="629"/>
      <c r="K373" s="629" t="str">
        <f ca="1">'Т.8.'!AR157</f>
        <v xml:space="preserve"> </v>
      </c>
      <c r="L373" s="629"/>
      <c r="M373" s="629" t="str">
        <f ca="1">'Т.8.'!AS157</f>
        <v/>
      </c>
      <c r="N373" s="629"/>
      <c r="O373" s="597" t="str">
        <f ca="1">'Т.8.'!AT157</f>
        <v xml:space="preserve"> </v>
      </c>
      <c r="P373" s="597"/>
      <c r="Q373" s="571" t="str">
        <f ca="1">IF(CONCATENATE('Т.8.'!AU157,". ",'Т.8.'!AV157)=" .  ","",CONCATENATE('Т.8.'!AU157,". ",'Т.8.'!AV157))</f>
        <v/>
      </c>
      <c r="R373" s="571"/>
      <c r="S373" s="571"/>
      <c r="T373" s="597" t="str">
        <f ca="1">'Т.8.'!AW157</f>
        <v xml:space="preserve"> </v>
      </c>
      <c r="U373" s="597"/>
      <c r="V373" s="247"/>
      <c r="W373" s="247"/>
      <c r="X373" s="247"/>
      <c r="Y373" s="247"/>
      <c r="Z373" s="247"/>
      <c r="AA373" s="247"/>
      <c r="AB373"/>
      <c r="AC373"/>
      <c r="AD373"/>
      <c r="AE373"/>
      <c r="AF373"/>
      <c r="AG373"/>
      <c r="AH373"/>
      <c r="AI373"/>
      <c r="AJ373"/>
    </row>
    <row r="374" spans="1:36" s="336" customFormat="1" ht="15" customHeight="1" x14ac:dyDescent="0.35">
      <c r="A374" s="402">
        <v>153</v>
      </c>
      <c r="B374" s="571" t="str">
        <f ca="1">IF(CONCATENATE('Т.8.'!AB158," (",'Т.8.'!AD158,"), ",'Т.8.'!AC158,", ",'Т.8.'!AE158)="  ( ),  ,  ","",IF(CONCATENATE('Т.8.'!AB158," (",'Т.8.'!AD158,"), ",'Т.8.'!AC158,", ",'Т.8.'!AE158)=$AJ$223,"-",(CONCATENATE('Т.8.'!AB158," (",'Т.8.'!AD158,"), ",'Т.8.'!AC158,", ",'Т.8.'!AE158))))</f>
        <v/>
      </c>
      <c r="C374" s="571"/>
      <c r="D374" s="571"/>
      <c r="E374" s="571" t="str">
        <f ca="1">IF(CONCATENATE('Т.8.'!AG158,", ",'Т.8.'!AF158,", ",'Т.8.'!AH158," обл., ",'Т.8.'!AI158," р-н, ",'Т.8.'!AJ158," ",'Т.8.'!AK158,", ",'Т.8.'!AL158," ",'Т.8.'!AM158,", буд. ",'Т.8.'!AN158,", кв./оф.",'Т.8.'!AO158,".    ",'Т.8.'!AP158)=" ,  ,   обл.,   р-н,    ,    , буд.  , кв./оф. .     ","",
IF(CONCATENATE('Т.8.'!AG158,", ",'Т.8.'!AF158,", ",'Т.8.'!AH158," обл., ",'Т.8.'!AI158," р-н, ",'Т.8.'!AJ158," ",'Т.8.'!AK158,", ",'Т.8.'!AL158," ",'Т.8.'!AM158,", буд. ",'Т.8.'!AN158,", кв./оф.",'Т.8.'!AO158,".    ",'Т.8.'!AP158)=$AJ$224,"-",
CONCATENATE('Т.8.'!AG158,", ",'Т.8.'!AF158,", ",'Т.8.'!AH158," обл., ",'Т.8.'!AI158," р-н, ",'Т.8.'!AJ158," ",'Т.8.'!AK158,", ",'Т.8.'!AL158," ",'Т.8.'!AM158,", буд. ",'Т.8.'!AN158,", кв./оф.",'Т.8.'!AO158,".    ",'Т.8.'!AP158)))</f>
        <v/>
      </c>
      <c r="F374" s="571"/>
      <c r="G374" s="571"/>
      <c r="H374" s="571"/>
      <c r="I374" s="629" t="str">
        <f ca="1">'Т.8.'!AQ158</f>
        <v xml:space="preserve"> </v>
      </c>
      <c r="J374" s="629"/>
      <c r="K374" s="629" t="str">
        <f ca="1">'Т.8.'!AR158</f>
        <v xml:space="preserve"> </v>
      </c>
      <c r="L374" s="629"/>
      <c r="M374" s="629" t="str">
        <f ca="1">'Т.8.'!AS158</f>
        <v/>
      </c>
      <c r="N374" s="629"/>
      <c r="O374" s="597" t="str">
        <f ca="1">'Т.8.'!AT158</f>
        <v xml:space="preserve"> </v>
      </c>
      <c r="P374" s="597"/>
      <c r="Q374" s="571" t="str">
        <f ca="1">IF(CONCATENATE('Т.8.'!AU158,". ",'Т.8.'!AV158)=" .  ","",CONCATENATE('Т.8.'!AU158,". ",'Т.8.'!AV158))</f>
        <v/>
      </c>
      <c r="R374" s="571"/>
      <c r="S374" s="571"/>
      <c r="T374" s="597" t="str">
        <f ca="1">'Т.8.'!AW158</f>
        <v xml:space="preserve"> </v>
      </c>
      <c r="U374" s="597"/>
      <c r="V374" s="247"/>
      <c r="W374" s="247"/>
      <c r="X374" s="247"/>
      <c r="Y374" s="247"/>
      <c r="Z374" s="247"/>
      <c r="AA374" s="247"/>
      <c r="AB374"/>
      <c r="AC374"/>
      <c r="AD374"/>
      <c r="AE374"/>
      <c r="AF374"/>
      <c r="AG374"/>
      <c r="AH374"/>
      <c r="AI374"/>
      <c r="AJ374"/>
    </row>
    <row r="375" spans="1:36" s="336" customFormat="1" ht="15" customHeight="1" x14ac:dyDescent="0.35">
      <c r="A375" s="402">
        <v>154</v>
      </c>
      <c r="B375" s="571" t="str">
        <f ca="1">IF(CONCATENATE('Т.8.'!AB159," (",'Т.8.'!AD159,"), ",'Т.8.'!AC159,", ",'Т.8.'!AE159)="  ( ),  ,  ","",IF(CONCATENATE('Т.8.'!AB159," (",'Т.8.'!AD159,"), ",'Т.8.'!AC159,", ",'Т.8.'!AE159)=$AJ$223,"-",(CONCATENATE('Т.8.'!AB159," (",'Т.8.'!AD159,"), ",'Т.8.'!AC159,", ",'Т.8.'!AE159))))</f>
        <v/>
      </c>
      <c r="C375" s="571"/>
      <c r="D375" s="571"/>
      <c r="E375" s="571" t="str">
        <f ca="1">IF(CONCATENATE('Т.8.'!AG159,", ",'Т.8.'!AF159,", ",'Т.8.'!AH159," обл., ",'Т.8.'!AI159," р-н, ",'Т.8.'!AJ159," ",'Т.8.'!AK159,", ",'Т.8.'!AL159," ",'Т.8.'!AM159,", буд. ",'Т.8.'!AN159,", кв./оф.",'Т.8.'!AO159,".    ",'Т.8.'!AP159)=" ,  ,   обл.,   р-н,    ,    , буд.  , кв./оф. .     ","",
IF(CONCATENATE('Т.8.'!AG159,", ",'Т.8.'!AF159,", ",'Т.8.'!AH159," обл., ",'Т.8.'!AI159," р-н, ",'Т.8.'!AJ159," ",'Т.8.'!AK159,", ",'Т.8.'!AL159," ",'Т.8.'!AM159,", буд. ",'Т.8.'!AN159,", кв./оф.",'Т.8.'!AO159,".    ",'Т.8.'!AP159)=$AJ$224,"-",
CONCATENATE('Т.8.'!AG159,", ",'Т.8.'!AF159,", ",'Т.8.'!AH159," обл., ",'Т.8.'!AI159," р-н, ",'Т.8.'!AJ159," ",'Т.8.'!AK159,", ",'Т.8.'!AL159," ",'Т.8.'!AM159,", буд. ",'Т.8.'!AN159,", кв./оф.",'Т.8.'!AO159,".    ",'Т.8.'!AP159)))</f>
        <v/>
      </c>
      <c r="F375" s="571"/>
      <c r="G375" s="571"/>
      <c r="H375" s="571"/>
      <c r="I375" s="629" t="str">
        <f ca="1">'Т.8.'!AQ159</f>
        <v xml:space="preserve"> </v>
      </c>
      <c r="J375" s="629"/>
      <c r="K375" s="629" t="str">
        <f ca="1">'Т.8.'!AR159</f>
        <v xml:space="preserve"> </v>
      </c>
      <c r="L375" s="629"/>
      <c r="M375" s="629" t="str">
        <f ca="1">'Т.8.'!AS159</f>
        <v/>
      </c>
      <c r="N375" s="629"/>
      <c r="O375" s="597" t="str">
        <f ca="1">'Т.8.'!AT159</f>
        <v xml:space="preserve"> </v>
      </c>
      <c r="P375" s="597"/>
      <c r="Q375" s="571" t="str">
        <f ca="1">IF(CONCATENATE('Т.8.'!AU159,". ",'Т.8.'!AV159)=" .  ","",CONCATENATE('Т.8.'!AU159,". ",'Т.8.'!AV159))</f>
        <v/>
      </c>
      <c r="R375" s="571"/>
      <c r="S375" s="571"/>
      <c r="T375" s="597" t="str">
        <f ca="1">'Т.8.'!AW159</f>
        <v xml:space="preserve"> </v>
      </c>
      <c r="U375" s="597"/>
      <c r="V375" s="247"/>
      <c r="W375" s="247"/>
      <c r="X375" s="247"/>
      <c r="Y375" s="247"/>
      <c r="Z375" s="247"/>
      <c r="AA375" s="247"/>
      <c r="AB375"/>
      <c r="AC375"/>
      <c r="AD375"/>
      <c r="AE375"/>
      <c r="AF375"/>
      <c r="AG375"/>
      <c r="AH375"/>
      <c r="AI375"/>
      <c r="AJ375"/>
    </row>
    <row r="376" spans="1:36" s="336" customFormat="1" ht="15" customHeight="1" x14ac:dyDescent="0.35">
      <c r="A376" s="402">
        <v>155</v>
      </c>
      <c r="B376" s="571" t="str">
        <f ca="1">IF(CONCATENATE('Т.8.'!AB160," (",'Т.8.'!AD160,"), ",'Т.8.'!AC160,", ",'Т.8.'!AE160)="  ( ),  ,  ","",IF(CONCATENATE('Т.8.'!AB160," (",'Т.8.'!AD160,"), ",'Т.8.'!AC160,", ",'Т.8.'!AE160)=$AJ$223,"-",(CONCATENATE('Т.8.'!AB160," (",'Т.8.'!AD160,"), ",'Т.8.'!AC160,", ",'Т.8.'!AE160))))</f>
        <v/>
      </c>
      <c r="C376" s="571"/>
      <c r="D376" s="571"/>
      <c r="E376" s="571" t="str">
        <f ca="1">IF(CONCATENATE('Т.8.'!AG160,", ",'Т.8.'!AF160,", ",'Т.8.'!AH160," обл., ",'Т.8.'!AI160," р-н, ",'Т.8.'!AJ160," ",'Т.8.'!AK160,", ",'Т.8.'!AL160," ",'Т.8.'!AM160,", буд. ",'Т.8.'!AN160,", кв./оф.",'Т.8.'!AO160,".    ",'Т.8.'!AP160)=" ,  ,   обл.,   р-н,    ,    , буд.  , кв./оф. .     ","",
IF(CONCATENATE('Т.8.'!AG160,", ",'Т.8.'!AF160,", ",'Т.8.'!AH160," обл., ",'Т.8.'!AI160," р-н, ",'Т.8.'!AJ160," ",'Т.8.'!AK160,", ",'Т.8.'!AL160," ",'Т.8.'!AM160,", буд. ",'Т.8.'!AN160,", кв./оф.",'Т.8.'!AO160,".    ",'Т.8.'!AP160)=$AJ$224,"-",
CONCATENATE('Т.8.'!AG160,", ",'Т.8.'!AF160,", ",'Т.8.'!AH160," обл., ",'Т.8.'!AI160," р-н, ",'Т.8.'!AJ160," ",'Т.8.'!AK160,", ",'Т.8.'!AL160," ",'Т.8.'!AM160,", буд. ",'Т.8.'!AN160,", кв./оф.",'Т.8.'!AO160,".    ",'Т.8.'!AP160)))</f>
        <v/>
      </c>
      <c r="F376" s="571"/>
      <c r="G376" s="571"/>
      <c r="H376" s="571"/>
      <c r="I376" s="629" t="str">
        <f ca="1">'Т.8.'!AQ160</f>
        <v xml:space="preserve"> </v>
      </c>
      <c r="J376" s="629"/>
      <c r="K376" s="629" t="str">
        <f ca="1">'Т.8.'!AR160</f>
        <v xml:space="preserve"> </v>
      </c>
      <c r="L376" s="629"/>
      <c r="M376" s="629" t="str">
        <f ca="1">'Т.8.'!AS160</f>
        <v/>
      </c>
      <c r="N376" s="629"/>
      <c r="O376" s="597" t="str">
        <f ca="1">'Т.8.'!AT160</f>
        <v xml:space="preserve"> </v>
      </c>
      <c r="P376" s="597"/>
      <c r="Q376" s="571" t="str">
        <f ca="1">IF(CONCATENATE('Т.8.'!AU160,". ",'Т.8.'!AV160)=" .  ","",CONCATENATE('Т.8.'!AU160,". ",'Т.8.'!AV160))</f>
        <v/>
      </c>
      <c r="R376" s="571"/>
      <c r="S376" s="571"/>
      <c r="T376" s="597" t="str">
        <f ca="1">'Т.8.'!AW160</f>
        <v xml:space="preserve"> </v>
      </c>
      <c r="U376" s="597"/>
      <c r="V376" s="247"/>
      <c r="W376" s="247"/>
      <c r="X376" s="247"/>
      <c r="Y376" s="247"/>
      <c r="Z376" s="247"/>
      <c r="AA376" s="247"/>
      <c r="AB376"/>
      <c r="AC376"/>
      <c r="AD376"/>
      <c r="AE376"/>
      <c r="AF376"/>
      <c r="AG376"/>
      <c r="AH376"/>
      <c r="AI376"/>
      <c r="AJ376"/>
    </row>
    <row r="377" spans="1:36" s="336" customFormat="1" ht="15" customHeight="1" x14ac:dyDescent="0.35">
      <c r="A377" s="402">
        <v>156</v>
      </c>
      <c r="B377" s="571" t="str">
        <f ca="1">IF(CONCATENATE('Т.8.'!AB161," (",'Т.8.'!AD161,"), ",'Т.8.'!AC161,", ",'Т.8.'!AE161)="  ( ),  ,  ","",IF(CONCATENATE('Т.8.'!AB161," (",'Т.8.'!AD161,"), ",'Т.8.'!AC161,", ",'Т.8.'!AE161)=$AJ$223,"-",(CONCATENATE('Т.8.'!AB161," (",'Т.8.'!AD161,"), ",'Т.8.'!AC161,", ",'Т.8.'!AE161))))</f>
        <v/>
      </c>
      <c r="C377" s="571"/>
      <c r="D377" s="571"/>
      <c r="E377" s="571" t="str">
        <f ca="1">IF(CONCATENATE('Т.8.'!AG161,", ",'Т.8.'!AF161,", ",'Т.8.'!AH161," обл., ",'Т.8.'!AI161," р-н, ",'Т.8.'!AJ161," ",'Т.8.'!AK161,", ",'Т.8.'!AL161," ",'Т.8.'!AM161,", буд. ",'Т.8.'!AN161,", кв./оф.",'Т.8.'!AO161,".    ",'Т.8.'!AP161)=" ,  ,   обл.,   р-н,    ,    , буд.  , кв./оф. .     ","",
IF(CONCATENATE('Т.8.'!AG161,", ",'Т.8.'!AF161,", ",'Т.8.'!AH161," обл., ",'Т.8.'!AI161," р-н, ",'Т.8.'!AJ161," ",'Т.8.'!AK161,", ",'Т.8.'!AL161," ",'Т.8.'!AM161,", буд. ",'Т.8.'!AN161,", кв./оф.",'Т.8.'!AO161,".    ",'Т.8.'!AP161)=$AJ$224,"-",
CONCATENATE('Т.8.'!AG161,", ",'Т.8.'!AF161,", ",'Т.8.'!AH161," обл., ",'Т.8.'!AI161," р-н, ",'Т.8.'!AJ161," ",'Т.8.'!AK161,", ",'Т.8.'!AL161," ",'Т.8.'!AM161,", буд. ",'Т.8.'!AN161,", кв./оф.",'Т.8.'!AO161,".    ",'Т.8.'!AP161)))</f>
        <v/>
      </c>
      <c r="F377" s="571"/>
      <c r="G377" s="571"/>
      <c r="H377" s="571"/>
      <c r="I377" s="629" t="str">
        <f ca="1">'Т.8.'!AQ161</f>
        <v xml:space="preserve"> </v>
      </c>
      <c r="J377" s="629"/>
      <c r="K377" s="629" t="str">
        <f ca="1">'Т.8.'!AR161</f>
        <v xml:space="preserve"> </v>
      </c>
      <c r="L377" s="629"/>
      <c r="M377" s="629" t="str">
        <f ca="1">'Т.8.'!AS161</f>
        <v/>
      </c>
      <c r="N377" s="629"/>
      <c r="O377" s="597" t="str">
        <f ca="1">'Т.8.'!AT161</f>
        <v xml:space="preserve"> </v>
      </c>
      <c r="P377" s="597"/>
      <c r="Q377" s="571" t="str">
        <f ca="1">IF(CONCATENATE('Т.8.'!AU161,". ",'Т.8.'!AV161)=" .  ","",CONCATENATE('Т.8.'!AU161,". ",'Т.8.'!AV161))</f>
        <v/>
      </c>
      <c r="R377" s="571"/>
      <c r="S377" s="571"/>
      <c r="T377" s="597" t="str">
        <f ca="1">'Т.8.'!AW161</f>
        <v xml:space="preserve"> </v>
      </c>
      <c r="U377" s="597"/>
      <c r="V377" s="247"/>
      <c r="W377" s="247"/>
      <c r="X377" s="247"/>
      <c r="Y377" s="247"/>
      <c r="Z377" s="247"/>
      <c r="AA377" s="247"/>
      <c r="AB377"/>
      <c r="AC377"/>
      <c r="AD377"/>
      <c r="AE377"/>
      <c r="AF377"/>
      <c r="AG377"/>
      <c r="AH377"/>
      <c r="AI377"/>
      <c r="AJ377"/>
    </row>
    <row r="378" spans="1:36" s="336" customFormat="1" ht="15" customHeight="1" x14ac:dyDescent="0.35">
      <c r="A378" s="402">
        <v>157</v>
      </c>
      <c r="B378" s="571" t="str">
        <f ca="1">IF(CONCATENATE('Т.8.'!AB162," (",'Т.8.'!AD162,"), ",'Т.8.'!AC162,", ",'Т.8.'!AE162)="  ( ),  ,  ","",IF(CONCATENATE('Т.8.'!AB162," (",'Т.8.'!AD162,"), ",'Т.8.'!AC162,", ",'Т.8.'!AE162)=$AJ$223,"-",(CONCATENATE('Т.8.'!AB162," (",'Т.8.'!AD162,"), ",'Т.8.'!AC162,", ",'Т.8.'!AE162))))</f>
        <v/>
      </c>
      <c r="C378" s="571"/>
      <c r="D378" s="571"/>
      <c r="E378" s="571" t="str">
        <f ca="1">IF(CONCATENATE('Т.8.'!AG162,", ",'Т.8.'!AF162,", ",'Т.8.'!AH162," обл., ",'Т.8.'!AI162," р-н, ",'Т.8.'!AJ162," ",'Т.8.'!AK162,", ",'Т.8.'!AL162," ",'Т.8.'!AM162,", буд. ",'Т.8.'!AN162,", кв./оф.",'Т.8.'!AO162,".    ",'Т.8.'!AP162)=" ,  ,   обл.,   р-н,    ,    , буд.  , кв./оф. .     ","",
IF(CONCATENATE('Т.8.'!AG162,", ",'Т.8.'!AF162,", ",'Т.8.'!AH162," обл., ",'Т.8.'!AI162," р-н, ",'Т.8.'!AJ162," ",'Т.8.'!AK162,", ",'Т.8.'!AL162," ",'Т.8.'!AM162,", буд. ",'Т.8.'!AN162,", кв./оф.",'Т.8.'!AO162,".    ",'Т.8.'!AP162)=$AJ$224,"-",
CONCATENATE('Т.8.'!AG162,", ",'Т.8.'!AF162,", ",'Т.8.'!AH162," обл., ",'Т.8.'!AI162," р-н, ",'Т.8.'!AJ162," ",'Т.8.'!AK162,", ",'Т.8.'!AL162," ",'Т.8.'!AM162,", буд. ",'Т.8.'!AN162,", кв./оф.",'Т.8.'!AO162,".    ",'Т.8.'!AP162)))</f>
        <v/>
      </c>
      <c r="F378" s="571"/>
      <c r="G378" s="571"/>
      <c r="H378" s="571"/>
      <c r="I378" s="629" t="str">
        <f ca="1">'Т.8.'!AQ162</f>
        <v xml:space="preserve"> </v>
      </c>
      <c r="J378" s="629"/>
      <c r="K378" s="629" t="str">
        <f ca="1">'Т.8.'!AR162</f>
        <v xml:space="preserve"> </v>
      </c>
      <c r="L378" s="629"/>
      <c r="M378" s="629" t="str">
        <f ca="1">'Т.8.'!AS162</f>
        <v/>
      </c>
      <c r="N378" s="629"/>
      <c r="O378" s="597" t="str">
        <f ca="1">'Т.8.'!AT162</f>
        <v xml:space="preserve"> </v>
      </c>
      <c r="P378" s="597"/>
      <c r="Q378" s="571" t="str">
        <f ca="1">IF(CONCATENATE('Т.8.'!AU162,". ",'Т.8.'!AV162)=" .  ","",CONCATENATE('Т.8.'!AU162,". ",'Т.8.'!AV162))</f>
        <v/>
      </c>
      <c r="R378" s="571"/>
      <c r="S378" s="571"/>
      <c r="T378" s="597" t="str">
        <f ca="1">'Т.8.'!AW162</f>
        <v xml:space="preserve"> </v>
      </c>
      <c r="U378" s="597"/>
      <c r="V378" s="247"/>
      <c r="W378" s="247"/>
      <c r="X378" s="247"/>
      <c r="Y378" s="247"/>
      <c r="Z378" s="247"/>
      <c r="AA378" s="247"/>
      <c r="AB378"/>
      <c r="AC378"/>
      <c r="AD378"/>
      <c r="AE378"/>
      <c r="AF378"/>
      <c r="AG378"/>
      <c r="AH378"/>
      <c r="AI378"/>
      <c r="AJ378"/>
    </row>
    <row r="379" spans="1:36" s="336" customFormat="1" ht="15" customHeight="1" x14ac:dyDescent="0.35">
      <c r="A379" s="402">
        <v>158</v>
      </c>
      <c r="B379" s="571" t="str">
        <f ca="1">IF(CONCATENATE('Т.8.'!AB163," (",'Т.8.'!AD163,"), ",'Т.8.'!AC163,", ",'Т.8.'!AE163)="  ( ),  ,  ","",IF(CONCATENATE('Т.8.'!AB163," (",'Т.8.'!AD163,"), ",'Т.8.'!AC163,", ",'Т.8.'!AE163)=$AJ$223,"-",(CONCATENATE('Т.8.'!AB163," (",'Т.8.'!AD163,"), ",'Т.8.'!AC163,", ",'Т.8.'!AE163))))</f>
        <v/>
      </c>
      <c r="C379" s="571"/>
      <c r="D379" s="571"/>
      <c r="E379" s="571" t="str">
        <f ca="1">IF(CONCATENATE('Т.8.'!AG163,", ",'Т.8.'!AF163,", ",'Т.8.'!AH163," обл., ",'Т.8.'!AI163," р-н, ",'Т.8.'!AJ163," ",'Т.8.'!AK163,", ",'Т.8.'!AL163," ",'Т.8.'!AM163,", буд. ",'Т.8.'!AN163,", кв./оф.",'Т.8.'!AO163,".    ",'Т.8.'!AP163)=" ,  ,   обл.,   р-н,    ,    , буд.  , кв./оф. .     ","",
IF(CONCATENATE('Т.8.'!AG163,", ",'Т.8.'!AF163,", ",'Т.8.'!AH163," обл., ",'Т.8.'!AI163," р-н, ",'Т.8.'!AJ163," ",'Т.8.'!AK163,", ",'Т.8.'!AL163," ",'Т.8.'!AM163,", буд. ",'Т.8.'!AN163,", кв./оф.",'Т.8.'!AO163,".    ",'Т.8.'!AP163)=$AJ$224,"-",
CONCATENATE('Т.8.'!AG163,", ",'Т.8.'!AF163,", ",'Т.8.'!AH163," обл., ",'Т.8.'!AI163," р-н, ",'Т.8.'!AJ163," ",'Т.8.'!AK163,", ",'Т.8.'!AL163," ",'Т.8.'!AM163,", буд. ",'Т.8.'!AN163,", кв./оф.",'Т.8.'!AO163,".    ",'Т.8.'!AP163)))</f>
        <v/>
      </c>
      <c r="F379" s="571"/>
      <c r="G379" s="571"/>
      <c r="H379" s="571"/>
      <c r="I379" s="629" t="str">
        <f ca="1">'Т.8.'!AQ163</f>
        <v xml:space="preserve"> </v>
      </c>
      <c r="J379" s="629"/>
      <c r="K379" s="629" t="str">
        <f ca="1">'Т.8.'!AR163</f>
        <v xml:space="preserve"> </v>
      </c>
      <c r="L379" s="629"/>
      <c r="M379" s="629" t="str">
        <f ca="1">'Т.8.'!AS163</f>
        <v/>
      </c>
      <c r="N379" s="629"/>
      <c r="O379" s="597" t="str">
        <f ca="1">'Т.8.'!AT163</f>
        <v xml:space="preserve"> </v>
      </c>
      <c r="P379" s="597"/>
      <c r="Q379" s="571" t="str">
        <f ca="1">IF(CONCATENATE('Т.8.'!AU163,". ",'Т.8.'!AV163)=" .  ","",CONCATENATE('Т.8.'!AU163,". ",'Т.8.'!AV163))</f>
        <v/>
      </c>
      <c r="R379" s="571"/>
      <c r="S379" s="571"/>
      <c r="T379" s="597" t="str">
        <f ca="1">'Т.8.'!AW163</f>
        <v xml:space="preserve"> </v>
      </c>
      <c r="U379" s="597"/>
      <c r="V379" s="247"/>
      <c r="W379" s="247"/>
      <c r="X379" s="247"/>
      <c r="Y379" s="247"/>
      <c r="Z379" s="247"/>
      <c r="AA379" s="247"/>
      <c r="AB379"/>
      <c r="AC379"/>
      <c r="AD379"/>
      <c r="AE379"/>
      <c r="AF379"/>
      <c r="AG379"/>
      <c r="AH379"/>
      <c r="AI379"/>
      <c r="AJ379"/>
    </row>
    <row r="380" spans="1:36" s="336" customFormat="1" ht="15" customHeight="1" x14ac:dyDescent="0.35">
      <c r="A380" s="402">
        <v>159</v>
      </c>
      <c r="B380" s="571" t="str">
        <f ca="1">IF(CONCATENATE('Т.8.'!AB164," (",'Т.8.'!AD164,"), ",'Т.8.'!AC164,", ",'Т.8.'!AE164)="  ( ),  ,  ","",IF(CONCATENATE('Т.8.'!AB164," (",'Т.8.'!AD164,"), ",'Т.8.'!AC164,", ",'Т.8.'!AE164)=$AJ$223,"-",(CONCATENATE('Т.8.'!AB164," (",'Т.8.'!AD164,"), ",'Т.8.'!AC164,", ",'Т.8.'!AE164))))</f>
        <v/>
      </c>
      <c r="C380" s="571"/>
      <c r="D380" s="571"/>
      <c r="E380" s="571" t="str">
        <f ca="1">IF(CONCATENATE('Т.8.'!AG164,", ",'Т.8.'!AF164,", ",'Т.8.'!AH164," обл., ",'Т.8.'!AI164," р-н, ",'Т.8.'!AJ164," ",'Т.8.'!AK164,", ",'Т.8.'!AL164," ",'Т.8.'!AM164,", буд. ",'Т.8.'!AN164,", кв./оф.",'Т.8.'!AO164,".    ",'Т.8.'!AP164)=" ,  ,   обл.,   р-н,    ,    , буд.  , кв./оф. .     ","",
IF(CONCATENATE('Т.8.'!AG164,", ",'Т.8.'!AF164,", ",'Т.8.'!AH164," обл., ",'Т.8.'!AI164," р-н, ",'Т.8.'!AJ164," ",'Т.8.'!AK164,", ",'Т.8.'!AL164," ",'Т.8.'!AM164,", буд. ",'Т.8.'!AN164,", кв./оф.",'Т.8.'!AO164,".    ",'Т.8.'!AP164)=$AJ$224,"-",
CONCATENATE('Т.8.'!AG164,", ",'Т.8.'!AF164,", ",'Т.8.'!AH164," обл., ",'Т.8.'!AI164," р-н, ",'Т.8.'!AJ164," ",'Т.8.'!AK164,", ",'Т.8.'!AL164," ",'Т.8.'!AM164,", буд. ",'Т.8.'!AN164,", кв./оф.",'Т.8.'!AO164,".    ",'Т.8.'!AP164)))</f>
        <v/>
      </c>
      <c r="F380" s="571"/>
      <c r="G380" s="571"/>
      <c r="H380" s="571"/>
      <c r="I380" s="629" t="str">
        <f ca="1">'Т.8.'!AQ164</f>
        <v xml:space="preserve"> </v>
      </c>
      <c r="J380" s="629"/>
      <c r="K380" s="629" t="str">
        <f ca="1">'Т.8.'!AR164</f>
        <v xml:space="preserve"> </v>
      </c>
      <c r="L380" s="629"/>
      <c r="M380" s="629" t="str">
        <f ca="1">'Т.8.'!AS164</f>
        <v/>
      </c>
      <c r="N380" s="629"/>
      <c r="O380" s="597" t="str">
        <f ca="1">'Т.8.'!AT164</f>
        <v xml:space="preserve"> </v>
      </c>
      <c r="P380" s="597"/>
      <c r="Q380" s="571" t="str">
        <f ca="1">IF(CONCATENATE('Т.8.'!AU164,". ",'Т.8.'!AV164)=" .  ","",CONCATENATE('Т.8.'!AU164,". ",'Т.8.'!AV164))</f>
        <v/>
      </c>
      <c r="R380" s="571"/>
      <c r="S380" s="571"/>
      <c r="T380" s="597" t="str">
        <f ca="1">'Т.8.'!AW164</f>
        <v xml:space="preserve"> </v>
      </c>
      <c r="U380" s="597"/>
      <c r="V380" s="247"/>
      <c r="W380" s="247"/>
      <c r="X380" s="247"/>
      <c r="Y380" s="247"/>
      <c r="Z380" s="247"/>
      <c r="AA380" s="247"/>
      <c r="AB380"/>
      <c r="AC380"/>
      <c r="AD380"/>
      <c r="AE380"/>
      <c r="AF380"/>
      <c r="AG380"/>
      <c r="AH380"/>
      <c r="AI380"/>
      <c r="AJ380"/>
    </row>
    <row r="381" spans="1:36" s="336" customFormat="1" ht="15" customHeight="1" x14ac:dyDescent="0.35">
      <c r="A381" s="402">
        <v>160</v>
      </c>
      <c r="B381" s="571" t="str">
        <f ca="1">IF(CONCATENATE('Т.8.'!AB165," (",'Т.8.'!AD165,"), ",'Т.8.'!AC165,", ",'Т.8.'!AE165)="  ( ),  ,  ","",IF(CONCATENATE('Т.8.'!AB165," (",'Т.8.'!AD165,"), ",'Т.8.'!AC165,", ",'Т.8.'!AE165)=$AJ$223,"-",(CONCATENATE('Т.8.'!AB165," (",'Т.8.'!AD165,"), ",'Т.8.'!AC165,", ",'Т.8.'!AE165))))</f>
        <v/>
      </c>
      <c r="C381" s="571"/>
      <c r="D381" s="571"/>
      <c r="E381" s="571" t="str">
        <f ca="1">IF(CONCATENATE('Т.8.'!AG165,", ",'Т.8.'!AF165,", ",'Т.8.'!AH165," обл., ",'Т.8.'!AI165," р-н, ",'Т.8.'!AJ165," ",'Т.8.'!AK165,", ",'Т.8.'!AL165," ",'Т.8.'!AM165,", буд. ",'Т.8.'!AN165,", кв./оф.",'Т.8.'!AO165,".    ",'Т.8.'!AP165)=" ,  ,   обл.,   р-н,    ,    , буд.  , кв./оф. .     ","",
IF(CONCATENATE('Т.8.'!AG165,", ",'Т.8.'!AF165,", ",'Т.8.'!AH165," обл., ",'Т.8.'!AI165," р-н, ",'Т.8.'!AJ165," ",'Т.8.'!AK165,", ",'Т.8.'!AL165," ",'Т.8.'!AM165,", буд. ",'Т.8.'!AN165,", кв./оф.",'Т.8.'!AO165,".    ",'Т.8.'!AP165)=$AJ$224,"-",
CONCATENATE('Т.8.'!AG165,", ",'Т.8.'!AF165,", ",'Т.8.'!AH165," обл., ",'Т.8.'!AI165," р-н, ",'Т.8.'!AJ165," ",'Т.8.'!AK165,", ",'Т.8.'!AL165," ",'Т.8.'!AM165,", буд. ",'Т.8.'!AN165,", кв./оф.",'Т.8.'!AO165,".    ",'Т.8.'!AP165)))</f>
        <v/>
      </c>
      <c r="F381" s="571"/>
      <c r="G381" s="571"/>
      <c r="H381" s="571"/>
      <c r="I381" s="629" t="str">
        <f ca="1">'Т.8.'!AQ165</f>
        <v xml:space="preserve"> </v>
      </c>
      <c r="J381" s="629"/>
      <c r="K381" s="629" t="str">
        <f ca="1">'Т.8.'!AR165</f>
        <v xml:space="preserve"> </v>
      </c>
      <c r="L381" s="629"/>
      <c r="M381" s="629" t="str">
        <f ca="1">'Т.8.'!AS165</f>
        <v/>
      </c>
      <c r="N381" s="629"/>
      <c r="O381" s="597" t="str">
        <f ca="1">'Т.8.'!AT165</f>
        <v xml:space="preserve"> </v>
      </c>
      <c r="P381" s="597"/>
      <c r="Q381" s="571" t="str">
        <f ca="1">IF(CONCATENATE('Т.8.'!AU165,". ",'Т.8.'!AV165)=" .  ","",CONCATENATE('Т.8.'!AU165,". ",'Т.8.'!AV165))</f>
        <v/>
      </c>
      <c r="R381" s="571"/>
      <c r="S381" s="571"/>
      <c r="T381" s="597" t="str">
        <f ca="1">'Т.8.'!AW165</f>
        <v xml:space="preserve"> </v>
      </c>
      <c r="U381" s="597"/>
      <c r="V381" s="247"/>
      <c r="W381" s="247"/>
      <c r="X381" s="247"/>
      <c r="Y381" s="247"/>
      <c r="Z381" s="247"/>
      <c r="AA381" s="247"/>
      <c r="AB381"/>
      <c r="AC381"/>
      <c r="AD381"/>
      <c r="AE381"/>
      <c r="AF381"/>
      <c r="AG381"/>
      <c r="AH381"/>
      <c r="AI381"/>
      <c r="AJ381"/>
    </row>
    <row r="382" spans="1:36" s="336" customFormat="1" ht="15" customHeight="1" x14ac:dyDescent="0.35">
      <c r="A382" s="402">
        <v>161</v>
      </c>
      <c r="B382" s="571" t="str">
        <f ca="1">IF(CONCATENATE('Т.8.'!AB166," (",'Т.8.'!AD166,"), ",'Т.8.'!AC166,", ",'Т.8.'!AE166)="  ( ),  ,  ","",IF(CONCATENATE('Т.8.'!AB166," (",'Т.8.'!AD166,"), ",'Т.8.'!AC166,", ",'Т.8.'!AE166)=$AJ$223,"-",(CONCATENATE('Т.8.'!AB166," (",'Т.8.'!AD166,"), ",'Т.8.'!AC166,", ",'Т.8.'!AE166))))</f>
        <v/>
      </c>
      <c r="C382" s="571"/>
      <c r="D382" s="571"/>
      <c r="E382" s="571" t="str">
        <f ca="1">IF(CONCATENATE('Т.8.'!AG166,", ",'Т.8.'!AF166,", ",'Т.8.'!AH166," обл., ",'Т.8.'!AI166," р-н, ",'Т.8.'!AJ166," ",'Т.8.'!AK166,", ",'Т.8.'!AL166," ",'Т.8.'!AM166,", буд. ",'Т.8.'!AN166,", кв./оф.",'Т.8.'!AO166,".    ",'Т.8.'!AP166)=" ,  ,   обл.,   р-н,    ,    , буд.  , кв./оф. .     ","",
IF(CONCATENATE('Т.8.'!AG166,", ",'Т.8.'!AF166,", ",'Т.8.'!AH166," обл., ",'Т.8.'!AI166," р-н, ",'Т.8.'!AJ166," ",'Т.8.'!AK166,", ",'Т.8.'!AL166," ",'Т.8.'!AM166,", буд. ",'Т.8.'!AN166,", кв./оф.",'Т.8.'!AO166,".    ",'Т.8.'!AP166)=$AJ$224,"-",
CONCATENATE('Т.8.'!AG166,", ",'Т.8.'!AF166,", ",'Т.8.'!AH166," обл., ",'Т.8.'!AI166," р-н, ",'Т.8.'!AJ166," ",'Т.8.'!AK166,", ",'Т.8.'!AL166," ",'Т.8.'!AM166,", буд. ",'Т.8.'!AN166,", кв./оф.",'Т.8.'!AO166,".    ",'Т.8.'!AP166)))</f>
        <v/>
      </c>
      <c r="F382" s="571"/>
      <c r="G382" s="571"/>
      <c r="H382" s="571"/>
      <c r="I382" s="629" t="str">
        <f ca="1">'Т.8.'!AQ166</f>
        <v xml:space="preserve"> </v>
      </c>
      <c r="J382" s="629"/>
      <c r="K382" s="629" t="str">
        <f ca="1">'Т.8.'!AR166</f>
        <v xml:space="preserve"> </v>
      </c>
      <c r="L382" s="629"/>
      <c r="M382" s="629" t="str">
        <f ca="1">'Т.8.'!AS166</f>
        <v/>
      </c>
      <c r="N382" s="629"/>
      <c r="O382" s="597" t="str">
        <f ca="1">'Т.8.'!AT166</f>
        <v xml:space="preserve"> </v>
      </c>
      <c r="P382" s="597"/>
      <c r="Q382" s="571" t="str">
        <f ca="1">IF(CONCATENATE('Т.8.'!AU166,". ",'Т.8.'!AV166)=" .  ","",CONCATENATE('Т.8.'!AU166,". ",'Т.8.'!AV166))</f>
        <v/>
      </c>
      <c r="R382" s="571"/>
      <c r="S382" s="571"/>
      <c r="T382" s="597" t="str">
        <f ca="1">'Т.8.'!AW166</f>
        <v xml:space="preserve"> </v>
      </c>
      <c r="U382" s="597"/>
      <c r="V382" s="247"/>
      <c r="W382" s="247"/>
      <c r="X382" s="247"/>
      <c r="Y382" s="247"/>
      <c r="Z382" s="247"/>
      <c r="AA382" s="247"/>
      <c r="AB382"/>
      <c r="AC382"/>
      <c r="AD382"/>
      <c r="AE382"/>
      <c r="AF382"/>
      <c r="AG382"/>
      <c r="AH382"/>
      <c r="AI382"/>
      <c r="AJ382"/>
    </row>
    <row r="383" spans="1:36" s="336" customFormat="1" ht="15" customHeight="1" x14ac:dyDescent="0.35">
      <c r="A383" s="402">
        <v>162</v>
      </c>
      <c r="B383" s="571" t="str">
        <f ca="1">IF(CONCATENATE('Т.8.'!AB167," (",'Т.8.'!AD167,"), ",'Т.8.'!AC167,", ",'Т.8.'!AE167)="  ( ),  ,  ","",IF(CONCATENATE('Т.8.'!AB167," (",'Т.8.'!AD167,"), ",'Т.8.'!AC167,", ",'Т.8.'!AE167)=$AJ$223,"-",(CONCATENATE('Т.8.'!AB167," (",'Т.8.'!AD167,"), ",'Т.8.'!AC167,", ",'Т.8.'!AE167))))</f>
        <v/>
      </c>
      <c r="C383" s="571"/>
      <c r="D383" s="571"/>
      <c r="E383" s="571" t="str">
        <f ca="1">IF(CONCATENATE('Т.8.'!AG167,", ",'Т.8.'!AF167,", ",'Т.8.'!AH167," обл., ",'Т.8.'!AI167," р-н, ",'Т.8.'!AJ167," ",'Т.8.'!AK167,", ",'Т.8.'!AL167," ",'Т.8.'!AM167,", буд. ",'Т.8.'!AN167,", кв./оф.",'Т.8.'!AO167,".    ",'Т.8.'!AP167)=" ,  ,   обл.,   р-н,    ,    , буд.  , кв./оф. .     ","",
IF(CONCATENATE('Т.8.'!AG167,", ",'Т.8.'!AF167,", ",'Т.8.'!AH167," обл., ",'Т.8.'!AI167," р-н, ",'Т.8.'!AJ167," ",'Т.8.'!AK167,", ",'Т.8.'!AL167," ",'Т.8.'!AM167,", буд. ",'Т.8.'!AN167,", кв./оф.",'Т.8.'!AO167,".    ",'Т.8.'!AP167)=$AJ$224,"-",
CONCATENATE('Т.8.'!AG167,", ",'Т.8.'!AF167,", ",'Т.8.'!AH167," обл., ",'Т.8.'!AI167," р-н, ",'Т.8.'!AJ167," ",'Т.8.'!AK167,", ",'Т.8.'!AL167," ",'Т.8.'!AM167,", буд. ",'Т.8.'!AN167,", кв./оф.",'Т.8.'!AO167,".    ",'Т.8.'!AP167)))</f>
        <v/>
      </c>
      <c r="F383" s="571"/>
      <c r="G383" s="571"/>
      <c r="H383" s="571"/>
      <c r="I383" s="629" t="str">
        <f ca="1">'Т.8.'!AQ167</f>
        <v xml:space="preserve"> </v>
      </c>
      <c r="J383" s="629"/>
      <c r="K383" s="629" t="str">
        <f ca="1">'Т.8.'!AR167</f>
        <v xml:space="preserve"> </v>
      </c>
      <c r="L383" s="629"/>
      <c r="M383" s="629" t="str">
        <f ca="1">'Т.8.'!AS167</f>
        <v/>
      </c>
      <c r="N383" s="629"/>
      <c r="O383" s="597" t="str">
        <f ca="1">'Т.8.'!AT167</f>
        <v xml:space="preserve"> </v>
      </c>
      <c r="P383" s="597"/>
      <c r="Q383" s="571" t="str">
        <f ca="1">IF(CONCATENATE('Т.8.'!AU167,". ",'Т.8.'!AV167)=" .  ","",CONCATENATE('Т.8.'!AU167,". ",'Т.8.'!AV167))</f>
        <v/>
      </c>
      <c r="R383" s="571"/>
      <c r="S383" s="571"/>
      <c r="T383" s="597" t="str">
        <f ca="1">'Т.8.'!AW167</f>
        <v xml:space="preserve"> </v>
      </c>
      <c r="U383" s="597"/>
      <c r="V383" s="247"/>
      <c r="W383" s="247"/>
      <c r="X383" s="247"/>
      <c r="Y383" s="247"/>
      <c r="Z383" s="247"/>
      <c r="AA383" s="247"/>
      <c r="AB383"/>
      <c r="AC383"/>
      <c r="AD383"/>
      <c r="AE383"/>
      <c r="AF383"/>
      <c r="AG383"/>
      <c r="AH383"/>
      <c r="AI383"/>
      <c r="AJ383"/>
    </row>
    <row r="384" spans="1:36" s="336" customFormat="1" ht="15" customHeight="1" x14ac:dyDescent="0.35">
      <c r="A384" s="402">
        <v>163</v>
      </c>
      <c r="B384" s="571" t="str">
        <f ca="1">IF(CONCATENATE('Т.8.'!AB168," (",'Т.8.'!AD168,"), ",'Т.8.'!AC168,", ",'Т.8.'!AE168)="  ( ),  ,  ","",IF(CONCATENATE('Т.8.'!AB168," (",'Т.8.'!AD168,"), ",'Т.8.'!AC168,", ",'Т.8.'!AE168)=$AJ$223,"-",(CONCATENATE('Т.8.'!AB168," (",'Т.8.'!AD168,"), ",'Т.8.'!AC168,", ",'Т.8.'!AE168))))</f>
        <v/>
      </c>
      <c r="C384" s="571"/>
      <c r="D384" s="571"/>
      <c r="E384" s="571" t="str">
        <f ca="1">IF(CONCATENATE('Т.8.'!AG168,", ",'Т.8.'!AF168,", ",'Т.8.'!AH168," обл., ",'Т.8.'!AI168," р-н, ",'Т.8.'!AJ168," ",'Т.8.'!AK168,", ",'Т.8.'!AL168," ",'Т.8.'!AM168,", буд. ",'Т.8.'!AN168,", кв./оф.",'Т.8.'!AO168,".    ",'Т.8.'!AP168)=" ,  ,   обл.,   р-н,    ,    , буд.  , кв./оф. .     ","",
IF(CONCATENATE('Т.8.'!AG168,", ",'Т.8.'!AF168,", ",'Т.8.'!AH168," обл., ",'Т.8.'!AI168," р-н, ",'Т.8.'!AJ168," ",'Т.8.'!AK168,", ",'Т.8.'!AL168," ",'Т.8.'!AM168,", буд. ",'Т.8.'!AN168,", кв./оф.",'Т.8.'!AO168,".    ",'Т.8.'!AP168)=$AJ$224,"-",
CONCATENATE('Т.8.'!AG168,", ",'Т.8.'!AF168,", ",'Т.8.'!AH168," обл., ",'Т.8.'!AI168," р-н, ",'Т.8.'!AJ168," ",'Т.8.'!AK168,", ",'Т.8.'!AL168," ",'Т.8.'!AM168,", буд. ",'Т.8.'!AN168,", кв./оф.",'Т.8.'!AO168,".    ",'Т.8.'!AP168)))</f>
        <v/>
      </c>
      <c r="F384" s="571"/>
      <c r="G384" s="571"/>
      <c r="H384" s="571"/>
      <c r="I384" s="629" t="str">
        <f ca="1">'Т.8.'!AQ168</f>
        <v xml:space="preserve"> </v>
      </c>
      <c r="J384" s="629"/>
      <c r="K384" s="629" t="str">
        <f ca="1">'Т.8.'!AR168</f>
        <v xml:space="preserve"> </v>
      </c>
      <c r="L384" s="629"/>
      <c r="M384" s="629" t="str">
        <f ca="1">'Т.8.'!AS168</f>
        <v/>
      </c>
      <c r="N384" s="629"/>
      <c r="O384" s="597" t="str">
        <f ca="1">'Т.8.'!AT168</f>
        <v xml:space="preserve"> </v>
      </c>
      <c r="P384" s="597"/>
      <c r="Q384" s="571" t="str">
        <f ca="1">IF(CONCATENATE('Т.8.'!AU168,". ",'Т.8.'!AV168)=" .  ","",CONCATENATE('Т.8.'!AU168,". ",'Т.8.'!AV168))</f>
        <v/>
      </c>
      <c r="R384" s="571"/>
      <c r="S384" s="571"/>
      <c r="T384" s="597" t="str">
        <f ca="1">'Т.8.'!AW168</f>
        <v xml:space="preserve"> </v>
      </c>
      <c r="U384" s="597"/>
      <c r="V384" s="247"/>
      <c r="W384" s="247"/>
      <c r="X384" s="247"/>
      <c r="Y384" s="247"/>
      <c r="Z384" s="247"/>
      <c r="AA384" s="247"/>
      <c r="AB384"/>
      <c r="AC384"/>
      <c r="AD384"/>
      <c r="AE384"/>
      <c r="AF384"/>
      <c r="AG384"/>
      <c r="AH384"/>
      <c r="AI384"/>
      <c r="AJ384"/>
    </row>
    <row r="385" spans="1:36" s="336" customFormat="1" ht="15" customHeight="1" x14ac:dyDescent="0.35">
      <c r="A385" s="402">
        <v>164</v>
      </c>
      <c r="B385" s="571" t="str">
        <f ca="1">IF(CONCATENATE('Т.8.'!AB169," (",'Т.8.'!AD169,"), ",'Т.8.'!AC169,", ",'Т.8.'!AE169)="  ( ),  ,  ","",IF(CONCATENATE('Т.8.'!AB169," (",'Т.8.'!AD169,"), ",'Т.8.'!AC169,", ",'Т.8.'!AE169)=$AJ$223,"-",(CONCATENATE('Т.8.'!AB169," (",'Т.8.'!AD169,"), ",'Т.8.'!AC169,", ",'Т.8.'!AE169))))</f>
        <v/>
      </c>
      <c r="C385" s="571"/>
      <c r="D385" s="571"/>
      <c r="E385" s="571" t="str">
        <f ca="1">IF(CONCATENATE('Т.8.'!AG169,", ",'Т.8.'!AF169,", ",'Т.8.'!AH169," обл., ",'Т.8.'!AI169," р-н, ",'Т.8.'!AJ169," ",'Т.8.'!AK169,", ",'Т.8.'!AL169," ",'Т.8.'!AM169,", буд. ",'Т.8.'!AN169,", кв./оф.",'Т.8.'!AO169,".    ",'Т.8.'!AP169)=" ,  ,   обл.,   р-н,    ,    , буд.  , кв./оф. .     ","",
IF(CONCATENATE('Т.8.'!AG169,", ",'Т.8.'!AF169,", ",'Т.8.'!AH169," обл., ",'Т.8.'!AI169," р-н, ",'Т.8.'!AJ169," ",'Т.8.'!AK169,", ",'Т.8.'!AL169," ",'Т.8.'!AM169,", буд. ",'Т.8.'!AN169,", кв./оф.",'Т.8.'!AO169,".    ",'Т.8.'!AP169)=$AJ$224,"-",
CONCATENATE('Т.8.'!AG169,", ",'Т.8.'!AF169,", ",'Т.8.'!AH169," обл., ",'Т.8.'!AI169," р-н, ",'Т.8.'!AJ169," ",'Т.8.'!AK169,", ",'Т.8.'!AL169," ",'Т.8.'!AM169,", буд. ",'Т.8.'!AN169,", кв./оф.",'Т.8.'!AO169,".    ",'Т.8.'!AP169)))</f>
        <v/>
      </c>
      <c r="F385" s="571"/>
      <c r="G385" s="571"/>
      <c r="H385" s="571"/>
      <c r="I385" s="629" t="str">
        <f ca="1">'Т.8.'!AQ169</f>
        <v xml:space="preserve"> </v>
      </c>
      <c r="J385" s="629"/>
      <c r="K385" s="629" t="str">
        <f ca="1">'Т.8.'!AR169</f>
        <v xml:space="preserve"> </v>
      </c>
      <c r="L385" s="629"/>
      <c r="M385" s="629" t="str">
        <f ca="1">'Т.8.'!AS169</f>
        <v/>
      </c>
      <c r="N385" s="629"/>
      <c r="O385" s="597" t="str">
        <f ca="1">'Т.8.'!AT169</f>
        <v xml:space="preserve"> </v>
      </c>
      <c r="P385" s="597"/>
      <c r="Q385" s="571" t="str">
        <f ca="1">IF(CONCATENATE('Т.8.'!AU169,". ",'Т.8.'!AV169)=" .  ","",CONCATENATE('Т.8.'!AU169,". ",'Т.8.'!AV169))</f>
        <v/>
      </c>
      <c r="R385" s="571"/>
      <c r="S385" s="571"/>
      <c r="T385" s="597" t="str">
        <f ca="1">'Т.8.'!AW169</f>
        <v xml:space="preserve"> </v>
      </c>
      <c r="U385" s="597"/>
      <c r="V385" s="247"/>
      <c r="W385" s="247"/>
      <c r="X385" s="247"/>
      <c r="Y385" s="247"/>
      <c r="Z385" s="247"/>
      <c r="AA385" s="247"/>
      <c r="AB385"/>
      <c r="AC385"/>
      <c r="AD385"/>
      <c r="AE385"/>
      <c r="AF385"/>
      <c r="AG385"/>
      <c r="AH385"/>
      <c r="AI385"/>
      <c r="AJ385"/>
    </row>
    <row r="386" spans="1:36" s="336" customFormat="1" ht="15" customHeight="1" x14ac:dyDescent="0.35">
      <c r="A386" s="402">
        <v>165</v>
      </c>
      <c r="B386" s="571" t="str">
        <f ca="1">IF(CONCATENATE('Т.8.'!AB170," (",'Т.8.'!AD170,"), ",'Т.8.'!AC170,", ",'Т.8.'!AE170)="  ( ),  ,  ","",IF(CONCATENATE('Т.8.'!AB170," (",'Т.8.'!AD170,"), ",'Т.8.'!AC170,", ",'Т.8.'!AE170)=$AJ$223,"-",(CONCATENATE('Т.8.'!AB170," (",'Т.8.'!AD170,"), ",'Т.8.'!AC170,", ",'Т.8.'!AE170))))</f>
        <v/>
      </c>
      <c r="C386" s="571"/>
      <c r="D386" s="571"/>
      <c r="E386" s="571" t="str">
        <f ca="1">IF(CONCATENATE('Т.8.'!AG170,", ",'Т.8.'!AF170,", ",'Т.8.'!AH170," обл., ",'Т.8.'!AI170," р-н, ",'Т.8.'!AJ170," ",'Т.8.'!AK170,", ",'Т.8.'!AL170," ",'Т.8.'!AM170,", буд. ",'Т.8.'!AN170,", кв./оф.",'Т.8.'!AO170,".    ",'Т.8.'!AP170)=" ,  ,   обл.,   р-н,    ,    , буд.  , кв./оф. .     ","",
IF(CONCATENATE('Т.8.'!AG170,", ",'Т.8.'!AF170,", ",'Т.8.'!AH170," обл., ",'Т.8.'!AI170," р-н, ",'Т.8.'!AJ170," ",'Т.8.'!AK170,", ",'Т.8.'!AL170," ",'Т.8.'!AM170,", буд. ",'Т.8.'!AN170,", кв./оф.",'Т.8.'!AO170,".    ",'Т.8.'!AP170)=$AJ$224,"-",
CONCATENATE('Т.8.'!AG170,", ",'Т.8.'!AF170,", ",'Т.8.'!AH170," обл., ",'Т.8.'!AI170," р-н, ",'Т.8.'!AJ170," ",'Т.8.'!AK170,", ",'Т.8.'!AL170," ",'Т.8.'!AM170,", буд. ",'Т.8.'!AN170,", кв./оф.",'Т.8.'!AO170,".    ",'Т.8.'!AP170)))</f>
        <v/>
      </c>
      <c r="F386" s="571"/>
      <c r="G386" s="571"/>
      <c r="H386" s="571"/>
      <c r="I386" s="629" t="str">
        <f ca="1">'Т.8.'!AQ170</f>
        <v xml:space="preserve"> </v>
      </c>
      <c r="J386" s="629"/>
      <c r="K386" s="629" t="str">
        <f ca="1">'Т.8.'!AR170</f>
        <v xml:space="preserve"> </v>
      </c>
      <c r="L386" s="629"/>
      <c r="M386" s="629" t="str">
        <f ca="1">'Т.8.'!AS170</f>
        <v/>
      </c>
      <c r="N386" s="629"/>
      <c r="O386" s="597" t="str">
        <f ca="1">'Т.8.'!AT170</f>
        <v xml:space="preserve"> </v>
      </c>
      <c r="P386" s="597"/>
      <c r="Q386" s="571" t="str">
        <f ca="1">IF(CONCATENATE('Т.8.'!AU170,". ",'Т.8.'!AV170)=" .  ","",CONCATENATE('Т.8.'!AU170,". ",'Т.8.'!AV170))</f>
        <v/>
      </c>
      <c r="R386" s="571"/>
      <c r="S386" s="571"/>
      <c r="T386" s="597" t="str">
        <f ca="1">'Т.8.'!AW170</f>
        <v xml:space="preserve"> </v>
      </c>
      <c r="U386" s="597"/>
      <c r="V386" s="247"/>
      <c r="W386" s="247"/>
      <c r="X386" s="247"/>
      <c r="Y386" s="247"/>
      <c r="Z386" s="247"/>
      <c r="AA386" s="247"/>
      <c r="AB386"/>
      <c r="AC386"/>
      <c r="AD386"/>
      <c r="AE386"/>
      <c r="AF386"/>
      <c r="AG386"/>
      <c r="AH386"/>
      <c r="AI386"/>
      <c r="AJ386"/>
    </row>
    <row r="387" spans="1:36" s="336" customFormat="1" ht="15" customHeight="1" x14ac:dyDescent="0.35">
      <c r="A387" s="402">
        <v>166</v>
      </c>
      <c r="B387" s="571" t="str">
        <f ca="1">IF(CONCATENATE('Т.8.'!AB171," (",'Т.8.'!AD171,"), ",'Т.8.'!AC171,", ",'Т.8.'!AE171)="  ( ),  ,  ","",IF(CONCATENATE('Т.8.'!AB171," (",'Т.8.'!AD171,"), ",'Т.8.'!AC171,", ",'Т.8.'!AE171)=$AJ$223,"-",(CONCATENATE('Т.8.'!AB171," (",'Т.8.'!AD171,"), ",'Т.8.'!AC171,", ",'Т.8.'!AE171))))</f>
        <v/>
      </c>
      <c r="C387" s="571"/>
      <c r="D387" s="571"/>
      <c r="E387" s="571" t="str">
        <f ca="1">IF(CONCATENATE('Т.8.'!AG171,", ",'Т.8.'!AF171,", ",'Т.8.'!AH171," обл., ",'Т.8.'!AI171," р-н, ",'Т.8.'!AJ171," ",'Т.8.'!AK171,", ",'Т.8.'!AL171," ",'Т.8.'!AM171,", буд. ",'Т.8.'!AN171,", кв./оф.",'Т.8.'!AO171,".    ",'Т.8.'!AP171)=" ,  ,   обл.,   р-н,    ,    , буд.  , кв./оф. .     ","",
IF(CONCATENATE('Т.8.'!AG171,", ",'Т.8.'!AF171,", ",'Т.8.'!AH171," обл., ",'Т.8.'!AI171," р-н, ",'Т.8.'!AJ171," ",'Т.8.'!AK171,", ",'Т.8.'!AL171," ",'Т.8.'!AM171,", буд. ",'Т.8.'!AN171,", кв./оф.",'Т.8.'!AO171,".    ",'Т.8.'!AP171)=$AJ$224,"-",
CONCATENATE('Т.8.'!AG171,", ",'Т.8.'!AF171,", ",'Т.8.'!AH171," обл., ",'Т.8.'!AI171," р-н, ",'Т.8.'!AJ171," ",'Т.8.'!AK171,", ",'Т.8.'!AL171," ",'Т.8.'!AM171,", буд. ",'Т.8.'!AN171,", кв./оф.",'Т.8.'!AO171,".    ",'Т.8.'!AP171)))</f>
        <v/>
      </c>
      <c r="F387" s="571"/>
      <c r="G387" s="571"/>
      <c r="H387" s="571"/>
      <c r="I387" s="629" t="str">
        <f ca="1">'Т.8.'!AQ171</f>
        <v xml:space="preserve"> </v>
      </c>
      <c r="J387" s="629"/>
      <c r="K387" s="629" t="str">
        <f ca="1">'Т.8.'!AR171</f>
        <v xml:space="preserve"> </v>
      </c>
      <c r="L387" s="629"/>
      <c r="M387" s="629" t="str">
        <f ca="1">'Т.8.'!AS171</f>
        <v/>
      </c>
      <c r="N387" s="629"/>
      <c r="O387" s="597" t="str">
        <f ca="1">'Т.8.'!AT171</f>
        <v xml:space="preserve"> </v>
      </c>
      <c r="P387" s="597"/>
      <c r="Q387" s="571" t="str">
        <f ca="1">IF(CONCATENATE('Т.8.'!AU171,". ",'Т.8.'!AV171)=" .  ","",CONCATENATE('Т.8.'!AU171,". ",'Т.8.'!AV171))</f>
        <v/>
      </c>
      <c r="R387" s="571"/>
      <c r="S387" s="571"/>
      <c r="T387" s="597" t="str">
        <f ca="1">'Т.8.'!AW171</f>
        <v xml:space="preserve"> </v>
      </c>
      <c r="U387" s="597"/>
      <c r="V387" s="247"/>
      <c r="W387" s="247"/>
      <c r="X387" s="247"/>
      <c r="Y387" s="247"/>
      <c r="Z387" s="247"/>
      <c r="AA387" s="247"/>
      <c r="AB387"/>
      <c r="AC387"/>
      <c r="AD387"/>
      <c r="AE387"/>
      <c r="AF387"/>
      <c r="AG387"/>
      <c r="AH387"/>
      <c r="AI387"/>
      <c r="AJ387"/>
    </row>
    <row r="388" spans="1:36" s="336" customFormat="1" ht="15" customHeight="1" x14ac:dyDescent="0.35">
      <c r="A388" s="402">
        <v>167</v>
      </c>
      <c r="B388" s="571" t="str">
        <f ca="1">IF(CONCATENATE('Т.8.'!AB172," (",'Т.8.'!AD172,"), ",'Т.8.'!AC172,", ",'Т.8.'!AE172)="  ( ),  ,  ","",IF(CONCATENATE('Т.8.'!AB172," (",'Т.8.'!AD172,"), ",'Т.8.'!AC172,", ",'Т.8.'!AE172)=$AJ$223,"-",(CONCATENATE('Т.8.'!AB172," (",'Т.8.'!AD172,"), ",'Т.8.'!AC172,", ",'Т.8.'!AE172))))</f>
        <v/>
      </c>
      <c r="C388" s="571"/>
      <c r="D388" s="571"/>
      <c r="E388" s="571" t="str">
        <f ca="1">IF(CONCATENATE('Т.8.'!AG172,", ",'Т.8.'!AF172,", ",'Т.8.'!AH172," обл., ",'Т.8.'!AI172," р-н, ",'Т.8.'!AJ172," ",'Т.8.'!AK172,", ",'Т.8.'!AL172," ",'Т.8.'!AM172,", буд. ",'Т.8.'!AN172,", кв./оф.",'Т.8.'!AO172,".    ",'Т.8.'!AP172)=" ,  ,   обл.,   р-н,    ,    , буд.  , кв./оф. .     ","",
IF(CONCATENATE('Т.8.'!AG172,", ",'Т.8.'!AF172,", ",'Т.8.'!AH172," обл., ",'Т.8.'!AI172," р-н, ",'Т.8.'!AJ172," ",'Т.8.'!AK172,", ",'Т.8.'!AL172," ",'Т.8.'!AM172,", буд. ",'Т.8.'!AN172,", кв./оф.",'Т.8.'!AO172,".    ",'Т.8.'!AP172)=$AJ$224,"-",
CONCATENATE('Т.8.'!AG172,", ",'Т.8.'!AF172,", ",'Т.8.'!AH172," обл., ",'Т.8.'!AI172," р-н, ",'Т.8.'!AJ172," ",'Т.8.'!AK172,", ",'Т.8.'!AL172," ",'Т.8.'!AM172,", буд. ",'Т.8.'!AN172,", кв./оф.",'Т.8.'!AO172,".    ",'Т.8.'!AP172)))</f>
        <v/>
      </c>
      <c r="F388" s="571"/>
      <c r="G388" s="571"/>
      <c r="H388" s="571"/>
      <c r="I388" s="629" t="str">
        <f ca="1">'Т.8.'!AQ172</f>
        <v xml:space="preserve"> </v>
      </c>
      <c r="J388" s="629"/>
      <c r="K388" s="629" t="str">
        <f ca="1">'Т.8.'!AR172</f>
        <v xml:space="preserve"> </v>
      </c>
      <c r="L388" s="629"/>
      <c r="M388" s="629" t="str">
        <f ca="1">'Т.8.'!AS172</f>
        <v/>
      </c>
      <c r="N388" s="629"/>
      <c r="O388" s="597" t="str">
        <f ca="1">'Т.8.'!AT172</f>
        <v xml:space="preserve"> </v>
      </c>
      <c r="P388" s="597"/>
      <c r="Q388" s="571" t="str">
        <f ca="1">IF(CONCATENATE('Т.8.'!AU172,". ",'Т.8.'!AV172)=" .  ","",CONCATENATE('Т.8.'!AU172,". ",'Т.8.'!AV172))</f>
        <v/>
      </c>
      <c r="R388" s="571"/>
      <c r="S388" s="571"/>
      <c r="T388" s="597" t="str">
        <f ca="1">'Т.8.'!AW172</f>
        <v xml:space="preserve"> </v>
      </c>
      <c r="U388" s="597"/>
      <c r="V388" s="247"/>
      <c r="W388" s="247"/>
      <c r="X388" s="247"/>
      <c r="Y388" s="247"/>
      <c r="Z388" s="247"/>
      <c r="AA388" s="247"/>
      <c r="AB388"/>
      <c r="AC388"/>
      <c r="AD388"/>
      <c r="AE388"/>
      <c r="AF388"/>
      <c r="AG388"/>
      <c r="AH388"/>
      <c r="AI388"/>
      <c r="AJ388"/>
    </row>
    <row r="389" spans="1:36" s="336" customFormat="1" ht="15" customHeight="1" x14ac:dyDescent="0.35">
      <c r="A389" s="402">
        <v>168</v>
      </c>
      <c r="B389" s="571" t="str">
        <f ca="1">IF(CONCATENATE('Т.8.'!AB173," (",'Т.8.'!AD173,"), ",'Т.8.'!AC173,", ",'Т.8.'!AE173)="  ( ),  ,  ","",IF(CONCATENATE('Т.8.'!AB173," (",'Т.8.'!AD173,"), ",'Т.8.'!AC173,", ",'Т.8.'!AE173)=$AJ$223,"-",(CONCATENATE('Т.8.'!AB173," (",'Т.8.'!AD173,"), ",'Т.8.'!AC173,", ",'Т.8.'!AE173))))</f>
        <v/>
      </c>
      <c r="C389" s="571"/>
      <c r="D389" s="571"/>
      <c r="E389" s="571" t="str">
        <f ca="1">IF(CONCATENATE('Т.8.'!AG173,", ",'Т.8.'!AF173,", ",'Т.8.'!AH173," обл., ",'Т.8.'!AI173," р-н, ",'Т.8.'!AJ173," ",'Т.8.'!AK173,", ",'Т.8.'!AL173," ",'Т.8.'!AM173,", буд. ",'Т.8.'!AN173,", кв./оф.",'Т.8.'!AO173,".    ",'Т.8.'!AP173)=" ,  ,   обл.,   р-н,    ,    , буд.  , кв./оф. .     ","",
IF(CONCATENATE('Т.8.'!AG173,", ",'Т.8.'!AF173,", ",'Т.8.'!AH173," обл., ",'Т.8.'!AI173," р-н, ",'Т.8.'!AJ173," ",'Т.8.'!AK173,", ",'Т.8.'!AL173," ",'Т.8.'!AM173,", буд. ",'Т.8.'!AN173,", кв./оф.",'Т.8.'!AO173,".    ",'Т.8.'!AP173)=$AJ$224,"-",
CONCATENATE('Т.8.'!AG173,", ",'Т.8.'!AF173,", ",'Т.8.'!AH173," обл., ",'Т.8.'!AI173," р-н, ",'Т.8.'!AJ173," ",'Т.8.'!AK173,", ",'Т.8.'!AL173," ",'Т.8.'!AM173,", буд. ",'Т.8.'!AN173,", кв./оф.",'Т.8.'!AO173,".    ",'Т.8.'!AP173)))</f>
        <v/>
      </c>
      <c r="F389" s="571"/>
      <c r="G389" s="571"/>
      <c r="H389" s="571"/>
      <c r="I389" s="629" t="str">
        <f ca="1">'Т.8.'!AQ173</f>
        <v xml:space="preserve"> </v>
      </c>
      <c r="J389" s="629"/>
      <c r="K389" s="629" t="str">
        <f ca="1">'Т.8.'!AR173</f>
        <v xml:space="preserve"> </v>
      </c>
      <c r="L389" s="629"/>
      <c r="M389" s="629" t="str">
        <f ca="1">'Т.8.'!AS173</f>
        <v/>
      </c>
      <c r="N389" s="629"/>
      <c r="O389" s="597" t="str">
        <f ca="1">'Т.8.'!AT173</f>
        <v xml:space="preserve"> </v>
      </c>
      <c r="P389" s="597"/>
      <c r="Q389" s="571" t="str">
        <f ca="1">IF(CONCATENATE('Т.8.'!AU173,". ",'Т.8.'!AV173)=" .  ","",CONCATENATE('Т.8.'!AU173,". ",'Т.8.'!AV173))</f>
        <v/>
      </c>
      <c r="R389" s="571"/>
      <c r="S389" s="571"/>
      <c r="T389" s="597" t="str">
        <f ca="1">'Т.8.'!AW173</f>
        <v xml:space="preserve"> </v>
      </c>
      <c r="U389" s="597"/>
      <c r="V389" s="247"/>
      <c r="W389" s="247"/>
      <c r="X389" s="247"/>
      <c r="Y389" s="247"/>
      <c r="Z389" s="247"/>
      <c r="AA389" s="247"/>
      <c r="AB389"/>
      <c r="AC389"/>
      <c r="AD389"/>
      <c r="AE389"/>
      <c r="AF389"/>
      <c r="AG389"/>
      <c r="AH389"/>
      <c r="AI389"/>
      <c r="AJ389"/>
    </row>
    <row r="390" spans="1:36" s="336" customFormat="1" ht="15" customHeight="1" x14ac:dyDescent="0.35">
      <c r="A390" s="402">
        <v>169</v>
      </c>
      <c r="B390" s="571" t="str">
        <f ca="1">IF(CONCATENATE('Т.8.'!AB174," (",'Т.8.'!AD174,"), ",'Т.8.'!AC174,", ",'Т.8.'!AE174)="  ( ),  ,  ","",IF(CONCATENATE('Т.8.'!AB174," (",'Т.8.'!AD174,"), ",'Т.8.'!AC174,", ",'Т.8.'!AE174)=$AJ$223,"-",(CONCATENATE('Т.8.'!AB174," (",'Т.8.'!AD174,"), ",'Т.8.'!AC174,", ",'Т.8.'!AE174))))</f>
        <v/>
      </c>
      <c r="C390" s="571"/>
      <c r="D390" s="571"/>
      <c r="E390" s="571" t="str">
        <f ca="1">IF(CONCATENATE('Т.8.'!AG174,", ",'Т.8.'!AF174,", ",'Т.8.'!AH174," обл., ",'Т.8.'!AI174," р-н, ",'Т.8.'!AJ174," ",'Т.8.'!AK174,", ",'Т.8.'!AL174," ",'Т.8.'!AM174,", буд. ",'Т.8.'!AN174,", кв./оф.",'Т.8.'!AO174,".    ",'Т.8.'!AP174)=" ,  ,   обл.,   р-н,    ,    , буд.  , кв./оф. .     ","",
IF(CONCATENATE('Т.8.'!AG174,", ",'Т.8.'!AF174,", ",'Т.8.'!AH174," обл., ",'Т.8.'!AI174," р-н, ",'Т.8.'!AJ174," ",'Т.8.'!AK174,", ",'Т.8.'!AL174," ",'Т.8.'!AM174,", буд. ",'Т.8.'!AN174,", кв./оф.",'Т.8.'!AO174,".    ",'Т.8.'!AP174)=$AJ$224,"-",
CONCATENATE('Т.8.'!AG174,", ",'Т.8.'!AF174,", ",'Т.8.'!AH174," обл., ",'Т.8.'!AI174," р-н, ",'Т.8.'!AJ174," ",'Т.8.'!AK174,", ",'Т.8.'!AL174," ",'Т.8.'!AM174,", буд. ",'Т.8.'!AN174,", кв./оф.",'Т.8.'!AO174,".    ",'Т.8.'!AP174)))</f>
        <v/>
      </c>
      <c r="F390" s="571"/>
      <c r="G390" s="571"/>
      <c r="H390" s="571"/>
      <c r="I390" s="629" t="str">
        <f ca="1">'Т.8.'!AQ174</f>
        <v xml:space="preserve"> </v>
      </c>
      <c r="J390" s="629"/>
      <c r="K390" s="629" t="str">
        <f ca="1">'Т.8.'!AR174</f>
        <v xml:space="preserve"> </v>
      </c>
      <c r="L390" s="629"/>
      <c r="M390" s="629" t="str">
        <f ca="1">'Т.8.'!AS174</f>
        <v/>
      </c>
      <c r="N390" s="629"/>
      <c r="O390" s="597" t="str">
        <f ca="1">'Т.8.'!AT174</f>
        <v xml:space="preserve"> </v>
      </c>
      <c r="P390" s="597"/>
      <c r="Q390" s="571" t="str">
        <f ca="1">IF(CONCATENATE('Т.8.'!AU174,". ",'Т.8.'!AV174)=" .  ","",CONCATENATE('Т.8.'!AU174,". ",'Т.8.'!AV174))</f>
        <v/>
      </c>
      <c r="R390" s="571"/>
      <c r="S390" s="571"/>
      <c r="T390" s="597" t="str">
        <f ca="1">'Т.8.'!AW174</f>
        <v xml:space="preserve"> </v>
      </c>
      <c r="U390" s="597"/>
      <c r="V390" s="247"/>
      <c r="W390" s="247"/>
      <c r="X390" s="247"/>
      <c r="Y390" s="247"/>
      <c r="Z390" s="247"/>
      <c r="AA390" s="247"/>
      <c r="AB390"/>
      <c r="AC390"/>
      <c r="AD390"/>
      <c r="AE390"/>
      <c r="AF390"/>
      <c r="AG390"/>
      <c r="AH390"/>
      <c r="AI390"/>
      <c r="AJ390"/>
    </row>
    <row r="391" spans="1:36" s="336" customFormat="1" ht="15" customHeight="1" x14ac:dyDescent="0.35">
      <c r="A391" s="402">
        <v>170</v>
      </c>
      <c r="B391" s="571" t="str">
        <f ca="1">IF(CONCATENATE('Т.8.'!AB175," (",'Т.8.'!AD175,"), ",'Т.8.'!AC175,", ",'Т.8.'!AE175)="  ( ),  ,  ","",IF(CONCATENATE('Т.8.'!AB175," (",'Т.8.'!AD175,"), ",'Т.8.'!AC175,", ",'Т.8.'!AE175)=$AJ$223,"-",(CONCATENATE('Т.8.'!AB175," (",'Т.8.'!AD175,"), ",'Т.8.'!AC175,", ",'Т.8.'!AE175))))</f>
        <v/>
      </c>
      <c r="C391" s="571"/>
      <c r="D391" s="571"/>
      <c r="E391" s="571" t="str">
        <f ca="1">IF(CONCATENATE('Т.8.'!AG175,", ",'Т.8.'!AF175,", ",'Т.8.'!AH175," обл., ",'Т.8.'!AI175," р-н, ",'Т.8.'!AJ175," ",'Т.8.'!AK175,", ",'Т.8.'!AL175," ",'Т.8.'!AM175,", буд. ",'Т.8.'!AN175,", кв./оф.",'Т.8.'!AO175,".    ",'Т.8.'!AP175)=" ,  ,   обл.,   р-н,    ,    , буд.  , кв./оф. .     ","",
IF(CONCATENATE('Т.8.'!AG175,", ",'Т.8.'!AF175,", ",'Т.8.'!AH175," обл., ",'Т.8.'!AI175," р-н, ",'Т.8.'!AJ175," ",'Т.8.'!AK175,", ",'Т.8.'!AL175," ",'Т.8.'!AM175,", буд. ",'Т.8.'!AN175,", кв./оф.",'Т.8.'!AO175,".    ",'Т.8.'!AP175)=$AJ$224,"-",
CONCATENATE('Т.8.'!AG175,", ",'Т.8.'!AF175,", ",'Т.8.'!AH175," обл., ",'Т.8.'!AI175," р-н, ",'Т.8.'!AJ175," ",'Т.8.'!AK175,", ",'Т.8.'!AL175," ",'Т.8.'!AM175,", буд. ",'Т.8.'!AN175,", кв./оф.",'Т.8.'!AO175,".    ",'Т.8.'!AP175)))</f>
        <v/>
      </c>
      <c r="F391" s="571"/>
      <c r="G391" s="571"/>
      <c r="H391" s="571"/>
      <c r="I391" s="629" t="str">
        <f ca="1">'Т.8.'!AQ175</f>
        <v xml:space="preserve"> </v>
      </c>
      <c r="J391" s="629"/>
      <c r="K391" s="629" t="str">
        <f ca="1">'Т.8.'!AR175</f>
        <v xml:space="preserve"> </v>
      </c>
      <c r="L391" s="629"/>
      <c r="M391" s="629" t="str">
        <f ca="1">'Т.8.'!AS175</f>
        <v/>
      </c>
      <c r="N391" s="629"/>
      <c r="O391" s="597" t="str">
        <f ca="1">'Т.8.'!AT175</f>
        <v xml:space="preserve"> </v>
      </c>
      <c r="P391" s="597"/>
      <c r="Q391" s="571" t="str">
        <f ca="1">IF(CONCATENATE('Т.8.'!AU175,". ",'Т.8.'!AV175)=" .  ","",CONCATENATE('Т.8.'!AU175,". ",'Т.8.'!AV175))</f>
        <v/>
      </c>
      <c r="R391" s="571"/>
      <c r="S391" s="571"/>
      <c r="T391" s="597" t="str">
        <f ca="1">'Т.8.'!AW175</f>
        <v xml:space="preserve"> </v>
      </c>
      <c r="U391" s="597"/>
      <c r="V391" s="247"/>
      <c r="W391" s="247"/>
      <c r="X391" s="247"/>
      <c r="Y391" s="247"/>
      <c r="Z391" s="247"/>
      <c r="AA391" s="247"/>
      <c r="AB391"/>
      <c r="AC391"/>
      <c r="AD391"/>
      <c r="AE391"/>
      <c r="AF391"/>
      <c r="AG391"/>
      <c r="AH391"/>
      <c r="AI391"/>
      <c r="AJ391"/>
    </row>
    <row r="392" spans="1:36" s="336" customFormat="1" ht="15" customHeight="1" x14ac:dyDescent="0.35">
      <c r="A392" s="402">
        <v>171</v>
      </c>
      <c r="B392" s="571" t="str">
        <f ca="1">IF(CONCATENATE('Т.8.'!AB176," (",'Т.8.'!AD176,"), ",'Т.8.'!AC176,", ",'Т.8.'!AE176)="  ( ),  ,  ","",IF(CONCATENATE('Т.8.'!AB176," (",'Т.8.'!AD176,"), ",'Т.8.'!AC176,", ",'Т.8.'!AE176)=$AJ$223,"-",(CONCATENATE('Т.8.'!AB176," (",'Т.8.'!AD176,"), ",'Т.8.'!AC176,", ",'Т.8.'!AE176))))</f>
        <v/>
      </c>
      <c r="C392" s="571"/>
      <c r="D392" s="571"/>
      <c r="E392" s="571" t="str">
        <f ca="1">IF(CONCATENATE('Т.8.'!AG176,", ",'Т.8.'!AF176,", ",'Т.8.'!AH176," обл., ",'Т.8.'!AI176," р-н, ",'Т.8.'!AJ176," ",'Т.8.'!AK176,", ",'Т.8.'!AL176," ",'Т.8.'!AM176,", буд. ",'Т.8.'!AN176,", кв./оф.",'Т.8.'!AO176,".    ",'Т.8.'!AP176)=" ,  ,   обл.,   р-н,    ,    , буд.  , кв./оф. .     ","",
IF(CONCATENATE('Т.8.'!AG176,", ",'Т.8.'!AF176,", ",'Т.8.'!AH176," обл., ",'Т.8.'!AI176," р-н, ",'Т.8.'!AJ176," ",'Т.8.'!AK176,", ",'Т.8.'!AL176," ",'Т.8.'!AM176,", буд. ",'Т.8.'!AN176,", кв./оф.",'Т.8.'!AO176,".    ",'Т.8.'!AP176)=$AJ$224,"-",
CONCATENATE('Т.8.'!AG176,", ",'Т.8.'!AF176,", ",'Т.8.'!AH176," обл., ",'Т.8.'!AI176," р-н, ",'Т.8.'!AJ176," ",'Т.8.'!AK176,", ",'Т.8.'!AL176," ",'Т.8.'!AM176,", буд. ",'Т.8.'!AN176,", кв./оф.",'Т.8.'!AO176,".    ",'Т.8.'!AP176)))</f>
        <v/>
      </c>
      <c r="F392" s="571"/>
      <c r="G392" s="571"/>
      <c r="H392" s="571"/>
      <c r="I392" s="629" t="str">
        <f ca="1">'Т.8.'!AQ176</f>
        <v xml:space="preserve"> </v>
      </c>
      <c r="J392" s="629"/>
      <c r="K392" s="629" t="str">
        <f ca="1">'Т.8.'!AR176</f>
        <v xml:space="preserve"> </v>
      </c>
      <c r="L392" s="629"/>
      <c r="M392" s="629" t="str">
        <f ca="1">'Т.8.'!AS176</f>
        <v/>
      </c>
      <c r="N392" s="629"/>
      <c r="O392" s="597" t="str">
        <f ca="1">'Т.8.'!AT176</f>
        <v xml:space="preserve"> </v>
      </c>
      <c r="P392" s="597"/>
      <c r="Q392" s="571" t="str">
        <f ca="1">IF(CONCATENATE('Т.8.'!AU176,". ",'Т.8.'!AV176)=" .  ","",CONCATENATE('Т.8.'!AU176,". ",'Т.8.'!AV176))</f>
        <v/>
      </c>
      <c r="R392" s="571"/>
      <c r="S392" s="571"/>
      <c r="T392" s="597" t="str">
        <f ca="1">'Т.8.'!AW176</f>
        <v xml:space="preserve"> </v>
      </c>
      <c r="U392" s="597"/>
      <c r="V392" s="247"/>
      <c r="W392" s="247"/>
      <c r="X392" s="247"/>
      <c r="Y392" s="247"/>
      <c r="Z392" s="247"/>
      <c r="AA392" s="247"/>
      <c r="AB392"/>
      <c r="AC392"/>
      <c r="AD392"/>
      <c r="AE392"/>
      <c r="AF392"/>
      <c r="AG392"/>
      <c r="AH392"/>
      <c r="AI392"/>
      <c r="AJ392"/>
    </row>
    <row r="393" spans="1:36" s="336" customFormat="1" ht="15" customHeight="1" x14ac:dyDescent="0.35">
      <c r="A393" s="402">
        <v>172</v>
      </c>
      <c r="B393" s="571" t="str">
        <f ca="1">IF(CONCATENATE('Т.8.'!AB177," (",'Т.8.'!AD177,"), ",'Т.8.'!AC177,", ",'Т.8.'!AE177)="  ( ),  ,  ","",IF(CONCATENATE('Т.8.'!AB177," (",'Т.8.'!AD177,"), ",'Т.8.'!AC177,", ",'Т.8.'!AE177)=$AJ$223,"-",(CONCATENATE('Т.8.'!AB177," (",'Т.8.'!AD177,"), ",'Т.8.'!AC177,", ",'Т.8.'!AE177))))</f>
        <v/>
      </c>
      <c r="C393" s="571"/>
      <c r="D393" s="571"/>
      <c r="E393" s="571" t="str">
        <f ca="1">IF(CONCATENATE('Т.8.'!AG177,", ",'Т.8.'!AF177,", ",'Т.8.'!AH177," обл., ",'Т.8.'!AI177," р-н, ",'Т.8.'!AJ177," ",'Т.8.'!AK177,", ",'Т.8.'!AL177," ",'Т.8.'!AM177,", буд. ",'Т.8.'!AN177,", кв./оф.",'Т.8.'!AO177,".    ",'Т.8.'!AP177)=" ,  ,   обл.,   р-н,    ,    , буд.  , кв./оф. .     ","",
IF(CONCATENATE('Т.8.'!AG177,", ",'Т.8.'!AF177,", ",'Т.8.'!AH177," обл., ",'Т.8.'!AI177," р-н, ",'Т.8.'!AJ177," ",'Т.8.'!AK177,", ",'Т.8.'!AL177," ",'Т.8.'!AM177,", буд. ",'Т.8.'!AN177,", кв./оф.",'Т.8.'!AO177,".    ",'Т.8.'!AP177)=$AJ$224,"-",
CONCATENATE('Т.8.'!AG177,", ",'Т.8.'!AF177,", ",'Т.8.'!AH177," обл., ",'Т.8.'!AI177," р-н, ",'Т.8.'!AJ177," ",'Т.8.'!AK177,", ",'Т.8.'!AL177," ",'Т.8.'!AM177,", буд. ",'Т.8.'!AN177,", кв./оф.",'Т.8.'!AO177,".    ",'Т.8.'!AP177)))</f>
        <v/>
      </c>
      <c r="F393" s="571"/>
      <c r="G393" s="571"/>
      <c r="H393" s="571"/>
      <c r="I393" s="629" t="str">
        <f ca="1">'Т.8.'!AQ177</f>
        <v xml:space="preserve"> </v>
      </c>
      <c r="J393" s="629"/>
      <c r="K393" s="629" t="str">
        <f ca="1">'Т.8.'!AR177</f>
        <v xml:space="preserve"> </v>
      </c>
      <c r="L393" s="629"/>
      <c r="M393" s="629" t="str">
        <f ca="1">'Т.8.'!AS177</f>
        <v/>
      </c>
      <c r="N393" s="629"/>
      <c r="O393" s="597" t="str">
        <f ca="1">'Т.8.'!AT177</f>
        <v xml:space="preserve"> </v>
      </c>
      <c r="P393" s="597"/>
      <c r="Q393" s="571" t="str">
        <f ca="1">IF(CONCATENATE('Т.8.'!AU177,". ",'Т.8.'!AV177)=" .  ","",CONCATENATE('Т.8.'!AU177,". ",'Т.8.'!AV177))</f>
        <v/>
      </c>
      <c r="R393" s="571"/>
      <c r="S393" s="571"/>
      <c r="T393" s="597" t="str">
        <f ca="1">'Т.8.'!AW177</f>
        <v xml:space="preserve"> </v>
      </c>
      <c r="U393" s="597"/>
      <c r="V393" s="247"/>
      <c r="W393" s="247"/>
      <c r="X393" s="247"/>
      <c r="Y393" s="247"/>
      <c r="Z393" s="247"/>
      <c r="AA393" s="247"/>
      <c r="AB393"/>
      <c r="AC393"/>
      <c r="AD393"/>
      <c r="AE393"/>
      <c r="AF393"/>
      <c r="AG393"/>
      <c r="AH393"/>
      <c r="AI393"/>
      <c r="AJ393"/>
    </row>
    <row r="394" spans="1:36" s="336" customFormat="1" ht="15" customHeight="1" x14ac:dyDescent="0.35">
      <c r="A394" s="402">
        <v>173</v>
      </c>
      <c r="B394" s="571" t="str">
        <f ca="1">IF(CONCATENATE('Т.8.'!AB178," (",'Т.8.'!AD178,"), ",'Т.8.'!AC178,", ",'Т.8.'!AE178)="  ( ),  ,  ","",IF(CONCATENATE('Т.8.'!AB178," (",'Т.8.'!AD178,"), ",'Т.8.'!AC178,", ",'Т.8.'!AE178)=$AJ$223,"-",(CONCATENATE('Т.8.'!AB178," (",'Т.8.'!AD178,"), ",'Т.8.'!AC178,", ",'Т.8.'!AE178))))</f>
        <v/>
      </c>
      <c r="C394" s="571"/>
      <c r="D394" s="571"/>
      <c r="E394" s="571" t="str">
        <f ca="1">IF(CONCATENATE('Т.8.'!AG178,", ",'Т.8.'!AF178,", ",'Т.8.'!AH178," обл., ",'Т.8.'!AI178," р-н, ",'Т.8.'!AJ178," ",'Т.8.'!AK178,", ",'Т.8.'!AL178," ",'Т.8.'!AM178,", буд. ",'Т.8.'!AN178,", кв./оф.",'Т.8.'!AO178,".    ",'Т.8.'!AP178)=" ,  ,   обл.,   р-н,    ,    , буд.  , кв./оф. .     ","",
IF(CONCATENATE('Т.8.'!AG178,", ",'Т.8.'!AF178,", ",'Т.8.'!AH178," обл., ",'Т.8.'!AI178," р-н, ",'Т.8.'!AJ178," ",'Т.8.'!AK178,", ",'Т.8.'!AL178," ",'Т.8.'!AM178,", буд. ",'Т.8.'!AN178,", кв./оф.",'Т.8.'!AO178,".    ",'Т.8.'!AP178)=$AJ$224,"-",
CONCATENATE('Т.8.'!AG178,", ",'Т.8.'!AF178,", ",'Т.8.'!AH178," обл., ",'Т.8.'!AI178," р-н, ",'Т.8.'!AJ178," ",'Т.8.'!AK178,", ",'Т.8.'!AL178," ",'Т.8.'!AM178,", буд. ",'Т.8.'!AN178,", кв./оф.",'Т.8.'!AO178,".    ",'Т.8.'!AP178)))</f>
        <v/>
      </c>
      <c r="F394" s="571"/>
      <c r="G394" s="571"/>
      <c r="H394" s="571"/>
      <c r="I394" s="629" t="str">
        <f ca="1">'Т.8.'!AQ178</f>
        <v xml:space="preserve"> </v>
      </c>
      <c r="J394" s="629"/>
      <c r="K394" s="629" t="str">
        <f ca="1">'Т.8.'!AR178</f>
        <v xml:space="preserve"> </v>
      </c>
      <c r="L394" s="629"/>
      <c r="M394" s="629" t="str">
        <f ca="1">'Т.8.'!AS178</f>
        <v/>
      </c>
      <c r="N394" s="629"/>
      <c r="O394" s="597" t="str">
        <f ca="1">'Т.8.'!AT178</f>
        <v xml:space="preserve"> </v>
      </c>
      <c r="P394" s="597"/>
      <c r="Q394" s="571" t="str">
        <f ca="1">IF(CONCATENATE('Т.8.'!AU178,". ",'Т.8.'!AV178)=" .  ","",CONCATENATE('Т.8.'!AU178,". ",'Т.8.'!AV178))</f>
        <v/>
      </c>
      <c r="R394" s="571"/>
      <c r="S394" s="571"/>
      <c r="T394" s="597" t="str">
        <f ca="1">'Т.8.'!AW178</f>
        <v xml:space="preserve"> </v>
      </c>
      <c r="U394" s="597"/>
      <c r="V394" s="247"/>
      <c r="W394" s="247"/>
      <c r="X394" s="247"/>
      <c r="Y394" s="247"/>
      <c r="Z394" s="247"/>
      <c r="AA394" s="247"/>
      <c r="AB394"/>
      <c r="AC394"/>
      <c r="AD394"/>
      <c r="AE394"/>
      <c r="AF394"/>
      <c r="AG394"/>
      <c r="AH394"/>
      <c r="AI394"/>
      <c r="AJ394"/>
    </row>
    <row r="395" spans="1:36" s="336" customFormat="1" ht="15" customHeight="1" x14ac:dyDescent="0.35">
      <c r="A395" s="402">
        <v>174</v>
      </c>
      <c r="B395" s="571" t="str">
        <f ca="1">IF(CONCATENATE('Т.8.'!AB179," (",'Т.8.'!AD179,"), ",'Т.8.'!AC179,", ",'Т.8.'!AE179)="  ( ),  ,  ","",IF(CONCATENATE('Т.8.'!AB179," (",'Т.8.'!AD179,"), ",'Т.8.'!AC179,", ",'Т.8.'!AE179)=$AJ$223,"-",(CONCATENATE('Т.8.'!AB179," (",'Т.8.'!AD179,"), ",'Т.8.'!AC179,", ",'Т.8.'!AE179))))</f>
        <v/>
      </c>
      <c r="C395" s="571"/>
      <c r="D395" s="571"/>
      <c r="E395" s="571" t="str">
        <f ca="1">IF(CONCATENATE('Т.8.'!AG179,", ",'Т.8.'!AF179,", ",'Т.8.'!AH179," обл., ",'Т.8.'!AI179," р-н, ",'Т.8.'!AJ179," ",'Т.8.'!AK179,", ",'Т.8.'!AL179," ",'Т.8.'!AM179,", буд. ",'Т.8.'!AN179,", кв./оф.",'Т.8.'!AO179,".    ",'Т.8.'!AP179)=" ,  ,   обл.,   р-н,    ,    , буд.  , кв./оф. .     ","",
IF(CONCATENATE('Т.8.'!AG179,", ",'Т.8.'!AF179,", ",'Т.8.'!AH179," обл., ",'Т.8.'!AI179," р-н, ",'Т.8.'!AJ179," ",'Т.8.'!AK179,", ",'Т.8.'!AL179," ",'Т.8.'!AM179,", буд. ",'Т.8.'!AN179,", кв./оф.",'Т.8.'!AO179,".    ",'Т.8.'!AP179)=$AJ$224,"-",
CONCATENATE('Т.8.'!AG179,", ",'Т.8.'!AF179,", ",'Т.8.'!AH179," обл., ",'Т.8.'!AI179," р-н, ",'Т.8.'!AJ179," ",'Т.8.'!AK179,", ",'Т.8.'!AL179," ",'Т.8.'!AM179,", буд. ",'Т.8.'!AN179,", кв./оф.",'Т.8.'!AO179,".    ",'Т.8.'!AP179)))</f>
        <v/>
      </c>
      <c r="F395" s="571"/>
      <c r="G395" s="571"/>
      <c r="H395" s="571"/>
      <c r="I395" s="629" t="str">
        <f ca="1">'Т.8.'!AQ179</f>
        <v xml:space="preserve"> </v>
      </c>
      <c r="J395" s="629"/>
      <c r="K395" s="629" t="str">
        <f ca="1">'Т.8.'!AR179</f>
        <v xml:space="preserve"> </v>
      </c>
      <c r="L395" s="629"/>
      <c r="M395" s="629" t="str">
        <f ca="1">'Т.8.'!AS179</f>
        <v/>
      </c>
      <c r="N395" s="629"/>
      <c r="O395" s="597" t="str">
        <f ca="1">'Т.8.'!AT179</f>
        <v xml:space="preserve"> </v>
      </c>
      <c r="P395" s="597"/>
      <c r="Q395" s="571" t="str">
        <f ca="1">IF(CONCATENATE('Т.8.'!AU179,". ",'Т.8.'!AV179)=" .  ","",CONCATENATE('Т.8.'!AU179,". ",'Т.8.'!AV179))</f>
        <v/>
      </c>
      <c r="R395" s="571"/>
      <c r="S395" s="571"/>
      <c r="T395" s="597" t="str">
        <f ca="1">'Т.8.'!AW179</f>
        <v xml:space="preserve"> </v>
      </c>
      <c r="U395" s="597"/>
      <c r="V395" s="247"/>
      <c r="W395" s="247"/>
      <c r="X395" s="247"/>
      <c r="Y395" s="247"/>
      <c r="Z395" s="247"/>
      <c r="AA395" s="247"/>
      <c r="AB395"/>
      <c r="AC395"/>
      <c r="AD395"/>
      <c r="AE395"/>
      <c r="AF395"/>
      <c r="AG395"/>
      <c r="AH395"/>
      <c r="AI395"/>
      <c r="AJ395"/>
    </row>
    <row r="396" spans="1:36" s="336" customFormat="1" ht="15" customHeight="1" x14ac:dyDescent="0.35">
      <c r="A396" s="402">
        <v>175</v>
      </c>
      <c r="B396" s="571" t="str">
        <f ca="1">IF(CONCATENATE('Т.8.'!AB180," (",'Т.8.'!AD180,"), ",'Т.8.'!AC180,", ",'Т.8.'!AE180)="  ( ),  ,  ","",IF(CONCATENATE('Т.8.'!AB180," (",'Т.8.'!AD180,"), ",'Т.8.'!AC180,", ",'Т.8.'!AE180)=$AJ$223,"-",(CONCATENATE('Т.8.'!AB180," (",'Т.8.'!AD180,"), ",'Т.8.'!AC180,", ",'Т.8.'!AE180))))</f>
        <v/>
      </c>
      <c r="C396" s="571"/>
      <c r="D396" s="571"/>
      <c r="E396" s="571" t="str">
        <f ca="1">IF(CONCATENATE('Т.8.'!AG180,", ",'Т.8.'!AF180,", ",'Т.8.'!AH180," обл., ",'Т.8.'!AI180," р-н, ",'Т.8.'!AJ180," ",'Т.8.'!AK180,", ",'Т.8.'!AL180," ",'Т.8.'!AM180,", буд. ",'Т.8.'!AN180,", кв./оф.",'Т.8.'!AO180,".    ",'Т.8.'!AP180)=" ,  ,   обл.,   р-н,    ,    , буд.  , кв./оф. .     ","",
IF(CONCATENATE('Т.8.'!AG180,", ",'Т.8.'!AF180,", ",'Т.8.'!AH180," обл., ",'Т.8.'!AI180," р-н, ",'Т.8.'!AJ180," ",'Т.8.'!AK180,", ",'Т.8.'!AL180," ",'Т.8.'!AM180,", буд. ",'Т.8.'!AN180,", кв./оф.",'Т.8.'!AO180,".    ",'Т.8.'!AP180)=$AJ$224,"-",
CONCATENATE('Т.8.'!AG180,", ",'Т.8.'!AF180,", ",'Т.8.'!AH180," обл., ",'Т.8.'!AI180," р-н, ",'Т.8.'!AJ180," ",'Т.8.'!AK180,", ",'Т.8.'!AL180," ",'Т.8.'!AM180,", буд. ",'Т.8.'!AN180,", кв./оф.",'Т.8.'!AO180,".    ",'Т.8.'!AP180)))</f>
        <v/>
      </c>
      <c r="F396" s="571"/>
      <c r="G396" s="571"/>
      <c r="H396" s="571"/>
      <c r="I396" s="629" t="str">
        <f ca="1">'Т.8.'!AQ180</f>
        <v xml:space="preserve"> </v>
      </c>
      <c r="J396" s="629"/>
      <c r="K396" s="629" t="str">
        <f ca="1">'Т.8.'!AR180</f>
        <v xml:space="preserve"> </v>
      </c>
      <c r="L396" s="629"/>
      <c r="M396" s="629" t="str">
        <f ca="1">'Т.8.'!AS180</f>
        <v/>
      </c>
      <c r="N396" s="629"/>
      <c r="O396" s="597" t="str">
        <f ca="1">'Т.8.'!AT180</f>
        <v xml:space="preserve"> </v>
      </c>
      <c r="P396" s="597"/>
      <c r="Q396" s="571" t="str">
        <f ca="1">IF(CONCATENATE('Т.8.'!AU180,". ",'Т.8.'!AV180)=" .  ","",CONCATENATE('Т.8.'!AU180,". ",'Т.8.'!AV180))</f>
        <v/>
      </c>
      <c r="R396" s="571"/>
      <c r="S396" s="571"/>
      <c r="T396" s="597" t="str">
        <f ca="1">'Т.8.'!AW180</f>
        <v xml:space="preserve"> </v>
      </c>
      <c r="U396" s="597"/>
      <c r="V396" s="247"/>
      <c r="W396" s="247"/>
      <c r="X396" s="247"/>
      <c r="Y396" s="247"/>
      <c r="Z396" s="247"/>
      <c r="AA396" s="247"/>
      <c r="AB396"/>
      <c r="AC396"/>
      <c r="AD396"/>
      <c r="AE396"/>
      <c r="AF396"/>
      <c r="AG396"/>
      <c r="AH396"/>
      <c r="AI396"/>
      <c r="AJ396"/>
    </row>
    <row r="397" spans="1:36" s="336" customFormat="1" ht="15" customHeight="1" x14ac:dyDescent="0.35">
      <c r="A397" s="402">
        <v>176</v>
      </c>
      <c r="B397" s="571" t="str">
        <f ca="1">IF(CONCATENATE('Т.8.'!AB181," (",'Т.8.'!AD181,"), ",'Т.8.'!AC181,", ",'Т.8.'!AE181)="  ( ),  ,  ","",IF(CONCATENATE('Т.8.'!AB181," (",'Т.8.'!AD181,"), ",'Т.8.'!AC181,", ",'Т.8.'!AE181)=$AJ$223,"-",(CONCATENATE('Т.8.'!AB181," (",'Т.8.'!AD181,"), ",'Т.8.'!AC181,", ",'Т.8.'!AE181))))</f>
        <v/>
      </c>
      <c r="C397" s="571"/>
      <c r="D397" s="571"/>
      <c r="E397" s="571" t="str">
        <f ca="1">IF(CONCATENATE('Т.8.'!AG181,", ",'Т.8.'!AF181,", ",'Т.8.'!AH181," обл., ",'Т.8.'!AI181," р-н, ",'Т.8.'!AJ181," ",'Т.8.'!AK181,", ",'Т.8.'!AL181," ",'Т.8.'!AM181,", буд. ",'Т.8.'!AN181,", кв./оф.",'Т.8.'!AO181,".    ",'Т.8.'!AP181)=" ,  ,   обл.,   р-н,    ,    , буд.  , кв./оф. .     ","",
IF(CONCATENATE('Т.8.'!AG181,", ",'Т.8.'!AF181,", ",'Т.8.'!AH181," обл., ",'Т.8.'!AI181," р-н, ",'Т.8.'!AJ181," ",'Т.8.'!AK181,", ",'Т.8.'!AL181," ",'Т.8.'!AM181,", буд. ",'Т.8.'!AN181,", кв./оф.",'Т.8.'!AO181,".    ",'Т.8.'!AP181)=$AJ$224,"-",
CONCATENATE('Т.8.'!AG181,", ",'Т.8.'!AF181,", ",'Т.8.'!AH181," обл., ",'Т.8.'!AI181," р-н, ",'Т.8.'!AJ181," ",'Т.8.'!AK181,", ",'Т.8.'!AL181," ",'Т.8.'!AM181,", буд. ",'Т.8.'!AN181,", кв./оф.",'Т.8.'!AO181,".    ",'Т.8.'!AP181)))</f>
        <v/>
      </c>
      <c r="F397" s="571"/>
      <c r="G397" s="571"/>
      <c r="H397" s="571"/>
      <c r="I397" s="629" t="str">
        <f ca="1">'Т.8.'!AQ181</f>
        <v xml:space="preserve"> </v>
      </c>
      <c r="J397" s="629"/>
      <c r="K397" s="629" t="str">
        <f ca="1">'Т.8.'!AR181</f>
        <v xml:space="preserve"> </v>
      </c>
      <c r="L397" s="629"/>
      <c r="M397" s="629" t="str">
        <f ca="1">'Т.8.'!AS181</f>
        <v/>
      </c>
      <c r="N397" s="629"/>
      <c r="O397" s="597" t="str">
        <f ca="1">'Т.8.'!AT181</f>
        <v xml:space="preserve"> </v>
      </c>
      <c r="P397" s="597"/>
      <c r="Q397" s="571" t="str">
        <f ca="1">IF(CONCATENATE('Т.8.'!AU181,". ",'Т.8.'!AV181)=" .  ","",CONCATENATE('Т.8.'!AU181,". ",'Т.8.'!AV181))</f>
        <v/>
      </c>
      <c r="R397" s="571"/>
      <c r="S397" s="571"/>
      <c r="T397" s="597" t="str">
        <f ca="1">'Т.8.'!AW181</f>
        <v xml:space="preserve"> </v>
      </c>
      <c r="U397" s="597"/>
      <c r="V397" s="247"/>
      <c r="W397" s="247"/>
      <c r="X397" s="247"/>
      <c r="Y397" s="247"/>
      <c r="Z397" s="247"/>
      <c r="AA397" s="247"/>
      <c r="AB397"/>
      <c r="AC397"/>
      <c r="AD397"/>
      <c r="AE397"/>
      <c r="AF397"/>
      <c r="AG397"/>
      <c r="AH397"/>
      <c r="AI397"/>
      <c r="AJ397"/>
    </row>
    <row r="398" spans="1:36" s="336" customFormat="1" ht="15" customHeight="1" x14ac:dyDescent="0.35">
      <c r="A398" s="402">
        <v>177</v>
      </c>
      <c r="B398" s="571" t="str">
        <f ca="1">IF(CONCATENATE('Т.8.'!AB182," (",'Т.8.'!AD182,"), ",'Т.8.'!AC182,", ",'Т.8.'!AE182)="  ( ),  ,  ","",IF(CONCATENATE('Т.8.'!AB182," (",'Т.8.'!AD182,"), ",'Т.8.'!AC182,", ",'Т.8.'!AE182)=$AJ$223,"-",(CONCATENATE('Т.8.'!AB182," (",'Т.8.'!AD182,"), ",'Т.8.'!AC182,", ",'Т.8.'!AE182))))</f>
        <v/>
      </c>
      <c r="C398" s="571"/>
      <c r="D398" s="571"/>
      <c r="E398" s="571" t="str">
        <f ca="1">IF(CONCATENATE('Т.8.'!AG182,", ",'Т.8.'!AF182,", ",'Т.8.'!AH182," обл., ",'Т.8.'!AI182," р-н, ",'Т.8.'!AJ182," ",'Т.8.'!AK182,", ",'Т.8.'!AL182," ",'Т.8.'!AM182,", буд. ",'Т.8.'!AN182,", кв./оф.",'Т.8.'!AO182,".    ",'Т.8.'!AP182)=" ,  ,   обл.,   р-н,    ,    , буд.  , кв./оф. .     ","",
IF(CONCATENATE('Т.8.'!AG182,", ",'Т.8.'!AF182,", ",'Т.8.'!AH182," обл., ",'Т.8.'!AI182," р-н, ",'Т.8.'!AJ182," ",'Т.8.'!AK182,", ",'Т.8.'!AL182," ",'Т.8.'!AM182,", буд. ",'Т.8.'!AN182,", кв./оф.",'Т.8.'!AO182,".    ",'Т.8.'!AP182)=$AJ$224,"-",
CONCATENATE('Т.8.'!AG182,", ",'Т.8.'!AF182,", ",'Т.8.'!AH182," обл., ",'Т.8.'!AI182," р-н, ",'Т.8.'!AJ182," ",'Т.8.'!AK182,", ",'Т.8.'!AL182," ",'Т.8.'!AM182,", буд. ",'Т.8.'!AN182,", кв./оф.",'Т.8.'!AO182,".    ",'Т.8.'!AP182)))</f>
        <v/>
      </c>
      <c r="F398" s="571"/>
      <c r="G398" s="571"/>
      <c r="H398" s="571"/>
      <c r="I398" s="629" t="str">
        <f ca="1">'Т.8.'!AQ182</f>
        <v xml:space="preserve"> </v>
      </c>
      <c r="J398" s="629"/>
      <c r="K398" s="629" t="str">
        <f ca="1">'Т.8.'!AR182</f>
        <v xml:space="preserve"> </v>
      </c>
      <c r="L398" s="629"/>
      <c r="M398" s="629" t="str">
        <f ca="1">'Т.8.'!AS182</f>
        <v/>
      </c>
      <c r="N398" s="629"/>
      <c r="O398" s="597" t="str">
        <f ca="1">'Т.8.'!AT182</f>
        <v xml:space="preserve"> </v>
      </c>
      <c r="P398" s="597"/>
      <c r="Q398" s="571" t="str">
        <f ca="1">IF(CONCATENATE('Т.8.'!AU182,". ",'Т.8.'!AV182)=" .  ","",CONCATENATE('Т.8.'!AU182,". ",'Т.8.'!AV182))</f>
        <v/>
      </c>
      <c r="R398" s="571"/>
      <c r="S398" s="571"/>
      <c r="T398" s="597" t="str">
        <f ca="1">'Т.8.'!AW182</f>
        <v xml:space="preserve"> </v>
      </c>
      <c r="U398" s="597"/>
      <c r="V398" s="247"/>
      <c r="W398" s="247"/>
      <c r="X398" s="247"/>
      <c r="Y398" s="247"/>
      <c r="Z398" s="247"/>
      <c r="AA398" s="247"/>
      <c r="AB398"/>
      <c r="AC398"/>
      <c r="AD398"/>
      <c r="AE398"/>
      <c r="AF398"/>
      <c r="AG398"/>
      <c r="AH398"/>
      <c r="AI398"/>
      <c r="AJ398"/>
    </row>
    <row r="399" spans="1:36" s="336" customFormat="1" ht="15" customHeight="1" x14ac:dyDescent="0.35">
      <c r="A399" s="402">
        <v>178</v>
      </c>
      <c r="B399" s="571" t="str">
        <f ca="1">IF(CONCATENATE('Т.8.'!AB183," (",'Т.8.'!AD183,"), ",'Т.8.'!AC183,", ",'Т.8.'!AE183)="  ( ),  ,  ","",IF(CONCATENATE('Т.8.'!AB183," (",'Т.8.'!AD183,"), ",'Т.8.'!AC183,", ",'Т.8.'!AE183)=$AJ$223,"-",(CONCATENATE('Т.8.'!AB183," (",'Т.8.'!AD183,"), ",'Т.8.'!AC183,", ",'Т.8.'!AE183))))</f>
        <v/>
      </c>
      <c r="C399" s="571"/>
      <c r="D399" s="571"/>
      <c r="E399" s="571" t="str">
        <f ca="1">IF(CONCATENATE('Т.8.'!AG183,", ",'Т.8.'!AF183,", ",'Т.8.'!AH183," обл., ",'Т.8.'!AI183," р-н, ",'Т.8.'!AJ183," ",'Т.8.'!AK183,", ",'Т.8.'!AL183," ",'Т.8.'!AM183,", буд. ",'Т.8.'!AN183,", кв./оф.",'Т.8.'!AO183,".    ",'Т.8.'!AP183)=" ,  ,   обл.,   р-н,    ,    , буд.  , кв./оф. .     ","",
IF(CONCATENATE('Т.8.'!AG183,", ",'Т.8.'!AF183,", ",'Т.8.'!AH183," обл., ",'Т.8.'!AI183," р-н, ",'Т.8.'!AJ183," ",'Т.8.'!AK183,", ",'Т.8.'!AL183," ",'Т.8.'!AM183,", буд. ",'Т.8.'!AN183,", кв./оф.",'Т.8.'!AO183,".    ",'Т.8.'!AP183)=$AJ$224,"-",
CONCATENATE('Т.8.'!AG183,", ",'Т.8.'!AF183,", ",'Т.8.'!AH183," обл., ",'Т.8.'!AI183," р-н, ",'Т.8.'!AJ183," ",'Т.8.'!AK183,", ",'Т.8.'!AL183," ",'Т.8.'!AM183,", буд. ",'Т.8.'!AN183,", кв./оф.",'Т.8.'!AO183,".    ",'Т.8.'!AP183)))</f>
        <v/>
      </c>
      <c r="F399" s="571"/>
      <c r="G399" s="571"/>
      <c r="H399" s="571"/>
      <c r="I399" s="629" t="str">
        <f ca="1">'Т.8.'!AQ183</f>
        <v xml:space="preserve"> </v>
      </c>
      <c r="J399" s="629"/>
      <c r="K399" s="629" t="str">
        <f ca="1">'Т.8.'!AR183</f>
        <v xml:space="preserve"> </v>
      </c>
      <c r="L399" s="629"/>
      <c r="M399" s="629" t="str">
        <f ca="1">'Т.8.'!AS183</f>
        <v/>
      </c>
      <c r="N399" s="629"/>
      <c r="O399" s="597" t="str">
        <f ca="1">'Т.8.'!AT183</f>
        <v xml:space="preserve"> </v>
      </c>
      <c r="P399" s="597"/>
      <c r="Q399" s="571" t="str">
        <f ca="1">IF(CONCATENATE('Т.8.'!AU183,". ",'Т.8.'!AV183)=" .  ","",CONCATENATE('Т.8.'!AU183,". ",'Т.8.'!AV183))</f>
        <v/>
      </c>
      <c r="R399" s="571"/>
      <c r="S399" s="571"/>
      <c r="T399" s="597" t="str">
        <f ca="1">'Т.8.'!AW183</f>
        <v xml:space="preserve"> </v>
      </c>
      <c r="U399" s="597"/>
      <c r="V399" s="247"/>
      <c r="W399" s="247"/>
      <c r="X399" s="247"/>
      <c r="Y399" s="247"/>
      <c r="Z399" s="247"/>
      <c r="AA399" s="247"/>
      <c r="AB399"/>
      <c r="AC399"/>
      <c r="AD399"/>
      <c r="AE399"/>
      <c r="AF399"/>
      <c r="AG399"/>
      <c r="AH399"/>
      <c r="AI399"/>
      <c r="AJ399"/>
    </row>
    <row r="400" spans="1:36" s="336" customFormat="1" ht="15" customHeight="1" x14ac:dyDescent="0.35">
      <c r="A400" s="402">
        <v>179</v>
      </c>
      <c r="B400" s="571" t="str">
        <f ca="1">IF(CONCATENATE('Т.8.'!AB184," (",'Т.8.'!AD184,"), ",'Т.8.'!AC184,", ",'Т.8.'!AE184)="  ( ),  ,  ","",IF(CONCATENATE('Т.8.'!AB184," (",'Т.8.'!AD184,"), ",'Т.8.'!AC184,", ",'Т.8.'!AE184)=$AJ$223,"-",(CONCATENATE('Т.8.'!AB184," (",'Т.8.'!AD184,"), ",'Т.8.'!AC184,", ",'Т.8.'!AE184))))</f>
        <v/>
      </c>
      <c r="C400" s="571"/>
      <c r="D400" s="571"/>
      <c r="E400" s="571" t="str">
        <f ca="1">IF(CONCATENATE('Т.8.'!AG184,", ",'Т.8.'!AF184,", ",'Т.8.'!AH184," обл., ",'Т.8.'!AI184," р-н, ",'Т.8.'!AJ184," ",'Т.8.'!AK184,", ",'Т.8.'!AL184," ",'Т.8.'!AM184,", буд. ",'Т.8.'!AN184,", кв./оф.",'Т.8.'!AO184,".    ",'Т.8.'!AP184)=" ,  ,   обл.,   р-н,    ,    , буд.  , кв./оф. .     ","",
IF(CONCATENATE('Т.8.'!AG184,", ",'Т.8.'!AF184,", ",'Т.8.'!AH184," обл., ",'Т.8.'!AI184," р-н, ",'Т.8.'!AJ184," ",'Т.8.'!AK184,", ",'Т.8.'!AL184," ",'Т.8.'!AM184,", буд. ",'Т.8.'!AN184,", кв./оф.",'Т.8.'!AO184,".    ",'Т.8.'!AP184)=$AJ$224,"-",
CONCATENATE('Т.8.'!AG184,", ",'Т.8.'!AF184,", ",'Т.8.'!AH184," обл., ",'Т.8.'!AI184," р-н, ",'Т.8.'!AJ184," ",'Т.8.'!AK184,", ",'Т.8.'!AL184," ",'Т.8.'!AM184,", буд. ",'Т.8.'!AN184,", кв./оф.",'Т.8.'!AO184,".    ",'Т.8.'!AP184)))</f>
        <v/>
      </c>
      <c r="F400" s="571"/>
      <c r="G400" s="571"/>
      <c r="H400" s="571"/>
      <c r="I400" s="629" t="str">
        <f ca="1">'Т.8.'!AQ184</f>
        <v xml:space="preserve"> </v>
      </c>
      <c r="J400" s="629"/>
      <c r="K400" s="629" t="str">
        <f ca="1">'Т.8.'!AR184</f>
        <v xml:space="preserve"> </v>
      </c>
      <c r="L400" s="629"/>
      <c r="M400" s="629" t="str">
        <f ca="1">'Т.8.'!AS184</f>
        <v/>
      </c>
      <c r="N400" s="629"/>
      <c r="O400" s="597" t="str">
        <f ca="1">'Т.8.'!AT184</f>
        <v xml:space="preserve"> </v>
      </c>
      <c r="P400" s="597"/>
      <c r="Q400" s="571" t="str">
        <f ca="1">IF(CONCATENATE('Т.8.'!AU184,". ",'Т.8.'!AV184)=" .  ","",CONCATENATE('Т.8.'!AU184,". ",'Т.8.'!AV184))</f>
        <v/>
      </c>
      <c r="R400" s="571"/>
      <c r="S400" s="571"/>
      <c r="T400" s="597" t="str">
        <f ca="1">'Т.8.'!AW184</f>
        <v xml:space="preserve"> </v>
      </c>
      <c r="U400" s="597"/>
      <c r="V400" s="247"/>
      <c r="W400" s="247"/>
      <c r="X400" s="247"/>
      <c r="Y400" s="247"/>
      <c r="Z400" s="247"/>
      <c r="AA400" s="247"/>
      <c r="AB400"/>
      <c r="AC400"/>
      <c r="AD400"/>
      <c r="AE400"/>
      <c r="AF400"/>
      <c r="AG400"/>
      <c r="AH400"/>
      <c r="AI400"/>
      <c r="AJ400"/>
    </row>
    <row r="401" spans="1:36" s="336" customFormat="1" ht="15" customHeight="1" x14ac:dyDescent="0.35">
      <c r="A401" s="402">
        <v>180</v>
      </c>
      <c r="B401" s="571" t="str">
        <f ca="1">IF(CONCATENATE('Т.8.'!AB185," (",'Т.8.'!AD185,"), ",'Т.8.'!AC185,", ",'Т.8.'!AE185)="  ( ),  ,  ","",IF(CONCATENATE('Т.8.'!AB185," (",'Т.8.'!AD185,"), ",'Т.8.'!AC185,", ",'Т.8.'!AE185)=$AJ$223,"-",(CONCATENATE('Т.8.'!AB185," (",'Т.8.'!AD185,"), ",'Т.8.'!AC185,", ",'Т.8.'!AE185))))</f>
        <v/>
      </c>
      <c r="C401" s="571"/>
      <c r="D401" s="571"/>
      <c r="E401" s="571" t="str">
        <f ca="1">IF(CONCATENATE('Т.8.'!AG185,", ",'Т.8.'!AF185,", ",'Т.8.'!AH185," обл., ",'Т.8.'!AI185," р-н, ",'Т.8.'!AJ185," ",'Т.8.'!AK185,", ",'Т.8.'!AL185," ",'Т.8.'!AM185,", буд. ",'Т.8.'!AN185,", кв./оф.",'Т.8.'!AO185,".    ",'Т.8.'!AP185)=" ,  ,   обл.,   р-н,    ,    , буд.  , кв./оф. .     ","",
IF(CONCATENATE('Т.8.'!AG185,", ",'Т.8.'!AF185,", ",'Т.8.'!AH185," обл., ",'Т.8.'!AI185," р-н, ",'Т.8.'!AJ185," ",'Т.8.'!AK185,", ",'Т.8.'!AL185," ",'Т.8.'!AM185,", буд. ",'Т.8.'!AN185,", кв./оф.",'Т.8.'!AO185,".    ",'Т.8.'!AP185)=$AJ$224,"-",
CONCATENATE('Т.8.'!AG185,", ",'Т.8.'!AF185,", ",'Т.8.'!AH185," обл., ",'Т.8.'!AI185," р-н, ",'Т.8.'!AJ185," ",'Т.8.'!AK185,", ",'Т.8.'!AL185," ",'Т.8.'!AM185,", буд. ",'Т.8.'!AN185,", кв./оф.",'Т.8.'!AO185,".    ",'Т.8.'!AP185)))</f>
        <v/>
      </c>
      <c r="F401" s="571"/>
      <c r="G401" s="571"/>
      <c r="H401" s="571"/>
      <c r="I401" s="629" t="str">
        <f ca="1">'Т.8.'!AQ185</f>
        <v xml:space="preserve"> </v>
      </c>
      <c r="J401" s="629"/>
      <c r="K401" s="629" t="str">
        <f ca="1">'Т.8.'!AR185</f>
        <v xml:space="preserve"> </v>
      </c>
      <c r="L401" s="629"/>
      <c r="M401" s="629" t="str">
        <f ca="1">'Т.8.'!AS185</f>
        <v/>
      </c>
      <c r="N401" s="629"/>
      <c r="O401" s="597" t="str">
        <f ca="1">'Т.8.'!AT185</f>
        <v xml:space="preserve"> </v>
      </c>
      <c r="P401" s="597"/>
      <c r="Q401" s="571" t="str">
        <f ca="1">IF(CONCATENATE('Т.8.'!AU185,". ",'Т.8.'!AV185)=" .  ","",CONCATENATE('Т.8.'!AU185,". ",'Т.8.'!AV185))</f>
        <v/>
      </c>
      <c r="R401" s="571"/>
      <c r="S401" s="571"/>
      <c r="T401" s="597" t="str">
        <f ca="1">'Т.8.'!AW185</f>
        <v xml:space="preserve"> </v>
      </c>
      <c r="U401" s="597"/>
      <c r="V401" s="247"/>
      <c r="W401" s="247"/>
      <c r="X401" s="247"/>
      <c r="Y401" s="247"/>
      <c r="Z401" s="247"/>
      <c r="AA401" s="247"/>
      <c r="AB401"/>
      <c r="AC401"/>
      <c r="AD401"/>
      <c r="AE401"/>
      <c r="AF401"/>
      <c r="AG401"/>
      <c r="AH401"/>
      <c r="AI401"/>
      <c r="AJ401"/>
    </row>
    <row r="402" spans="1:36" s="336" customFormat="1" ht="15" customHeight="1" x14ac:dyDescent="0.35">
      <c r="A402" s="402">
        <v>181</v>
      </c>
      <c r="B402" s="571" t="str">
        <f ca="1">IF(CONCATENATE('Т.8.'!AB186," (",'Т.8.'!AD186,"), ",'Т.8.'!AC186,", ",'Т.8.'!AE186)="  ( ),  ,  ","",IF(CONCATENATE('Т.8.'!AB186," (",'Т.8.'!AD186,"), ",'Т.8.'!AC186,", ",'Т.8.'!AE186)=$AJ$223,"-",(CONCATENATE('Т.8.'!AB186," (",'Т.8.'!AD186,"), ",'Т.8.'!AC186,", ",'Т.8.'!AE186))))</f>
        <v/>
      </c>
      <c r="C402" s="571"/>
      <c r="D402" s="571"/>
      <c r="E402" s="571" t="str">
        <f ca="1">IF(CONCATENATE('Т.8.'!AG186,", ",'Т.8.'!AF186,", ",'Т.8.'!AH186," обл., ",'Т.8.'!AI186," р-н, ",'Т.8.'!AJ186," ",'Т.8.'!AK186,", ",'Т.8.'!AL186," ",'Т.8.'!AM186,", буд. ",'Т.8.'!AN186,", кв./оф.",'Т.8.'!AO186,".    ",'Т.8.'!AP186)=" ,  ,   обл.,   р-н,    ,    , буд.  , кв./оф. .     ","",
IF(CONCATENATE('Т.8.'!AG186,", ",'Т.8.'!AF186,", ",'Т.8.'!AH186," обл., ",'Т.8.'!AI186," р-н, ",'Т.8.'!AJ186," ",'Т.8.'!AK186,", ",'Т.8.'!AL186," ",'Т.8.'!AM186,", буд. ",'Т.8.'!AN186,", кв./оф.",'Т.8.'!AO186,".    ",'Т.8.'!AP186)=$AJ$224,"-",
CONCATENATE('Т.8.'!AG186,", ",'Т.8.'!AF186,", ",'Т.8.'!AH186," обл., ",'Т.8.'!AI186," р-н, ",'Т.8.'!AJ186," ",'Т.8.'!AK186,", ",'Т.8.'!AL186," ",'Т.8.'!AM186,", буд. ",'Т.8.'!AN186,", кв./оф.",'Т.8.'!AO186,".    ",'Т.8.'!AP186)))</f>
        <v/>
      </c>
      <c r="F402" s="571"/>
      <c r="G402" s="571"/>
      <c r="H402" s="571"/>
      <c r="I402" s="629" t="str">
        <f ca="1">'Т.8.'!AQ186</f>
        <v xml:space="preserve"> </v>
      </c>
      <c r="J402" s="629"/>
      <c r="K402" s="629" t="str">
        <f ca="1">'Т.8.'!AR186</f>
        <v xml:space="preserve"> </v>
      </c>
      <c r="L402" s="629"/>
      <c r="M402" s="629" t="str">
        <f ca="1">'Т.8.'!AS186</f>
        <v/>
      </c>
      <c r="N402" s="629"/>
      <c r="O402" s="597" t="str">
        <f ca="1">'Т.8.'!AT186</f>
        <v xml:space="preserve"> </v>
      </c>
      <c r="P402" s="597"/>
      <c r="Q402" s="571" t="str">
        <f ca="1">IF(CONCATENATE('Т.8.'!AU186,". ",'Т.8.'!AV186)=" .  ","",CONCATENATE('Т.8.'!AU186,". ",'Т.8.'!AV186))</f>
        <v/>
      </c>
      <c r="R402" s="571"/>
      <c r="S402" s="571"/>
      <c r="T402" s="597" t="str">
        <f ca="1">'Т.8.'!AW186</f>
        <v xml:space="preserve"> </v>
      </c>
      <c r="U402" s="597"/>
      <c r="V402" s="247"/>
      <c r="W402" s="247"/>
      <c r="X402" s="247"/>
      <c r="Y402" s="247"/>
      <c r="Z402" s="247"/>
      <c r="AA402" s="247"/>
      <c r="AB402"/>
      <c r="AC402"/>
      <c r="AD402"/>
      <c r="AE402"/>
      <c r="AF402"/>
      <c r="AG402"/>
      <c r="AH402"/>
      <c r="AI402"/>
      <c r="AJ402"/>
    </row>
    <row r="403" spans="1:36" s="336" customFormat="1" ht="15" customHeight="1" x14ac:dyDescent="0.35">
      <c r="A403" s="402">
        <v>182</v>
      </c>
      <c r="B403" s="571" t="str">
        <f ca="1">IF(CONCATENATE('Т.8.'!AB187," (",'Т.8.'!AD187,"), ",'Т.8.'!AC187,", ",'Т.8.'!AE187)="  ( ),  ,  ","",IF(CONCATENATE('Т.8.'!AB187," (",'Т.8.'!AD187,"), ",'Т.8.'!AC187,", ",'Т.8.'!AE187)=$AJ$223,"-",(CONCATENATE('Т.8.'!AB187," (",'Т.8.'!AD187,"), ",'Т.8.'!AC187,", ",'Т.8.'!AE187))))</f>
        <v/>
      </c>
      <c r="C403" s="571"/>
      <c r="D403" s="571"/>
      <c r="E403" s="571" t="str">
        <f ca="1">IF(CONCATENATE('Т.8.'!AG187,", ",'Т.8.'!AF187,", ",'Т.8.'!AH187," обл., ",'Т.8.'!AI187," р-н, ",'Т.8.'!AJ187," ",'Т.8.'!AK187,", ",'Т.8.'!AL187," ",'Т.8.'!AM187,", буд. ",'Т.8.'!AN187,", кв./оф.",'Т.8.'!AO187,".    ",'Т.8.'!AP187)=" ,  ,   обл.,   р-н,    ,    , буд.  , кв./оф. .     ","",
IF(CONCATENATE('Т.8.'!AG187,", ",'Т.8.'!AF187,", ",'Т.8.'!AH187," обл., ",'Т.8.'!AI187," р-н, ",'Т.8.'!AJ187," ",'Т.8.'!AK187,", ",'Т.8.'!AL187," ",'Т.8.'!AM187,", буд. ",'Т.8.'!AN187,", кв./оф.",'Т.8.'!AO187,".    ",'Т.8.'!AP187)=$AJ$224,"-",
CONCATENATE('Т.8.'!AG187,", ",'Т.8.'!AF187,", ",'Т.8.'!AH187," обл., ",'Т.8.'!AI187," р-н, ",'Т.8.'!AJ187," ",'Т.8.'!AK187,", ",'Т.8.'!AL187," ",'Т.8.'!AM187,", буд. ",'Т.8.'!AN187,", кв./оф.",'Т.8.'!AO187,".    ",'Т.8.'!AP187)))</f>
        <v/>
      </c>
      <c r="F403" s="571"/>
      <c r="G403" s="571"/>
      <c r="H403" s="571"/>
      <c r="I403" s="629" t="str">
        <f ca="1">'Т.8.'!AQ187</f>
        <v xml:space="preserve"> </v>
      </c>
      <c r="J403" s="629"/>
      <c r="K403" s="629" t="str">
        <f ca="1">'Т.8.'!AR187</f>
        <v xml:space="preserve"> </v>
      </c>
      <c r="L403" s="629"/>
      <c r="M403" s="629" t="str">
        <f ca="1">'Т.8.'!AS187</f>
        <v/>
      </c>
      <c r="N403" s="629"/>
      <c r="O403" s="597" t="str">
        <f ca="1">'Т.8.'!AT187</f>
        <v xml:space="preserve"> </v>
      </c>
      <c r="P403" s="597"/>
      <c r="Q403" s="571" t="str">
        <f ca="1">IF(CONCATENATE('Т.8.'!AU187,". ",'Т.8.'!AV187)=" .  ","",CONCATENATE('Т.8.'!AU187,". ",'Т.8.'!AV187))</f>
        <v/>
      </c>
      <c r="R403" s="571"/>
      <c r="S403" s="571"/>
      <c r="T403" s="597" t="str">
        <f ca="1">'Т.8.'!AW187</f>
        <v xml:space="preserve"> </v>
      </c>
      <c r="U403" s="597"/>
      <c r="V403" s="247"/>
      <c r="W403" s="247"/>
      <c r="X403" s="247"/>
      <c r="Y403" s="247"/>
      <c r="Z403" s="247"/>
      <c r="AA403" s="247"/>
      <c r="AB403"/>
      <c r="AC403"/>
      <c r="AD403"/>
      <c r="AE403"/>
      <c r="AF403"/>
      <c r="AG403"/>
      <c r="AH403"/>
      <c r="AI403"/>
      <c r="AJ403"/>
    </row>
    <row r="404" spans="1:36" s="336" customFormat="1" ht="15" customHeight="1" x14ac:dyDescent="0.35">
      <c r="A404" s="402">
        <v>183</v>
      </c>
      <c r="B404" s="571" t="str">
        <f ca="1">IF(CONCATENATE('Т.8.'!AB188," (",'Т.8.'!AD188,"), ",'Т.8.'!AC188,", ",'Т.8.'!AE188)="  ( ),  ,  ","",IF(CONCATENATE('Т.8.'!AB188," (",'Т.8.'!AD188,"), ",'Т.8.'!AC188,", ",'Т.8.'!AE188)=$AJ$223,"-",(CONCATENATE('Т.8.'!AB188," (",'Т.8.'!AD188,"), ",'Т.8.'!AC188,", ",'Т.8.'!AE188))))</f>
        <v/>
      </c>
      <c r="C404" s="571"/>
      <c r="D404" s="571"/>
      <c r="E404" s="571" t="str">
        <f ca="1">IF(CONCATENATE('Т.8.'!AG188,", ",'Т.8.'!AF188,", ",'Т.8.'!AH188," обл., ",'Т.8.'!AI188," р-н, ",'Т.8.'!AJ188," ",'Т.8.'!AK188,", ",'Т.8.'!AL188," ",'Т.8.'!AM188,", буд. ",'Т.8.'!AN188,", кв./оф.",'Т.8.'!AO188,".    ",'Т.8.'!AP188)=" ,  ,   обл.,   р-н,    ,    , буд.  , кв./оф. .     ","",
IF(CONCATENATE('Т.8.'!AG188,", ",'Т.8.'!AF188,", ",'Т.8.'!AH188," обл., ",'Т.8.'!AI188," р-н, ",'Т.8.'!AJ188," ",'Т.8.'!AK188,", ",'Т.8.'!AL188," ",'Т.8.'!AM188,", буд. ",'Т.8.'!AN188,", кв./оф.",'Т.8.'!AO188,".    ",'Т.8.'!AP188)=$AJ$224,"-",
CONCATENATE('Т.8.'!AG188,", ",'Т.8.'!AF188,", ",'Т.8.'!AH188," обл., ",'Т.8.'!AI188," р-н, ",'Т.8.'!AJ188," ",'Т.8.'!AK188,", ",'Т.8.'!AL188," ",'Т.8.'!AM188,", буд. ",'Т.8.'!AN188,", кв./оф.",'Т.8.'!AO188,".    ",'Т.8.'!AP188)))</f>
        <v/>
      </c>
      <c r="F404" s="571"/>
      <c r="G404" s="571"/>
      <c r="H404" s="571"/>
      <c r="I404" s="629" t="str">
        <f ca="1">'Т.8.'!AQ188</f>
        <v xml:space="preserve"> </v>
      </c>
      <c r="J404" s="629"/>
      <c r="K404" s="629" t="str">
        <f ca="1">'Т.8.'!AR188</f>
        <v xml:space="preserve"> </v>
      </c>
      <c r="L404" s="629"/>
      <c r="M404" s="629" t="str">
        <f ca="1">'Т.8.'!AS188</f>
        <v/>
      </c>
      <c r="N404" s="629"/>
      <c r="O404" s="597" t="str">
        <f ca="1">'Т.8.'!AT188</f>
        <v xml:space="preserve"> </v>
      </c>
      <c r="P404" s="597"/>
      <c r="Q404" s="571" t="str">
        <f ca="1">IF(CONCATENATE('Т.8.'!AU188,". ",'Т.8.'!AV188)=" .  ","",CONCATENATE('Т.8.'!AU188,". ",'Т.8.'!AV188))</f>
        <v/>
      </c>
      <c r="R404" s="571"/>
      <c r="S404" s="571"/>
      <c r="T404" s="597" t="str">
        <f ca="1">'Т.8.'!AW188</f>
        <v xml:space="preserve"> </v>
      </c>
      <c r="U404" s="597"/>
      <c r="V404" s="247"/>
      <c r="W404" s="247"/>
      <c r="X404" s="247"/>
      <c r="Y404" s="247"/>
      <c r="Z404" s="247"/>
      <c r="AA404" s="247"/>
      <c r="AB404"/>
      <c r="AC404"/>
      <c r="AD404"/>
      <c r="AE404"/>
      <c r="AF404"/>
      <c r="AG404"/>
      <c r="AH404"/>
      <c r="AI404"/>
      <c r="AJ404"/>
    </row>
    <row r="405" spans="1:36" s="336" customFormat="1" ht="15" customHeight="1" x14ac:dyDescent="0.35">
      <c r="A405" s="402">
        <v>184</v>
      </c>
      <c r="B405" s="571" t="str">
        <f ca="1">IF(CONCATENATE('Т.8.'!AB189," (",'Т.8.'!AD189,"), ",'Т.8.'!AC189,", ",'Т.8.'!AE189)="  ( ),  ,  ","",IF(CONCATENATE('Т.8.'!AB189," (",'Т.8.'!AD189,"), ",'Т.8.'!AC189,", ",'Т.8.'!AE189)=$AJ$223,"-",(CONCATENATE('Т.8.'!AB189," (",'Т.8.'!AD189,"), ",'Т.8.'!AC189,", ",'Т.8.'!AE189))))</f>
        <v/>
      </c>
      <c r="C405" s="571"/>
      <c r="D405" s="571"/>
      <c r="E405" s="571" t="str">
        <f ca="1">IF(CONCATENATE('Т.8.'!AG189,", ",'Т.8.'!AF189,", ",'Т.8.'!AH189," обл., ",'Т.8.'!AI189," р-н, ",'Т.8.'!AJ189," ",'Т.8.'!AK189,", ",'Т.8.'!AL189," ",'Т.8.'!AM189,", буд. ",'Т.8.'!AN189,", кв./оф.",'Т.8.'!AO189,".    ",'Т.8.'!AP189)=" ,  ,   обл.,   р-н,    ,    , буд.  , кв./оф. .     ","",
IF(CONCATENATE('Т.8.'!AG189,", ",'Т.8.'!AF189,", ",'Т.8.'!AH189," обл., ",'Т.8.'!AI189," р-н, ",'Т.8.'!AJ189," ",'Т.8.'!AK189,", ",'Т.8.'!AL189," ",'Т.8.'!AM189,", буд. ",'Т.8.'!AN189,", кв./оф.",'Т.8.'!AO189,".    ",'Т.8.'!AP189)=$AJ$224,"-",
CONCATENATE('Т.8.'!AG189,", ",'Т.8.'!AF189,", ",'Т.8.'!AH189," обл., ",'Т.8.'!AI189," р-н, ",'Т.8.'!AJ189," ",'Т.8.'!AK189,", ",'Т.8.'!AL189," ",'Т.8.'!AM189,", буд. ",'Т.8.'!AN189,", кв./оф.",'Т.8.'!AO189,".    ",'Т.8.'!AP189)))</f>
        <v/>
      </c>
      <c r="F405" s="571"/>
      <c r="G405" s="571"/>
      <c r="H405" s="571"/>
      <c r="I405" s="629" t="str">
        <f ca="1">'Т.8.'!AQ189</f>
        <v xml:space="preserve"> </v>
      </c>
      <c r="J405" s="629"/>
      <c r="K405" s="629" t="str">
        <f ca="1">'Т.8.'!AR189</f>
        <v xml:space="preserve"> </v>
      </c>
      <c r="L405" s="629"/>
      <c r="M405" s="629" t="str">
        <f ca="1">'Т.8.'!AS189</f>
        <v/>
      </c>
      <c r="N405" s="629"/>
      <c r="O405" s="597" t="str">
        <f ca="1">'Т.8.'!AT189</f>
        <v xml:space="preserve"> </v>
      </c>
      <c r="P405" s="597"/>
      <c r="Q405" s="571" t="str">
        <f ca="1">IF(CONCATENATE('Т.8.'!AU189,". ",'Т.8.'!AV189)=" .  ","",CONCATENATE('Т.8.'!AU189,". ",'Т.8.'!AV189))</f>
        <v/>
      </c>
      <c r="R405" s="571"/>
      <c r="S405" s="571"/>
      <c r="T405" s="597" t="str">
        <f ca="1">'Т.8.'!AW189</f>
        <v xml:space="preserve"> </v>
      </c>
      <c r="U405" s="597"/>
      <c r="V405" s="247"/>
      <c r="W405" s="247"/>
      <c r="X405" s="247"/>
      <c r="Y405" s="247"/>
      <c r="Z405" s="247"/>
      <c r="AA405" s="247"/>
      <c r="AB405"/>
      <c r="AC405"/>
      <c r="AD405"/>
      <c r="AE405"/>
      <c r="AF405"/>
      <c r="AG405"/>
      <c r="AH405"/>
      <c r="AI405"/>
      <c r="AJ405"/>
    </row>
    <row r="406" spans="1:36" s="336" customFormat="1" ht="15" customHeight="1" x14ac:dyDescent="0.35">
      <c r="A406" s="402">
        <v>185</v>
      </c>
      <c r="B406" s="571" t="str">
        <f ca="1">IF(CONCATENATE('Т.8.'!AB190," (",'Т.8.'!AD190,"), ",'Т.8.'!AC190,", ",'Т.8.'!AE190)="  ( ),  ,  ","",IF(CONCATENATE('Т.8.'!AB190," (",'Т.8.'!AD190,"), ",'Т.8.'!AC190,", ",'Т.8.'!AE190)=$AJ$223,"-",(CONCATENATE('Т.8.'!AB190," (",'Т.8.'!AD190,"), ",'Т.8.'!AC190,", ",'Т.8.'!AE190))))</f>
        <v/>
      </c>
      <c r="C406" s="571"/>
      <c r="D406" s="571"/>
      <c r="E406" s="571" t="str">
        <f ca="1">IF(CONCATENATE('Т.8.'!AG190,", ",'Т.8.'!AF190,", ",'Т.8.'!AH190," обл., ",'Т.8.'!AI190," р-н, ",'Т.8.'!AJ190," ",'Т.8.'!AK190,", ",'Т.8.'!AL190," ",'Т.8.'!AM190,", буд. ",'Т.8.'!AN190,", кв./оф.",'Т.8.'!AO190,".    ",'Т.8.'!AP190)=" ,  ,   обл.,   р-н,    ,    , буд.  , кв./оф. .     ","",
IF(CONCATENATE('Т.8.'!AG190,", ",'Т.8.'!AF190,", ",'Т.8.'!AH190," обл., ",'Т.8.'!AI190," р-н, ",'Т.8.'!AJ190," ",'Т.8.'!AK190,", ",'Т.8.'!AL190," ",'Т.8.'!AM190,", буд. ",'Т.8.'!AN190,", кв./оф.",'Т.8.'!AO190,".    ",'Т.8.'!AP190)=$AJ$224,"-",
CONCATENATE('Т.8.'!AG190,", ",'Т.8.'!AF190,", ",'Т.8.'!AH190," обл., ",'Т.8.'!AI190," р-н, ",'Т.8.'!AJ190," ",'Т.8.'!AK190,", ",'Т.8.'!AL190," ",'Т.8.'!AM190,", буд. ",'Т.8.'!AN190,", кв./оф.",'Т.8.'!AO190,".    ",'Т.8.'!AP190)))</f>
        <v/>
      </c>
      <c r="F406" s="571"/>
      <c r="G406" s="571"/>
      <c r="H406" s="571"/>
      <c r="I406" s="629" t="str">
        <f ca="1">'Т.8.'!AQ190</f>
        <v xml:space="preserve"> </v>
      </c>
      <c r="J406" s="629"/>
      <c r="K406" s="629" t="str">
        <f ca="1">'Т.8.'!AR190</f>
        <v xml:space="preserve"> </v>
      </c>
      <c r="L406" s="629"/>
      <c r="M406" s="629" t="str">
        <f ca="1">'Т.8.'!AS190</f>
        <v/>
      </c>
      <c r="N406" s="629"/>
      <c r="O406" s="597" t="str">
        <f ca="1">'Т.8.'!AT190</f>
        <v xml:space="preserve"> </v>
      </c>
      <c r="P406" s="597"/>
      <c r="Q406" s="571" t="str">
        <f ca="1">IF(CONCATENATE('Т.8.'!AU190,". ",'Т.8.'!AV190)=" .  ","",CONCATENATE('Т.8.'!AU190,". ",'Т.8.'!AV190))</f>
        <v/>
      </c>
      <c r="R406" s="571"/>
      <c r="S406" s="571"/>
      <c r="T406" s="597" t="str">
        <f ca="1">'Т.8.'!AW190</f>
        <v xml:space="preserve"> </v>
      </c>
      <c r="U406" s="597"/>
      <c r="V406" s="247"/>
      <c r="W406" s="247"/>
      <c r="X406" s="247"/>
      <c r="Y406" s="247"/>
      <c r="Z406" s="247"/>
      <c r="AA406" s="247"/>
      <c r="AB406"/>
      <c r="AC406"/>
      <c r="AD406"/>
      <c r="AE406"/>
      <c r="AF406"/>
      <c r="AG406"/>
      <c r="AH406"/>
      <c r="AI406"/>
      <c r="AJ406"/>
    </row>
    <row r="407" spans="1:36" s="336" customFormat="1" ht="15" customHeight="1" x14ac:dyDescent="0.35">
      <c r="A407" s="402">
        <v>186</v>
      </c>
      <c r="B407" s="571" t="str">
        <f ca="1">IF(CONCATENATE('Т.8.'!AB191," (",'Т.8.'!AD191,"), ",'Т.8.'!AC191,", ",'Т.8.'!AE191)="  ( ),  ,  ","",IF(CONCATENATE('Т.8.'!AB191," (",'Т.8.'!AD191,"), ",'Т.8.'!AC191,", ",'Т.8.'!AE191)=$AJ$223,"-",(CONCATENATE('Т.8.'!AB191," (",'Т.8.'!AD191,"), ",'Т.8.'!AC191,", ",'Т.8.'!AE191))))</f>
        <v/>
      </c>
      <c r="C407" s="571"/>
      <c r="D407" s="571"/>
      <c r="E407" s="571" t="str">
        <f ca="1">IF(CONCATENATE('Т.8.'!AG191,", ",'Т.8.'!AF191,", ",'Т.8.'!AH191," обл., ",'Т.8.'!AI191," р-н, ",'Т.8.'!AJ191," ",'Т.8.'!AK191,", ",'Т.8.'!AL191," ",'Т.8.'!AM191,", буд. ",'Т.8.'!AN191,", кв./оф.",'Т.8.'!AO191,".    ",'Т.8.'!AP191)=" ,  ,   обл.,   р-н,    ,    , буд.  , кв./оф. .     ","",
IF(CONCATENATE('Т.8.'!AG191,", ",'Т.8.'!AF191,", ",'Т.8.'!AH191," обл., ",'Т.8.'!AI191," р-н, ",'Т.8.'!AJ191," ",'Т.8.'!AK191,", ",'Т.8.'!AL191," ",'Т.8.'!AM191,", буд. ",'Т.8.'!AN191,", кв./оф.",'Т.8.'!AO191,".    ",'Т.8.'!AP191)=$AJ$224,"-",
CONCATENATE('Т.8.'!AG191,", ",'Т.8.'!AF191,", ",'Т.8.'!AH191," обл., ",'Т.8.'!AI191," р-н, ",'Т.8.'!AJ191," ",'Т.8.'!AK191,", ",'Т.8.'!AL191," ",'Т.8.'!AM191,", буд. ",'Т.8.'!AN191,", кв./оф.",'Т.8.'!AO191,".    ",'Т.8.'!AP191)))</f>
        <v/>
      </c>
      <c r="F407" s="571"/>
      <c r="G407" s="571"/>
      <c r="H407" s="571"/>
      <c r="I407" s="629" t="str">
        <f ca="1">'Т.8.'!AQ191</f>
        <v xml:space="preserve"> </v>
      </c>
      <c r="J407" s="629"/>
      <c r="K407" s="629" t="str">
        <f ca="1">'Т.8.'!AR191</f>
        <v xml:space="preserve"> </v>
      </c>
      <c r="L407" s="629"/>
      <c r="M407" s="629" t="str">
        <f ca="1">'Т.8.'!AS191</f>
        <v/>
      </c>
      <c r="N407" s="629"/>
      <c r="O407" s="597" t="str">
        <f ca="1">'Т.8.'!AT191</f>
        <v xml:space="preserve"> </v>
      </c>
      <c r="P407" s="597"/>
      <c r="Q407" s="571" t="str">
        <f ca="1">IF(CONCATENATE('Т.8.'!AU191,". ",'Т.8.'!AV191)=" .  ","",CONCATENATE('Т.8.'!AU191,". ",'Т.8.'!AV191))</f>
        <v/>
      </c>
      <c r="R407" s="571"/>
      <c r="S407" s="571"/>
      <c r="T407" s="597" t="str">
        <f ca="1">'Т.8.'!AW191</f>
        <v xml:space="preserve"> </v>
      </c>
      <c r="U407" s="597"/>
      <c r="V407" s="247"/>
      <c r="W407" s="247"/>
      <c r="X407" s="247"/>
      <c r="Y407" s="247"/>
      <c r="Z407" s="247"/>
      <c r="AA407" s="247"/>
      <c r="AB407"/>
      <c r="AC407"/>
      <c r="AD407"/>
      <c r="AE407"/>
      <c r="AF407"/>
      <c r="AG407"/>
      <c r="AH407"/>
      <c r="AI407"/>
      <c r="AJ407"/>
    </row>
    <row r="408" spans="1:36" s="336" customFormat="1" ht="15" customHeight="1" x14ac:dyDescent="0.35">
      <c r="A408" s="402">
        <v>187</v>
      </c>
      <c r="B408" s="571" t="str">
        <f ca="1">IF(CONCATENATE('Т.8.'!AB192," (",'Т.8.'!AD192,"), ",'Т.8.'!AC192,", ",'Т.8.'!AE192)="  ( ),  ,  ","",IF(CONCATENATE('Т.8.'!AB192," (",'Т.8.'!AD192,"), ",'Т.8.'!AC192,", ",'Т.8.'!AE192)=$AJ$223,"-",(CONCATENATE('Т.8.'!AB192," (",'Т.8.'!AD192,"), ",'Т.8.'!AC192,", ",'Т.8.'!AE192))))</f>
        <v/>
      </c>
      <c r="C408" s="571"/>
      <c r="D408" s="571"/>
      <c r="E408" s="571" t="str">
        <f ca="1">IF(CONCATENATE('Т.8.'!AG192,", ",'Т.8.'!AF192,", ",'Т.8.'!AH192," обл., ",'Т.8.'!AI192," р-н, ",'Т.8.'!AJ192," ",'Т.8.'!AK192,", ",'Т.8.'!AL192," ",'Т.8.'!AM192,", буд. ",'Т.8.'!AN192,", кв./оф.",'Т.8.'!AO192,".    ",'Т.8.'!AP192)=" ,  ,   обл.,   р-н,    ,    , буд.  , кв./оф. .     ","",
IF(CONCATENATE('Т.8.'!AG192,", ",'Т.8.'!AF192,", ",'Т.8.'!AH192," обл., ",'Т.8.'!AI192," р-н, ",'Т.8.'!AJ192," ",'Т.8.'!AK192,", ",'Т.8.'!AL192," ",'Т.8.'!AM192,", буд. ",'Т.8.'!AN192,", кв./оф.",'Т.8.'!AO192,".    ",'Т.8.'!AP192)=$AJ$224,"-",
CONCATENATE('Т.8.'!AG192,", ",'Т.8.'!AF192,", ",'Т.8.'!AH192," обл., ",'Т.8.'!AI192," р-н, ",'Т.8.'!AJ192," ",'Т.8.'!AK192,", ",'Т.8.'!AL192," ",'Т.8.'!AM192,", буд. ",'Т.8.'!AN192,", кв./оф.",'Т.8.'!AO192,".    ",'Т.8.'!AP192)))</f>
        <v/>
      </c>
      <c r="F408" s="571"/>
      <c r="G408" s="571"/>
      <c r="H408" s="571"/>
      <c r="I408" s="629" t="str">
        <f ca="1">'Т.8.'!AQ192</f>
        <v xml:space="preserve"> </v>
      </c>
      <c r="J408" s="629"/>
      <c r="K408" s="629" t="str">
        <f ca="1">'Т.8.'!AR192</f>
        <v xml:space="preserve"> </v>
      </c>
      <c r="L408" s="629"/>
      <c r="M408" s="629" t="str">
        <f ca="1">'Т.8.'!AS192</f>
        <v/>
      </c>
      <c r="N408" s="629"/>
      <c r="O408" s="597" t="str">
        <f ca="1">'Т.8.'!AT192</f>
        <v xml:space="preserve"> </v>
      </c>
      <c r="P408" s="597"/>
      <c r="Q408" s="571" t="str">
        <f ca="1">IF(CONCATENATE('Т.8.'!AU192,". ",'Т.8.'!AV192)=" .  ","",CONCATENATE('Т.8.'!AU192,". ",'Т.8.'!AV192))</f>
        <v/>
      </c>
      <c r="R408" s="571"/>
      <c r="S408" s="571"/>
      <c r="T408" s="597" t="str">
        <f ca="1">'Т.8.'!AW192</f>
        <v xml:space="preserve"> </v>
      </c>
      <c r="U408" s="597"/>
      <c r="V408" s="247"/>
      <c r="W408" s="247"/>
      <c r="X408" s="247"/>
      <c r="Y408" s="247"/>
      <c r="Z408" s="247"/>
      <c r="AA408" s="247"/>
      <c r="AB408"/>
      <c r="AC408"/>
      <c r="AD408"/>
      <c r="AE408"/>
      <c r="AF408"/>
      <c r="AG408"/>
      <c r="AH408"/>
      <c r="AI408"/>
      <c r="AJ408"/>
    </row>
    <row r="409" spans="1:36" s="336" customFormat="1" ht="15" customHeight="1" x14ac:dyDescent="0.35">
      <c r="A409" s="402">
        <v>188</v>
      </c>
      <c r="B409" s="571" t="str">
        <f ca="1">IF(CONCATENATE('Т.8.'!AB193," (",'Т.8.'!AD193,"), ",'Т.8.'!AC193,", ",'Т.8.'!AE193)="  ( ),  ,  ","",IF(CONCATENATE('Т.8.'!AB193," (",'Т.8.'!AD193,"), ",'Т.8.'!AC193,", ",'Т.8.'!AE193)=$AJ$223,"-",(CONCATENATE('Т.8.'!AB193," (",'Т.8.'!AD193,"), ",'Т.8.'!AC193,", ",'Т.8.'!AE193))))</f>
        <v/>
      </c>
      <c r="C409" s="571"/>
      <c r="D409" s="571"/>
      <c r="E409" s="571" t="str">
        <f ca="1">IF(CONCATENATE('Т.8.'!AG193,", ",'Т.8.'!AF193,", ",'Т.8.'!AH193," обл., ",'Т.8.'!AI193," р-н, ",'Т.8.'!AJ193," ",'Т.8.'!AK193,", ",'Т.8.'!AL193," ",'Т.8.'!AM193,", буд. ",'Т.8.'!AN193,", кв./оф.",'Т.8.'!AO193,".    ",'Т.8.'!AP193)=" ,  ,   обл.,   р-н,    ,    , буд.  , кв./оф. .     ","",
IF(CONCATENATE('Т.8.'!AG193,", ",'Т.8.'!AF193,", ",'Т.8.'!AH193," обл., ",'Т.8.'!AI193," р-н, ",'Т.8.'!AJ193," ",'Т.8.'!AK193,", ",'Т.8.'!AL193," ",'Т.8.'!AM193,", буд. ",'Т.8.'!AN193,", кв./оф.",'Т.8.'!AO193,".    ",'Т.8.'!AP193)=$AJ$224,"-",
CONCATENATE('Т.8.'!AG193,", ",'Т.8.'!AF193,", ",'Т.8.'!AH193," обл., ",'Т.8.'!AI193," р-н, ",'Т.8.'!AJ193," ",'Т.8.'!AK193,", ",'Т.8.'!AL193," ",'Т.8.'!AM193,", буд. ",'Т.8.'!AN193,", кв./оф.",'Т.8.'!AO193,".    ",'Т.8.'!AP193)))</f>
        <v/>
      </c>
      <c r="F409" s="571"/>
      <c r="G409" s="571"/>
      <c r="H409" s="571"/>
      <c r="I409" s="629" t="str">
        <f ca="1">'Т.8.'!AQ193</f>
        <v xml:space="preserve"> </v>
      </c>
      <c r="J409" s="629"/>
      <c r="K409" s="629" t="str">
        <f ca="1">'Т.8.'!AR193</f>
        <v xml:space="preserve"> </v>
      </c>
      <c r="L409" s="629"/>
      <c r="M409" s="629" t="str">
        <f ca="1">'Т.8.'!AS193</f>
        <v/>
      </c>
      <c r="N409" s="629"/>
      <c r="O409" s="597" t="str">
        <f ca="1">'Т.8.'!AT193</f>
        <v xml:space="preserve"> </v>
      </c>
      <c r="P409" s="597"/>
      <c r="Q409" s="571" t="str">
        <f ca="1">IF(CONCATENATE('Т.8.'!AU193,". ",'Т.8.'!AV193)=" .  ","",CONCATENATE('Т.8.'!AU193,". ",'Т.8.'!AV193))</f>
        <v/>
      </c>
      <c r="R409" s="571"/>
      <c r="S409" s="571"/>
      <c r="T409" s="597" t="str">
        <f ca="1">'Т.8.'!AW193</f>
        <v xml:space="preserve"> </v>
      </c>
      <c r="U409" s="597"/>
      <c r="V409" s="247"/>
      <c r="W409" s="247"/>
      <c r="X409" s="247"/>
      <c r="Y409" s="247"/>
      <c r="Z409" s="247"/>
      <c r="AA409" s="247"/>
      <c r="AB409"/>
      <c r="AC409"/>
      <c r="AD409"/>
      <c r="AE409"/>
      <c r="AF409"/>
      <c r="AG409"/>
      <c r="AH409"/>
      <c r="AI409"/>
      <c r="AJ409"/>
    </row>
    <row r="410" spans="1:36" s="336" customFormat="1" ht="15" customHeight="1" x14ac:dyDescent="0.35">
      <c r="A410" s="402">
        <v>189</v>
      </c>
      <c r="B410" s="571" t="str">
        <f ca="1">IF(CONCATENATE('Т.8.'!AB194," (",'Т.8.'!AD194,"), ",'Т.8.'!AC194,", ",'Т.8.'!AE194)="  ( ),  ,  ","",IF(CONCATENATE('Т.8.'!AB194," (",'Т.8.'!AD194,"), ",'Т.8.'!AC194,", ",'Т.8.'!AE194)=$AJ$223,"-",(CONCATENATE('Т.8.'!AB194," (",'Т.8.'!AD194,"), ",'Т.8.'!AC194,", ",'Т.8.'!AE194))))</f>
        <v/>
      </c>
      <c r="C410" s="571"/>
      <c r="D410" s="571"/>
      <c r="E410" s="571" t="str">
        <f ca="1">IF(CONCATENATE('Т.8.'!AG194,", ",'Т.8.'!AF194,", ",'Т.8.'!AH194," обл., ",'Т.8.'!AI194," р-н, ",'Т.8.'!AJ194," ",'Т.8.'!AK194,", ",'Т.8.'!AL194," ",'Т.8.'!AM194,", буд. ",'Т.8.'!AN194,", кв./оф.",'Т.8.'!AO194,".    ",'Т.8.'!AP194)=" ,  ,   обл.,   р-н,    ,    , буд.  , кв./оф. .     ","",
IF(CONCATENATE('Т.8.'!AG194,", ",'Т.8.'!AF194,", ",'Т.8.'!AH194," обл., ",'Т.8.'!AI194," р-н, ",'Т.8.'!AJ194," ",'Т.8.'!AK194,", ",'Т.8.'!AL194," ",'Т.8.'!AM194,", буд. ",'Т.8.'!AN194,", кв./оф.",'Т.8.'!AO194,".    ",'Т.8.'!AP194)=$AJ$224,"-",
CONCATENATE('Т.8.'!AG194,", ",'Т.8.'!AF194,", ",'Т.8.'!AH194," обл., ",'Т.8.'!AI194," р-н, ",'Т.8.'!AJ194," ",'Т.8.'!AK194,", ",'Т.8.'!AL194," ",'Т.8.'!AM194,", буд. ",'Т.8.'!AN194,", кв./оф.",'Т.8.'!AO194,".    ",'Т.8.'!AP194)))</f>
        <v/>
      </c>
      <c r="F410" s="571"/>
      <c r="G410" s="571"/>
      <c r="H410" s="571"/>
      <c r="I410" s="629" t="str">
        <f ca="1">'Т.8.'!AQ194</f>
        <v xml:space="preserve"> </v>
      </c>
      <c r="J410" s="629"/>
      <c r="K410" s="629" t="str">
        <f ca="1">'Т.8.'!AR194</f>
        <v xml:space="preserve"> </v>
      </c>
      <c r="L410" s="629"/>
      <c r="M410" s="629" t="str">
        <f ca="1">'Т.8.'!AS194</f>
        <v/>
      </c>
      <c r="N410" s="629"/>
      <c r="O410" s="597" t="str">
        <f ca="1">'Т.8.'!AT194</f>
        <v xml:space="preserve"> </v>
      </c>
      <c r="P410" s="597"/>
      <c r="Q410" s="571" t="str">
        <f ca="1">IF(CONCATENATE('Т.8.'!AU194,". ",'Т.8.'!AV194)=" .  ","",CONCATENATE('Т.8.'!AU194,". ",'Т.8.'!AV194))</f>
        <v/>
      </c>
      <c r="R410" s="571"/>
      <c r="S410" s="571"/>
      <c r="T410" s="597" t="str">
        <f ca="1">'Т.8.'!AW194</f>
        <v xml:space="preserve"> </v>
      </c>
      <c r="U410" s="597"/>
      <c r="V410" s="247"/>
      <c r="W410" s="247"/>
      <c r="X410" s="247"/>
      <c r="Y410" s="247"/>
      <c r="Z410" s="247"/>
      <c r="AA410" s="247"/>
      <c r="AB410"/>
      <c r="AC410"/>
      <c r="AD410"/>
      <c r="AE410"/>
      <c r="AF410"/>
      <c r="AG410"/>
      <c r="AH410"/>
      <c r="AI410"/>
      <c r="AJ410"/>
    </row>
    <row r="411" spans="1:36" s="336" customFormat="1" ht="15" customHeight="1" x14ac:dyDescent="0.35">
      <c r="A411" s="402">
        <v>190</v>
      </c>
      <c r="B411" s="571" t="str">
        <f ca="1">IF(CONCATENATE('Т.8.'!AB195," (",'Т.8.'!AD195,"), ",'Т.8.'!AC195,", ",'Т.8.'!AE195)="  ( ),  ,  ","",IF(CONCATENATE('Т.8.'!AB195," (",'Т.8.'!AD195,"), ",'Т.8.'!AC195,", ",'Т.8.'!AE195)=$AJ$223,"-",(CONCATENATE('Т.8.'!AB195," (",'Т.8.'!AD195,"), ",'Т.8.'!AC195,", ",'Т.8.'!AE195))))</f>
        <v/>
      </c>
      <c r="C411" s="571"/>
      <c r="D411" s="571"/>
      <c r="E411" s="571" t="str">
        <f ca="1">IF(CONCATENATE('Т.8.'!AG195,", ",'Т.8.'!AF195,", ",'Т.8.'!AH195," обл., ",'Т.8.'!AI195," р-н, ",'Т.8.'!AJ195," ",'Т.8.'!AK195,", ",'Т.8.'!AL195," ",'Т.8.'!AM195,", буд. ",'Т.8.'!AN195,", кв./оф.",'Т.8.'!AO195,".    ",'Т.8.'!AP195)=" ,  ,   обл.,   р-н,    ,    , буд.  , кв./оф. .     ","",
IF(CONCATENATE('Т.8.'!AG195,", ",'Т.8.'!AF195,", ",'Т.8.'!AH195," обл., ",'Т.8.'!AI195," р-н, ",'Т.8.'!AJ195," ",'Т.8.'!AK195,", ",'Т.8.'!AL195," ",'Т.8.'!AM195,", буд. ",'Т.8.'!AN195,", кв./оф.",'Т.8.'!AO195,".    ",'Т.8.'!AP195)=$AJ$224,"-",
CONCATENATE('Т.8.'!AG195,", ",'Т.8.'!AF195,", ",'Т.8.'!AH195," обл., ",'Т.8.'!AI195," р-н, ",'Т.8.'!AJ195," ",'Т.8.'!AK195,", ",'Т.8.'!AL195," ",'Т.8.'!AM195,", буд. ",'Т.8.'!AN195,", кв./оф.",'Т.8.'!AO195,".    ",'Т.8.'!AP195)))</f>
        <v/>
      </c>
      <c r="F411" s="571"/>
      <c r="G411" s="571"/>
      <c r="H411" s="571"/>
      <c r="I411" s="629" t="str">
        <f ca="1">'Т.8.'!AQ195</f>
        <v xml:space="preserve"> </v>
      </c>
      <c r="J411" s="629"/>
      <c r="K411" s="629" t="str">
        <f ca="1">'Т.8.'!AR195</f>
        <v xml:space="preserve"> </v>
      </c>
      <c r="L411" s="629"/>
      <c r="M411" s="629" t="str">
        <f ca="1">'Т.8.'!AS195</f>
        <v/>
      </c>
      <c r="N411" s="629"/>
      <c r="O411" s="597" t="str">
        <f ca="1">'Т.8.'!AT195</f>
        <v xml:space="preserve"> </v>
      </c>
      <c r="P411" s="597"/>
      <c r="Q411" s="571" t="str">
        <f ca="1">IF(CONCATENATE('Т.8.'!AU195,". ",'Т.8.'!AV195)=" .  ","",CONCATENATE('Т.8.'!AU195,". ",'Т.8.'!AV195))</f>
        <v/>
      </c>
      <c r="R411" s="571"/>
      <c r="S411" s="571"/>
      <c r="T411" s="597" t="str">
        <f ca="1">'Т.8.'!AW195</f>
        <v xml:space="preserve"> </v>
      </c>
      <c r="U411" s="597"/>
      <c r="V411" s="247"/>
      <c r="W411" s="247"/>
      <c r="X411" s="247"/>
      <c r="Y411" s="247"/>
      <c r="Z411" s="247"/>
      <c r="AA411" s="247"/>
      <c r="AB411"/>
      <c r="AC411"/>
      <c r="AD411"/>
      <c r="AE411"/>
      <c r="AF411"/>
      <c r="AG411"/>
      <c r="AH411"/>
      <c r="AI411"/>
      <c r="AJ411"/>
    </row>
    <row r="412" spans="1:36" s="336" customFormat="1" ht="15" customHeight="1" x14ac:dyDescent="0.35">
      <c r="A412" s="402">
        <v>191</v>
      </c>
      <c r="B412" s="571" t="str">
        <f ca="1">IF(CONCATENATE('Т.8.'!AB196," (",'Т.8.'!AD196,"), ",'Т.8.'!AC196,", ",'Т.8.'!AE196)="  ( ),  ,  ","",IF(CONCATENATE('Т.8.'!AB196," (",'Т.8.'!AD196,"), ",'Т.8.'!AC196,", ",'Т.8.'!AE196)=$AJ$223,"-",(CONCATENATE('Т.8.'!AB196," (",'Т.8.'!AD196,"), ",'Т.8.'!AC196,", ",'Т.8.'!AE196))))</f>
        <v/>
      </c>
      <c r="C412" s="571"/>
      <c r="D412" s="571"/>
      <c r="E412" s="571" t="str">
        <f ca="1">IF(CONCATENATE('Т.8.'!AG196,", ",'Т.8.'!AF196,", ",'Т.8.'!AH196," обл., ",'Т.8.'!AI196," р-н, ",'Т.8.'!AJ196," ",'Т.8.'!AK196,", ",'Т.8.'!AL196," ",'Т.8.'!AM196,", буд. ",'Т.8.'!AN196,", кв./оф.",'Т.8.'!AO196,".    ",'Т.8.'!AP196)=" ,  ,   обл.,   р-н,    ,    , буд.  , кв./оф. .     ","",
IF(CONCATENATE('Т.8.'!AG196,", ",'Т.8.'!AF196,", ",'Т.8.'!AH196," обл., ",'Т.8.'!AI196," р-н, ",'Т.8.'!AJ196," ",'Т.8.'!AK196,", ",'Т.8.'!AL196," ",'Т.8.'!AM196,", буд. ",'Т.8.'!AN196,", кв./оф.",'Т.8.'!AO196,".    ",'Т.8.'!AP196)=$AJ$224,"-",
CONCATENATE('Т.8.'!AG196,", ",'Т.8.'!AF196,", ",'Т.8.'!AH196," обл., ",'Т.8.'!AI196," р-н, ",'Т.8.'!AJ196," ",'Т.8.'!AK196,", ",'Т.8.'!AL196," ",'Т.8.'!AM196,", буд. ",'Т.8.'!AN196,", кв./оф.",'Т.8.'!AO196,".    ",'Т.8.'!AP196)))</f>
        <v/>
      </c>
      <c r="F412" s="571"/>
      <c r="G412" s="571"/>
      <c r="H412" s="571"/>
      <c r="I412" s="629" t="str">
        <f ca="1">'Т.8.'!AQ196</f>
        <v xml:space="preserve"> </v>
      </c>
      <c r="J412" s="629"/>
      <c r="K412" s="629" t="str">
        <f ca="1">'Т.8.'!AR196</f>
        <v xml:space="preserve"> </v>
      </c>
      <c r="L412" s="629"/>
      <c r="M412" s="629" t="str">
        <f ca="1">'Т.8.'!AS196</f>
        <v/>
      </c>
      <c r="N412" s="629"/>
      <c r="O412" s="597" t="str">
        <f ca="1">'Т.8.'!AT196</f>
        <v xml:space="preserve"> </v>
      </c>
      <c r="P412" s="597"/>
      <c r="Q412" s="571" t="str">
        <f ca="1">IF(CONCATENATE('Т.8.'!AU196,". ",'Т.8.'!AV196)=" .  ","",CONCATENATE('Т.8.'!AU196,". ",'Т.8.'!AV196))</f>
        <v/>
      </c>
      <c r="R412" s="571"/>
      <c r="S412" s="571"/>
      <c r="T412" s="597" t="str">
        <f ca="1">'Т.8.'!AW196</f>
        <v xml:space="preserve"> </v>
      </c>
      <c r="U412" s="597"/>
      <c r="V412" s="247"/>
      <c r="W412" s="247"/>
      <c r="X412" s="247"/>
      <c r="Y412" s="247"/>
      <c r="Z412" s="247"/>
      <c r="AA412" s="247"/>
      <c r="AB412"/>
      <c r="AC412"/>
      <c r="AD412"/>
      <c r="AE412"/>
      <c r="AF412"/>
      <c r="AG412"/>
      <c r="AH412"/>
      <c r="AI412"/>
      <c r="AJ412"/>
    </row>
    <row r="413" spans="1:36" s="336" customFormat="1" ht="15" customHeight="1" x14ac:dyDescent="0.35">
      <c r="A413" s="402">
        <v>192</v>
      </c>
      <c r="B413" s="571" t="str">
        <f ca="1">IF(CONCATENATE('Т.8.'!AB197," (",'Т.8.'!AD197,"), ",'Т.8.'!AC197,", ",'Т.8.'!AE197)="  ( ),  ,  ","",IF(CONCATENATE('Т.8.'!AB197," (",'Т.8.'!AD197,"), ",'Т.8.'!AC197,", ",'Т.8.'!AE197)=$AJ$223,"-",(CONCATENATE('Т.8.'!AB197," (",'Т.8.'!AD197,"), ",'Т.8.'!AC197,", ",'Т.8.'!AE197))))</f>
        <v/>
      </c>
      <c r="C413" s="571"/>
      <c r="D413" s="571"/>
      <c r="E413" s="571" t="str">
        <f ca="1">IF(CONCATENATE('Т.8.'!AG197,", ",'Т.8.'!AF197,", ",'Т.8.'!AH197," обл., ",'Т.8.'!AI197," р-н, ",'Т.8.'!AJ197," ",'Т.8.'!AK197,", ",'Т.8.'!AL197," ",'Т.8.'!AM197,", буд. ",'Т.8.'!AN197,", кв./оф.",'Т.8.'!AO197,".    ",'Т.8.'!AP197)=" ,  ,   обл.,   р-н,    ,    , буд.  , кв./оф. .     ","",
IF(CONCATENATE('Т.8.'!AG197,", ",'Т.8.'!AF197,", ",'Т.8.'!AH197," обл., ",'Т.8.'!AI197," р-н, ",'Т.8.'!AJ197," ",'Т.8.'!AK197,", ",'Т.8.'!AL197," ",'Т.8.'!AM197,", буд. ",'Т.8.'!AN197,", кв./оф.",'Т.8.'!AO197,".    ",'Т.8.'!AP197)=$AJ$224,"-",
CONCATENATE('Т.8.'!AG197,", ",'Т.8.'!AF197,", ",'Т.8.'!AH197," обл., ",'Т.8.'!AI197," р-н, ",'Т.8.'!AJ197," ",'Т.8.'!AK197,", ",'Т.8.'!AL197," ",'Т.8.'!AM197,", буд. ",'Т.8.'!AN197,", кв./оф.",'Т.8.'!AO197,".    ",'Т.8.'!AP197)))</f>
        <v/>
      </c>
      <c r="F413" s="571"/>
      <c r="G413" s="571"/>
      <c r="H413" s="571"/>
      <c r="I413" s="629" t="str">
        <f ca="1">'Т.8.'!AQ197</f>
        <v xml:space="preserve"> </v>
      </c>
      <c r="J413" s="629"/>
      <c r="K413" s="629" t="str">
        <f ca="1">'Т.8.'!AR197</f>
        <v xml:space="preserve"> </v>
      </c>
      <c r="L413" s="629"/>
      <c r="M413" s="629" t="str">
        <f ca="1">'Т.8.'!AS197</f>
        <v/>
      </c>
      <c r="N413" s="629"/>
      <c r="O413" s="597" t="str">
        <f ca="1">'Т.8.'!AT197</f>
        <v xml:space="preserve"> </v>
      </c>
      <c r="P413" s="597"/>
      <c r="Q413" s="571" t="str">
        <f ca="1">IF(CONCATENATE('Т.8.'!AU197,". ",'Т.8.'!AV197)=" .  ","",CONCATENATE('Т.8.'!AU197,". ",'Т.8.'!AV197))</f>
        <v/>
      </c>
      <c r="R413" s="571"/>
      <c r="S413" s="571"/>
      <c r="T413" s="597" t="str">
        <f ca="1">'Т.8.'!AW197</f>
        <v xml:space="preserve"> </v>
      </c>
      <c r="U413" s="597"/>
      <c r="V413" s="247"/>
      <c r="W413" s="247"/>
      <c r="X413" s="247"/>
      <c r="Y413" s="247"/>
      <c r="Z413" s="247"/>
      <c r="AA413" s="247"/>
      <c r="AB413"/>
      <c r="AC413"/>
      <c r="AD413"/>
      <c r="AE413"/>
      <c r="AF413"/>
      <c r="AG413"/>
      <c r="AH413"/>
      <c r="AI413"/>
      <c r="AJ413"/>
    </row>
    <row r="414" spans="1:36" s="336" customFormat="1" ht="15" customHeight="1" x14ac:dyDescent="0.35">
      <c r="A414" s="402">
        <v>193</v>
      </c>
      <c r="B414" s="571" t="str">
        <f ca="1">IF(CONCATENATE('Т.8.'!AB198," (",'Т.8.'!AD198,"), ",'Т.8.'!AC198,", ",'Т.8.'!AE198)="  ( ),  ,  ","",IF(CONCATENATE('Т.8.'!AB198," (",'Т.8.'!AD198,"), ",'Т.8.'!AC198,", ",'Т.8.'!AE198)=$AJ$223,"-",(CONCATENATE('Т.8.'!AB198," (",'Т.8.'!AD198,"), ",'Т.8.'!AC198,", ",'Т.8.'!AE198))))</f>
        <v/>
      </c>
      <c r="C414" s="571"/>
      <c r="D414" s="571"/>
      <c r="E414" s="571" t="str">
        <f ca="1">IF(CONCATENATE('Т.8.'!AG198,", ",'Т.8.'!AF198,", ",'Т.8.'!AH198," обл., ",'Т.8.'!AI198," р-н, ",'Т.8.'!AJ198," ",'Т.8.'!AK198,", ",'Т.8.'!AL198," ",'Т.8.'!AM198,", буд. ",'Т.8.'!AN198,", кв./оф.",'Т.8.'!AO198,".    ",'Т.8.'!AP198)=" ,  ,   обл.,   р-н,    ,    , буд.  , кв./оф. .     ","",
IF(CONCATENATE('Т.8.'!AG198,", ",'Т.8.'!AF198,", ",'Т.8.'!AH198," обл., ",'Т.8.'!AI198," р-н, ",'Т.8.'!AJ198," ",'Т.8.'!AK198,", ",'Т.8.'!AL198," ",'Т.8.'!AM198,", буд. ",'Т.8.'!AN198,", кв./оф.",'Т.8.'!AO198,".    ",'Т.8.'!AP198)=$AJ$224,"-",
CONCATENATE('Т.8.'!AG198,", ",'Т.8.'!AF198,", ",'Т.8.'!AH198," обл., ",'Т.8.'!AI198," р-н, ",'Т.8.'!AJ198," ",'Т.8.'!AK198,", ",'Т.8.'!AL198," ",'Т.8.'!AM198,", буд. ",'Т.8.'!AN198,", кв./оф.",'Т.8.'!AO198,".    ",'Т.8.'!AP198)))</f>
        <v/>
      </c>
      <c r="F414" s="571"/>
      <c r="G414" s="571"/>
      <c r="H414" s="571"/>
      <c r="I414" s="629" t="str">
        <f ca="1">'Т.8.'!AQ198</f>
        <v xml:space="preserve"> </v>
      </c>
      <c r="J414" s="629"/>
      <c r="K414" s="629" t="str">
        <f ca="1">'Т.8.'!AR198</f>
        <v xml:space="preserve"> </v>
      </c>
      <c r="L414" s="629"/>
      <c r="M414" s="629" t="str">
        <f ca="1">'Т.8.'!AS198</f>
        <v/>
      </c>
      <c r="N414" s="629"/>
      <c r="O414" s="597" t="str">
        <f ca="1">'Т.8.'!AT198</f>
        <v xml:space="preserve"> </v>
      </c>
      <c r="P414" s="597"/>
      <c r="Q414" s="571" t="str">
        <f ca="1">IF(CONCATENATE('Т.8.'!AU198,". ",'Т.8.'!AV198)=" .  ","",CONCATENATE('Т.8.'!AU198,". ",'Т.8.'!AV198))</f>
        <v/>
      </c>
      <c r="R414" s="571"/>
      <c r="S414" s="571"/>
      <c r="T414" s="597" t="str">
        <f ca="1">'Т.8.'!AW198</f>
        <v xml:space="preserve"> </v>
      </c>
      <c r="U414" s="597"/>
      <c r="V414" s="247"/>
      <c r="W414" s="247"/>
      <c r="X414" s="247"/>
      <c r="Y414" s="247"/>
      <c r="Z414" s="247"/>
      <c r="AA414" s="247"/>
      <c r="AB414"/>
      <c r="AC414"/>
      <c r="AD414"/>
      <c r="AE414"/>
      <c r="AF414"/>
      <c r="AG414"/>
      <c r="AH414"/>
      <c r="AI414"/>
      <c r="AJ414"/>
    </row>
    <row r="415" spans="1:36" s="336" customFormat="1" ht="15" customHeight="1" x14ac:dyDescent="0.35">
      <c r="A415" s="402">
        <v>194</v>
      </c>
      <c r="B415" s="571" t="str">
        <f ca="1">IF(CONCATENATE('Т.8.'!AB199," (",'Т.8.'!AD199,"), ",'Т.8.'!AC199,", ",'Т.8.'!AE199)="  ( ),  ,  ","",IF(CONCATENATE('Т.8.'!AB199," (",'Т.8.'!AD199,"), ",'Т.8.'!AC199,", ",'Т.8.'!AE199)=$AJ$223,"-",(CONCATENATE('Т.8.'!AB199," (",'Т.8.'!AD199,"), ",'Т.8.'!AC199,", ",'Т.8.'!AE199))))</f>
        <v/>
      </c>
      <c r="C415" s="571"/>
      <c r="D415" s="571"/>
      <c r="E415" s="571" t="str">
        <f ca="1">IF(CONCATENATE('Т.8.'!AG199,", ",'Т.8.'!AF199,", ",'Т.8.'!AH199," обл., ",'Т.8.'!AI199," р-н, ",'Т.8.'!AJ199," ",'Т.8.'!AK199,", ",'Т.8.'!AL199," ",'Т.8.'!AM199,", буд. ",'Т.8.'!AN199,", кв./оф.",'Т.8.'!AO199,".    ",'Т.8.'!AP199)=" ,  ,   обл.,   р-н,    ,    , буд.  , кв./оф. .     ","",
IF(CONCATENATE('Т.8.'!AG199,", ",'Т.8.'!AF199,", ",'Т.8.'!AH199," обл., ",'Т.8.'!AI199," р-н, ",'Т.8.'!AJ199," ",'Т.8.'!AK199,", ",'Т.8.'!AL199," ",'Т.8.'!AM199,", буд. ",'Т.8.'!AN199,", кв./оф.",'Т.8.'!AO199,".    ",'Т.8.'!AP199)=$AJ$224,"-",
CONCATENATE('Т.8.'!AG199,", ",'Т.8.'!AF199,", ",'Т.8.'!AH199," обл., ",'Т.8.'!AI199," р-н, ",'Т.8.'!AJ199," ",'Т.8.'!AK199,", ",'Т.8.'!AL199," ",'Т.8.'!AM199,", буд. ",'Т.8.'!AN199,", кв./оф.",'Т.8.'!AO199,".    ",'Т.8.'!AP199)))</f>
        <v/>
      </c>
      <c r="F415" s="571"/>
      <c r="G415" s="571"/>
      <c r="H415" s="571"/>
      <c r="I415" s="629" t="str">
        <f ca="1">'Т.8.'!AQ199</f>
        <v xml:space="preserve"> </v>
      </c>
      <c r="J415" s="629"/>
      <c r="K415" s="629" t="str">
        <f ca="1">'Т.8.'!AR199</f>
        <v xml:space="preserve"> </v>
      </c>
      <c r="L415" s="629"/>
      <c r="M415" s="629" t="str">
        <f ca="1">'Т.8.'!AS199</f>
        <v/>
      </c>
      <c r="N415" s="629"/>
      <c r="O415" s="597" t="str">
        <f ca="1">'Т.8.'!AT199</f>
        <v xml:space="preserve"> </v>
      </c>
      <c r="P415" s="597"/>
      <c r="Q415" s="571" t="str">
        <f ca="1">IF(CONCATENATE('Т.8.'!AU199,". ",'Т.8.'!AV199)=" .  ","",CONCATENATE('Т.8.'!AU199,". ",'Т.8.'!AV199))</f>
        <v/>
      </c>
      <c r="R415" s="571"/>
      <c r="S415" s="571"/>
      <c r="T415" s="597" t="str">
        <f ca="1">'Т.8.'!AW199</f>
        <v xml:space="preserve"> </v>
      </c>
      <c r="U415" s="597"/>
      <c r="V415" s="247"/>
      <c r="W415" s="247"/>
      <c r="X415" s="247"/>
      <c r="Y415" s="247"/>
      <c r="Z415" s="247"/>
      <c r="AA415" s="247"/>
      <c r="AB415"/>
      <c r="AC415"/>
      <c r="AD415"/>
      <c r="AE415"/>
      <c r="AF415"/>
      <c r="AG415"/>
      <c r="AH415"/>
      <c r="AI415"/>
      <c r="AJ415"/>
    </row>
    <row r="416" spans="1:36" s="336" customFormat="1" ht="15" customHeight="1" x14ac:dyDescent="0.35">
      <c r="A416" s="402">
        <v>195</v>
      </c>
      <c r="B416" s="571" t="str">
        <f ca="1">IF(CONCATENATE('Т.8.'!AB200," (",'Т.8.'!AD200,"), ",'Т.8.'!AC200,", ",'Т.8.'!AE200)="  ( ),  ,  ","",IF(CONCATENATE('Т.8.'!AB200," (",'Т.8.'!AD200,"), ",'Т.8.'!AC200,", ",'Т.8.'!AE200)=$AJ$223,"-",(CONCATENATE('Т.8.'!AB200," (",'Т.8.'!AD200,"), ",'Т.8.'!AC200,", ",'Т.8.'!AE200))))</f>
        <v/>
      </c>
      <c r="C416" s="571"/>
      <c r="D416" s="571"/>
      <c r="E416" s="571" t="str">
        <f ca="1">IF(CONCATENATE('Т.8.'!AG200,", ",'Т.8.'!AF200,", ",'Т.8.'!AH200," обл., ",'Т.8.'!AI200," р-н, ",'Т.8.'!AJ200," ",'Т.8.'!AK200,", ",'Т.8.'!AL200," ",'Т.8.'!AM200,", буд. ",'Т.8.'!AN200,", кв./оф.",'Т.8.'!AO200,".    ",'Т.8.'!AP200)=" ,  ,   обл.,   р-н,    ,    , буд.  , кв./оф. .     ","",
IF(CONCATENATE('Т.8.'!AG200,", ",'Т.8.'!AF200,", ",'Т.8.'!AH200," обл., ",'Т.8.'!AI200," р-н, ",'Т.8.'!AJ200," ",'Т.8.'!AK200,", ",'Т.8.'!AL200," ",'Т.8.'!AM200,", буд. ",'Т.8.'!AN200,", кв./оф.",'Т.8.'!AO200,".    ",'Т.8.'!AP200)=$AJ$224,"-",
CONCATENATE('Т.8.'!AG200,", ",'Т.8.'!AF200,", ",'Т.8.'!AH200," обл., ",'Т.8.'!AI200," р-н, ",'Т.8.'!AJ200," ",'Т.8.'!AK200,", ",'Т.8.'!AL200," ",'Т.8.'!AM200,", буд. ",'Т.8.'!AN200,", кв./оф.",'Т.8.'!AO200,".    ",'Т.8.'!AP200)))</f>
        <v/>
      </c>
      <c r="F416" s="571"/>
      <c r="G416" s="571"/>
      <c r="H416" s="571"/>
      <c r="I416" s="629" t="str">
        <f ca="1">'Т.8.'!AQ200</f>
        <v xml:space="preserve"> </v>
      </c>
      <c r="J416" s="629"/>
      <c r="K416" s="629" t="str">
        <f ca="1">'Т.8.'!AR200</f>
        <v xml:space="preserve"> </v>
      </c>
      <c r="L416" s="629"/>
      <c r="M416" s="629" t="str">
        <f ca="1">'Т.8.'!AS200</f>
        <v/>
      </c>
      <c r="N416" s="629"/>
      <c r="O416" s="597" t="str">
        <f ca="1">'Т.8.'!AT200</f>
        <v xml:space="preserve"> </v>
      </c>
      <c r="P416" s="597"/>
      <c r="Q416" s="571" t="str">
        <f ca="1">IF(CONCATENATE('Т.8.'!AU200,". ",'Т.8.'!AV200)=" .  ","",CONCATENATE('Т.8.'!AU200,". ",'Т.8.'!AV200))</f>
        <v/>
      </c>
      <c r="R416" s="571"/>
      <c r="S416" s="571"/>
      <c r="T416" s="597" t="str">
        <f ca="1">'Т.8.'!AW200</f>
        <v xml:space="preserve"> </v>
      </c>
      <c r="U416" s="597"/>
      <c r="V416" s="247"/>
      <c r="W416" s="247"/>
      <c r="X416" s="247"/>
      <c r="Y416" s="247"/>
      <c r="Z416" s="247"/>
      <c r="AA416" s="247"/>
      <c r="AB416"/>
      <c r="AC416"/>
      <c r="AD416"/>
      <c r="AE416"/>
      <c r="AF416"/>
      <c r="AG416"/>
      <c r="AH416"/>
      <c r="AI416"/>
      <c r="AJ416"/>
    </row>
    <row r="417" spans="1:37" s="336" customFormat="1" ht="15" customHeight="1" x14ac:dyDescent="0.35">
      <c r="A417" s="402">
        <v>196</v>
      </c>
      <c r="B417" s="571" t="str">
        <f ca="1">IF(CONCATENATE('Т.8.'!AB201," (",'Т.8.'!AD201,"), ",'Т.8.'!AC201,", ",'Т.8.'!AE201)="  ( ),  ,  ","",IF(CONCATENATE('Т.8.'!AB201," (",'Т.8.'!AD201,"), ",'Т.8.'!AC201,", ",'Т.8.'!AE201)=$AJ$223,"-",(CONCATENATE('Т.8.'!AB201," (",'Т.8.'!AD201,"), ",'Т.8.'!AC201,", ",'Т.8.'!AE201))))</f>
        <v/>
      </c>
      <c r="C417" s="571"/>
      <c r="D417" s="571"/>
      <c r="E417" s="571" t="str">
        <f ca="1">IF(CONCATENATE('Т.8.'!AG201,", ",'Т.8.'!AF201,", ",'Т.8.'!AH201," обл., ",'Т.8.'!AI201," р-н, ",'Т.8.'!AJ201," ",'Т.8.'!AK201,", ",'Т.8.'!AL201," ",'Т.8.'!AM201,", буд. ",'Т.8.'!AN201,", кв./оф.",'Т.8.'!AO201,".    ",'Т.8.'!AP201)=" ,  ,   обл.,   р-н,    ,    , буд.  , кв./оф. .     ","",
IF(CONCATENATE('Т.8.'!AG201,", ",'Т.8.'!AF201,", ",'Т.8.'!AH201," обл., ",'Т.8.'!AI201," р-н, ",'Т.8.'!AJ201," ",'Т.8.'!AK201,", ",'Т.8.'!AL201," ",'Т.8.'!AM201,", буд. ",'Т.8.'!AN201,", кв./оф.",'Т.8.'!AO201,".    ",'Т.8.'!AP201)=$AJ$224,"-",
CONCATENATE('Т.8.'!AG201,", ",'Т.8.'!AF201,", ",'Т.8.'!AH201," обл., ",'Т.8.'!AI201," р-н, ",'Т.8.'!AJ201," ",'Т.8.'!AK201,", ",'Т.8.'!AL201," ",'Т.8.'!AM201,", буд. ",'Т.8.'!AN201,", кв./оф.",'Т.8.'!AO201,".    ",'Т.8.'!AP201)))</f>
        <v/>
      </c>
      <c r="F417" s="571"/>
      <c r="G417" s="571"/>
      <c r="H417" s="571"/>
      <c r="I417" s="629" t="str">
        <f ca="1">'Т.8.'!AQ201</f>
        <v xml:space="preserve"> </v>
      </c>
      <c r="J417" s="629"/>
      <c r="K417" s="629" t="str">
        <f ca="1">'Т.8.'!AR201</f>
        <v xml:space="preserve"> </v>
      </c>
      <c r="L417" s="629"/>
      <c r="M417" s="629" t="str">
        <f ca="1">'Т.8.'!AS201</f>
        <v/>
      </c>
      <c r="N417" s="629"/>
      <c r="O417" s="597" t="str">
        <f ca="1">'Т.8.'!AT201</f>
        <v xml:space="preserve"> </v>
      </c>
      <c r="P417" s="597"/>
      <c r="Q417" s="571" t="str">
        <f ca="1">IF(CONCATENATE('Т.8.'!AU201,". ",'Т.8.'!AV201)=" .  ","",CONCATENATE('Т.8.'!AU201,". ",'Т.8.'!AV201))</f>
        <v/>
      </c>
      <c r="R417" s="571"/>
      <c r="S417" s="571"/>
      <c r="T417" s="597" t="str">
        <f ca="1">'Т.8.'!AW201</f>
        <v xml:space="preserve"> </v>
      </c>
      <c r="U417" s="597"/>
      <c r="V417" s="247"/>
      <c r="W417" s="247"/>
      <c r="X417" s="247"/>
      <c r="Y417" s="247"/>
      <c r="Z417" s="247"/>
      <c r="AA417" s="247"/>
      <c r="AB417"/>
      <c r="AC417"/>
      <c r="AD417"/>
      <c r="AE417"/>
      <c r="AF417"/>
      <c r="AG417"/>
      <c r="AH417"/>
      <c r="AI417"/>
      <c r="AJ417"/>
    </row>
    <row r="418" spans="1:37" s="336" customFormat="1" ht="15" customHeight="1" x14ac:dyDescent="0.35">
      <c r="A418" s="402">
        <v>197</v>
      </c>
      <c r="B418" s="571" t="str">
        <f ca="1">IF(CONCATENATE('Т.8.'!AB202," (",'Т.8.'!AD202,"), ",'Т.8.'!AC202,", ",'Т.8.'!AE202)="  ( ),  ,  ","",IF(CONCATENATE('Т.8.'!AB202," (",'Т.8.'!AD202,"), ",'Т.8.'!AC202,", ",'Т.8.'!AE202)=$AJ$223,"-",(CONCATENATE('Т.8.'!AB202," (",'Т.8.'!AD202,"), ",'Т.8.'!AC202,", ",'Т.8.'!AE202))))</f>
        <v/>
      </c>
      <c r="C418" s="571"/>
      <c r="D418" s="571"/>
      <c r="E418" s="571" t="str">
        <f ca="1">IF(CONCATENATE('Т.8.'!AG202,", ",'Т.8.'!AF202,", ",'Т.8.'!AH202," обл., ",'Т.8.'!AI202," р-н, ",'Т.8.'!AJ202," ",'Т.8.'!AK202,", ",'Т.8.'!AL202," ",'Т.8.'!AM202,", буд. ",'Т.8.'!AN202,", кв./оф.",'Т.8.'!AO202,".    ",'Т.8.'!AP202)=" ,  ,   обл.,   р-н,    ,    , буд.  , кв./оф. .     ","",
IF(CONCATENATE('Т.8.'!AG202,", ",'Т.8.'!AF202,", ",'Т.8.'!AH202," обл., ",'Т.8.'!AI202," р-н, ",'Т.8.'!AJ202," ",'Т.8.'!AK202,", ",'Т.8.'!AL202," ",'Т.8.'!AM202,", буд. ",'Т.8.'!AN202,", кв./оф.",'Т.8.'!AO202,".    ",'Т.8.'!AP202)=$AJ$224,"-",
CONCATENATE('Т.8.'!AG202,", ",'Т.8.'!AF202,", ",'Т.8.'!AH202," обл., ",'Т.8.'!AI202," р-н, ",'Т.8.'!AJ202," ",'Т.8.'!AK202,", ",'Т.8.'!AL202," ",'Т.8.'!AM202,", буд. ",'Т.8.'!AN202,", кв./оф.",'Т.8.'!AO202,".    ",'Т.8.'!AP202)))</f>
        <v/>
      </c>
      <c r="F418" s="571"/>
      <c r="G418" s="571"/>
      <c r="H418" s="571"/>
      <c r="I418" s="629" t="str">
        <f ca="1">'Т.8.'!AQ202</f>
        <v xml:space="preserve"> </v>
      </c>
      <c r="J418" s="629"/>
      <c r="K418" s="629" t="str">
        <f ca="1">'Т.8.'!AR202</f>
        <v xml:space="preserve"> </v>
      </c>
      <c r="L418" s="629"/>
      <c r="M418" s="629" t="str">
        <f ca="1">'Т.8.'!AS202</f>
        <v/>
      </c>
      <c r="N418" s="629"/>
      <c r="O418" s="597" t="str">
        <f ca="1">'Т.8.'!AT202</f>
        <v xml:space="preserve"> </v>
      </c>
      <c r="P418" s="597"/>
      <c r="Q418" s="571" t="str">
        <f ca="1">IF(CONCATENATE('Т.8.'!AU202,". ",'Т.8.'!AV202)=" .  ","",CONCATENATE('Т.8.'!AU202,". ",'Т.8.'!AV202))</f>
        <v/>
      </c>
      <c r="R418" s="571"/>
      <c r="S418" s="571"/>
      <c r="T418" s="597" t="str">
        <f ca="1">'Т.8.'!AW202</f>
        <v xml:space="preserve"> </v>
      </c>
      <c r="U418" s="597"/>
      <c r="V418" s="247"/>
      <c r="W418" s="247"/>
      <c r="X418" s="247"/>
      <c r="Y418" s="247"/>
      <c r="Z418" s="247"/>
      <c r="AA418" s="247"/>
      <c r="AB418"/>
      <c r="AC418"/>
      <c r="AD418"/>
      <c r="AE418"/>
      <c r="AF418"/>
      <c r="AG418"/>
      <c r="AH418"/>
      <c r="AI418"/>
      <c r="AJ418"/>
    </row>
    <row r="419" spans="1:37" s="336" customFormat="1" ht="15" customHeight="1" x14ac:dyDescent="0.35">
      <c r="A419" s="402">
        <v>198</v>
      </c>
      <c r="B419" s="571" t="str">
        <f ca="1">IF(CONCATENATE('Т.8.'!AB203," (",'Т.8.'!AD203,"), ",'Т.8.'!AC203,", ",'Т.8.'!AE203)="  ( ),  ,  ","",IF(CONCATENATE('Т.8.'!AB203," (",'Т.8.'!AD203,"), ",'Т.8.'!AC203,", ",'Т.8.'!AE203)=$AJ$223,"-",(CONCATENATE('Т.8.'!AB203," (",'Т.8.'!AD203,"), ",'Т.8.'!AC203,", ",'Т.8.'!AE203))))</f>
        <v/>
      </c>
      <c r="C419" s="571"/>
      <c r="D419" s="571"/>
      <c r="E419" s="571" t="str">
        <f ca="1">IF(CONCATENATE('Т.8.'!AG203,", ",'Т.8.'!AF203,", ",'Т.8.'!AH203," обл., ",'Т.8.'!AI203," р-н, ",'Т.8.'!AJ203," ",'Т.8.'!AK203,", ",'Т.8.'!AL203," ",'Т.8.'!AM203,", буд. ",'Т.8.'!AN203,", кв./оф.",'Т.8.'!AO203,".    ",'Т.8.'!AP203)=" ,  ,   обл.,   р-н,    ,    , буд.  , кв./оф. .     ","",
IF(CONCATENATE('Т.8.'!AG203,", ",'Т.8.'!AF203,", ",'Т.8.'!AH203," обл., ",'Т.8.'!AI203," р-н, ",'Т.8.'!AJ203," ",'Т.8.'!AK203,", ",'Т.8.'!AL203," ",'Т.8.'!AM203,", буд. ",'Т.8.'!AN203,", кв./оф.",'Т.8.'!AO203,".    ",'Т.8.'!AP203)=$AJ$224,"-",
CONCATENATE('Т.8.'!AG203,", ",'Т.8.'!AF203,", ",'Т.8.'!AH203," обл., ",'Т.8.'!AI203," р-н, ",'Т.8.'!AJ203," ",'Т.8.'!AK203,", ",'Т.8.'!AL203," ",'Т.8.'!AM203,", буд. ",'Т.8.'!AN203,", кв./оф.",'Т.8.'!AO203,".    ",'Т.8.'!AP203)))</f>
        <v/>
      </c>
      <c r="F419" s="571"/>
      <c r="G419" s="571"/>
      <c r="H419" s="571"/>
      <c r="I419" s="629" t="str">
        <f ca="1">'Т.8.'!AQ203</f>
        <v xml:space="preserve"> </v>
      </c>
      <c r="J419" s="629"/>
      <c r="K419" s="629" t="str">
        <f ca="1">'Т.8.'!AR203</f>
        <v xml:space="preserve"> </v>
      </c>
      <c r="L419" s="629"/>
      <c r="M419" s="629" t="str">
        <f ca="1">'Т.8.'!AS203</f>
        <v/>
      </c>
      <c r="N419" s="629"/>
      <c r="O419" s="597" t="str">
        <f ca="1">'Т.8.'!AT203</f>
        <v xml:space="preserve"> </v>
      </c>
      <c r="P419" s="597"/>
      <c r="Q419" s="571" t="str">
        <f ca="1">IF(CONCATENATE('Т.8.'!AU203,". ",'Т.8.'!AV203)=" .  ","",CONCATENATE('Т.8.'!AU203,". ",'Т.8.'!AV203))</f>
        <v/>
      </c>
      <c r="R419" s="571"/>
      <c r="S419" s="571"/>
      <c r="T419" s="597" t="str">
        <f ca="1">'Т.8.'!AW203</f>
        <v xml:space="preserve"> </v>
      </c>
      <c r="U419" s="597"/>
      <c r="V419" s="247"/>
      <c r="W419" s="247"/>
      <c r="X419" s="247"/>
      <c r="Y419" s="247"/>
      <c r="Z419" s="247"/>
      <c r="AA419" s="247"/>
      <c r="AB419"/>
      <c r="AC419"/>
      <c r="AD419"/>
      <c r="AE419"/>
      <c r="AF419"/>
      <c r="AG419"/>
      <c r="AH419"/>
      <c r="AI419"/>
      <c r="AJ419"/>
      <c r="AK419"/>
    </row>
    <row r="420" spans="1:37" s="336" customFormat="1" ht="15" customHeight="1" x14ac:dyDescent="0.35">
      <c r="A420" s="402">
        <v>199</v>
      </c>
      <c r="B420" s="571" t="str">
        <f ca="1">IF(CONCATENATE('Т.8.'!AB204," (",'Т.8.'!AD204,"), ",'Т.8.'!AC204,", ",'Т.8.'!AE204)="  ( ),  ,  ","",IF(CONCATENATE('Т.8.'!AB204," (",'Т.8.'!AD204,"), ",'Т.8.'!AC204,", ",'Т.8.'!AE204)=$AJ$223,"-",(CONCATENATE('Т.8.'!AB204," (",'Т.8.'!AD204,"), ",'Т.8.'!AC204,", ",'Т.8.'!AE204))))</f>
        <v/>
      </c>
      <c r="C420" s="571"/>
      <c r="D420" s="571"/>
      <c r="E420" s="571" t="str">
        <f ca="1">IF(CONCATENATE('Т.8.'!AG204,", ",'Т.8.'!AF204,", ",'Т.8.'!AH204," обл., ",'Т.8.'!AI204," р-н, ",'Т.8.'!AJ204," ",'Т.8.'!AK204,", ",'Т.8.'!AL204," ",'Т.8.'!AM204,", буд. ",'Т.8.'!AN204,", кв./оф.",'Т.8.'!AO204,".    ",'Т.8.'!AP204)=" ,  ,   обл.,   р-н,    ,    , буд.  , кв./оф. .     ","",
IF(CONCATENATE('Т.8.'!AG204,", ",'Т.8.'!AF204,", ",'Т.8.'!AH204," обл., ",'Т.8.'!AI204," р-н, ",'Т.8.'!AJ204," ",'Т.8.'!AK204,", ",'Т.8.'!AL204," ",'Т.8.'!AM204,", буд. ",'Т.8.'!AN204,", кв./оф.",'Т.8.'!AO204,".    ",'Т.8.'!AP204)=$AJ$224,"-",
CONCATENATE('Т.8.'!AG204,", ",'Т.8.'!AF204,", ",'Т.8.'!AH204," обл., ",'Т.8.'!AI204," р-н, ",'Т.8.'!AJ204," ",'Т.8.'!AK204,", ",'Т.8.'!AL204," ",'Т.8.'!AM204,", буд. ",'Т.8.'!AN204,", кв./оф.",'Т.8.'!AO204,".    ",'Т.8.'!AP204)))</f>
        <v/>
      </c>
      <c r="F420" s="571"/>
      <c r="G420" s="571"/>
      <c r="H420" s="571"/>
      <c r="I420" s="629" t="str">
        <f ca="1">'Т.8.'!AQ204</f>
        <v xml:space="preserve"> </v>
      </c>
      <c r="J420" s="629"/>
      <c r="K420" s="629" t="str">
        <f ca="1">'Т.8.'!AR204</f>
        <v xml:space="preserve"> </v>
      </c>
      <c r="L420" s="629"/>
      <c r="M420" s="629" t="str">
        <f ca="1">'Т.8.'!AS204</f>
        <v/>
      </c>
      <c r="N420" s="629"/>
      <c r="O420" s="597" t="str">
        <f ca="1">'Т.8.'!AT204</f>
        <v xml:space="preserve"> </v>
      </c>
      <c r="P420" s="597"/>
      <c r="Q420" s="571" t="str">
        <f ca="1">IF(CONCATENATE('Т.8.'!AU204,". ",'Т.8.'!AV204)=" .  ","",CONCATENATE('Т.8.'!AU204,". ",'Т.8.'!AV204))</f>
        <v/>
      </c>
      <c r="R420" s="571"/>
      <c r="S420" s="571"/>
      <c r="T420" s="597" t="str">
        <f ca="1">'Т.8.'!AW204</f>
        <v xml:space="preserve"> </v>
      </c>
      <c r="U420" s="597"/>
      <c r="V420" s="247"/>
      <c r="W420" s="247"/>
      <c r="X420" s="247"/>
      <c r="Y420" s="247"/>
      <c r="Z420" s="247"/>
      <c r="AA420" s="247"/>
      <c r="AB420"/>
      <c r="AC420"/>
      <c r="AD420"/>
      <c r="AE420"/>
      <c r="AF420"/>
      <c r="AG420"/>
      <c r="AH420"/>
      <c r="AI420"/>
      <c r="AJ420"/>
      <c r="AK420"/>
    </row>
    <row r="421" spans="1:37" s="336" customFormat="1" ht="15" customHeight="1" x14ac:dyDescent="0.35">
      <c r="A421" s="402">
        <v>200</v>
      </c>
      <c r="B421" s="571" t="str">
        <f ca="1">IF(CONCATENATE('Т.8.'!AB205," (",'Т.8.'!AD205,"), ",'Т.8.'!AC205,", ",'Т.8.'!AE205)="  ( ),  ,  ","",IF(CONCATENATE('Т.8.'!AB205," (",'Т.8.'!AD205,"), ",'Т.8.'!AC205,", ",'Т.8.'!AE205)=$AJ$223,"-",(CONCATENATE('Т.8.'!AB205," (",'Т.8.'!AD205,"), ",'Т.8.'!AC205,", ",'Т.8.'!AE205))))</f>
        <v/>
      </c>
      <c r="C421" s="571"/>
      <c r="D421" s="571"/>
      <c r="E421" s="571" t="str">
        <f ca="1">IF(CONCATENATE('Т.8.'!AG205,", ",'Т.8.'!AF205,", ",'Т.8.'!AH205," обл., ",'Т.8.'!AI205," р-н, ",'Т.8.'!AJ205," ",'Т.8.'!AK205,", ",'Т.8.'!AL205," ",'Т.8.'!AM205,", буд. ",'Т.8.'!AN205,", кв./оф.",'Т.8.'!AO205,".    ",'Т.8.'!AP205)=" ,  ,   обл.,   р-н,    ,    , буд.  , кв./оф. .     ","",
IF(CONCATENATE('Т.8.'!AG205,", ",'Т.8.'!AF205,", ",'Т.8.'!AH205," обл., ",'Т.8.'!AI205," р-н, ",'Т.8.'!AJ205," ",'Т.8.'!AK205,", ",'Т.8.'!AL205," ",'Т.8.'!AM205,", буд. ",'Т.8.'!AN205,", кв./оф.",'Т.8.'!AO205,".    ",'Т.8.'!AP205)=$AJ$224,"-",
CONCATENATE('Т.8.'!AG205,", ",'Т.8.'!AF205,", ",'Т.8.'!AH205," обл., ",'Т.8.'!AI205," р-н, ",'Т.8.'!AJ205," ",'Т.8.'!AK205,", ",'Т.8.'!AL205," ",'Т.8.'!AM205,", буд. ",'Т.8.'!AN205,", кв./оф.",'Т.8.'!AO205,".    ",'Т.8.'!AP205)))</f>
        <v/>
      </c>
      <c r="F421" s="571"/>
      <c r="G421" s="571"/>
      <c r="H421" s="571"/>
      <c r="I421" s="629" t="str">
        <f ca="1">'Т.8.'!AQ205</f>
        <v xml:space="preserve"> </v>
      </c>
      <c r="J421" s="629"/>
      <c r="K421" s="629" t="str">
        <f ca="1">'Т.8.'!AR205</f>
        <v xml:space="preserve"> </v>
      </c>
      <c r="L421" s="629"/>
      <c r="M421" s="629" t="str">
        <f ca="1">'Т.8.'!AS205</f>
        <v/>
      </c>
      <c r="N421" s="629"/>
      <c r="O421" s="597" t="str">
        <f ca="1">'Т.8.'!AT205</f>
        <v xml:space="preserve"> </v>
      </c>
      <c r="P421" s="597"/>
      <c r="Q421" s="571" t="str">
        <f ca="1">IF(CONCATENATE('Т.8.'!AU205,". ",'Т.8.'!AV205)=" .  ","",CONCATENATE('Т.8.'!AU205,". ",'Т.8.'!AV205))</f>
        <v/>
      </c>
      <c r="R421" s="571"/>
      <c r="S421" s="571"/>
      <c r="T421" s="597" t="str">
        <f ca="1">'Т.8.'!AW205</f>
        <v xml:space="preserve"> </v>
      </c>
      <c r="U421" s="597"/>
      <c r="V421" s="247"/>
      <c r="W421" s="247"/>
      <c r="X421" s="247"/>
      <c r="Y421" s="247"/>
      <c r="Z421" s="247"/>
      <c r="AA421" s="247"/>
      <c r="AB421"/>
      <c r="AC421"/>
      <c r="AD421"/>
      <c r="AE421"/>
      <c r="AF421"/>
      <c r="AG421"/>
      <c r="AH421"/>
      <c r="AI421"/>
      <c r="AJ421"/>
      <c r="AK421"/>
    </row>
    <row r="422" spans="1:37" s="336" customFormat="1" ht="29.25" customHeight="1" x14ac:dyDescent="0.35">
      <c r="A422" s="582" t="s">
        <v>1102</v>
      </c>
      <c r="B422" s="582"/>
      <c r="C422" s="582"/>
      <c r="D422" s="583"/>
      <c r="E422" s="583"/>
      <c r="F422" s="583"/>
      <c r="G422" s="583"/>
      <c r="H422" s="583"/>
      <c r="I422" s="583"/>
      <c r="J422" s="583"/>
      <c r="K422" s="583"/>
      <c r="L422" s="583"/>
      <c r="M422" s="583"/>
      <c r="N422" s="583"/>
      <c r="O422" s="583"/>
      <c r="P422" s="583"/>
      <c r="Q422" s="583"/>
      <c r="R422" s="583"/>
      <c r="S422" s="583"/>
      <c r="T422" s="583"/>
      <c r="U422" s="583"/>
      <c r="V422" s="247"/>
      <c r="W422" s="247"/>
      <c r="X422" s="247"/>
      <c r="Y422" s="247"/>
      <c r="Z422" s="247"/>
      <c r="AA422" s="247"/>
      <c r="AB422"/>
      <c r="AC422"/>
      <c r="AD422"/>
      <c r="AE422"/>
      <c r="AF422"/>
      <c r="AG422"/>
      <c r="AH422"/>
      <c r="AI422"/>
      <c r="AJ422"/>
      <c r="AK422"/>
    </row>
    <row r="423" spans="1:37" s="336" customFormat="1" ht="14.25" customHeight="1" x14ac:dyDescent="0.35">
      <c r="A423" s="319"/>
      <c r="B423" s="315"/>
      <c r="C423" s="315"/>
      <c r="D423" s="315"/>
      <c r="E423" s="315"/>
      <c r="F423" s="315"/>
      <c r="G423" s="315"/>
      <c r="H423" s="315"/>
      <c r="I423" s="320"/>
      <c r="J423" s="320"/>
      <c r="K423" s="320"/>
      <c r="L423" s="320"/>
      <c r="M423" s="320"/>
      <c r="N423" s="320"/>
      <c r="O423" s="315"/>
      <c r="P423" s="315"/>
      <c r="Q423" s="315"/>
      <c r="R423" s="315"/>
      <c r="S423" s="315"/>
      <c r="T423" s="315"/>
      <c r="U423" s="315"/>
      <c r="V423" s="247"/>
      <c r="W423" s="247"/>
      <c r="X423" s="247"/>
      <c r="Y423" s="247"/>
      <c r="Z423" s="247"/>
      <c r="AA423" s="247"/>
      <c r="AB423"/>
      <c r="AC423"/>
      <c r="AD423"/>
      <c r="AE423"/>
      <c r="AF423"/>
      <c r="AG423"/>
      <c r="AH423"/>
      <c r="AI423"/>
      <c r="AJ423"/>
      <c r="AK423"/>
    </row>
    <row r="424" spans="1:37" s="336" customFormat="1" ht="13.5" customHeight="1" x14ac:dyDescent="0.35">
      <c r="A424" s="317"/>
      <c r="B424" s="311"/>
      <c r="C424" s="311"/>
      <c r="D424" s="311"/>
      <c r="E424" s="311"/>
      <c r="F424" s="311"/>
      <c r="G424" s="311"/>
      <c r="H424" s="311"/>
      <c r="I424" s="311"/>
      <c r="J424" s="311"/>
      <c r="K424" s="311"/>
      <c r="L424" s="310"/>
      <c r="M424" s="312"/>
      <c r="N424" s="310"/>
      <c r="O424" s="310"/>
      <c r="P424" s="310"/>
      <c r="Q424" s="312"/>
      <c r="R424" s="310"/>
      <c r="S424" s="312"/>
      <c r="T424" s="312"/>
      <c r="U424" s="313" t="s">
        <v>588</v>
      </c>
      <c r="V424" s="247"/>
      <c r="W424" s="247"/>
      <c r="X424" s="247"/>
      <c r="Y424" s="247"/>
      <c r="Z424" s="247"/>
      <c r="AA424" s="247"/>
      <c r="AB424"/>
      <c r="AC424"/>
      <c r="AD424"/>
      <c r="AE424"/>
      <c r="AF424"/>
      <c r="AG424"/>
      <c r="AH424"/>
      <c r="AI424"/>
      <c r="AJ424"/>
      <c r="AK424"/>
    </row>
    <row r="425" spans="1:37" s="336" customFormat="1" x14ac:dyDescent="0.35">
      <c r="A425" s="595" t="s">
        <v>1387</v>
      </c>
      <c r="B425" s="595"/>
      <c r="C425" s="595"/>
      <c r="D425" s="595"/>
      <c r="E425" s="595"/>
      <c r="F425" s="595"/>
      <c r="G425" s="595"/>
      <c r="H425" s="595"/>
      <c r="I425" s="595"/>
      <c r="J425" s="595"/>
      <c r="K425" s="595"/>
      <c r="L425" s="595"/>
      <c r="M425" s="595"/>
      <c r="N425" s="595"/>
      <c r="O425" s="595"/>
      <c r="P425" s="595"/>
      <c r="Q425" s="595"/>
      <c r="R425" s="595"/>
      <c r="S425" s="595"/>
      <c r="T425" s="595"/>
      <c r="U425" s="595"/>
      <c r="V425" s="247"/>
      <c r="W425" s="247"/>
      <c r="X425" s="247"/>
      <c r="Y425" s="247"/>
      <c r="Z425" s="247"/>
      <c r="AA425" s="247"/>
      <c r="AB425"/>
      <c r="AC425"/>
      <c r="AD425"/>
      <c r="AE425"/>
      <c r="AF425"/>
      <c r="AG425"/>
      <c r="AH425"/>
      <c r="AI425"/>
      <c r="AJ425"/>
      <c r="AK425"/>
    </row>
    <row r="426" spans="1:37" s="336" customFormat="1" ht="43.5" customHeight="1" x14ac:dyDescent="0.35">
      <c r="A426" s="400" t="s">
        <v>128</v>
      </c>
      <c r="B426" s="600" t="s">
        <v>589</v>
      </c>
      <c r="C426" s="600"/>
      <c r="D426" s="600"/>
      <c r="E426" s="600" t="s">
        <v>269</v>
      </c>
      <c r="F426" s="600"/>
      <c r="G426" s="600"/>
      <c r="H426" s="600" t="s">
        <v>270</v>
      </c>
      <c r="I426" s="600"/>
      <c r="J426" s="600" t="s">
        <v>309</v>
      </c>
      <c r="K426" s="600"/>
      <c r="L426" s="600" t="s">
        <v>460</v>
      </c>
      <c r="M426" s="600"/>
      <c r="N426" s="600"/>
      <c r="O426" s="600" t="s">
        <v>590</v>
      </c>
      <c r="P426" s="600"/>
      <c r="Q426" s="600"/>
      <c r="R426" s="600" t="s">
        <v>447</v>
      </c>
      <c r="S426" s="600"/>
      <c r="T426" s="600"/>
      <c r="U426" s="600"/>
      <c r="V426" s="247"/>
      <c r="W426" s="247"/>
      <c r="X426" s="247"/>
      <c r="Y426" s="247"/>
      <c r="Z426" s="247"/>
      <c r="AA426" s="247"/>
      <c r="AB426"/>
      <c r="AC426"/>
      <c r="AD426"/>
      <c r="AE426"/>
      <c r="AF426"/>
      <c r="AG426"/>
      <c r="AH426"/>
      <c r="AI426"/>
      <c r="AJ426"/>
      <c r="AK426"/>
    </row>
    <row r="427" spans="1:37" s="336" customFormat="1" x14ac:dyDescent="0.35">
      <c r="A427" s="400">
        <v>1</v>
      </c>
      <c r="B427" s="601">
        <v>2</v>
      </c>
      <c r="C427" s="601"/>
      <c r="D427" s="601"/>
      <c r="E427" s="601">
        <v>3</v>
      </c>
      <c r="F427" s="601"/>
      <c r="G427" s="601"/>
      <c r="H427" s="601">
        <v>4</v>
      </c>
      <c r="I427" s="601"/>
      <c r="J427" s="601">
        <v>5</v>
      </c>
      <c r="K427" s="601"/>
      <c r="L427" s="601">
        <v>6</v>
      </c>
      <c r="M427" s="601"/>
      <c r="N427" s="601"/>
      <c r="O427" s="601">
        <v>7</v>
      </c>
      <c r="P427" s="601"/>
      <c r="Q427" s="601"/>
      <c r="R427" s="601">
        <v>8</v>
      </c>
      <c r="S427" s="601"/>
      <c r="T427" s="601"/>
      <c r="U427" s="601"/>
      <c r="V427" s="276"/>
      <c r="W427" s="247"/>
      <c r="X427" s="247"/>
      <c r="Y427" s="247"/>
      <c r="Z427" s="247"/>
      <c r="AA427" s="247"/>
      <c r="AB427"/>
      <c r="AC427"/>
      <c r="AD427"/>
      <c r="AE427"/>
      <c r="AF427"/>
      <c r="AG427"/>
      <c r="AH427"/>
      <c r="AI427"/>
      <c r="AJ427"/>
      <c r="AK427"/>
    </row>
    <row r="428" spans="1:37" s="336" customFormat="1" ht="34.25" customHeight="1" x14ac:dyDescent="0.35">
      <c r="A428" s="321">
        <v>1</v>
      </c>
      <c r="B428" s="571" t="str">
        <f ca="1">CONCATENATE('Т.9.'!AB6," ",'Т.9.'!AC6," ",'Т.9.'!AD6)</f>
        <v xml:space="preserve">     </v>
      </c>
      <c r="C428" s="571"/>
      <c r="D428" s="571"/>
      <c r="E428" s="598" t="str">
        <f ca="1">'Т.9.'!AE6</f>
        <v xml:space="preserve"> </v>
      </c>
      <c r="F428" s="598"/>
      <c r="G428" s="598"/>
      <c r="H428" s="596" t="str">
        <f ca="1">'Т.9.'!AF6</f>
        <v xml:space="preserve"> </v>
      </c>
      <c r="I428" s="596"/>
      <c r="J428" s="599" t="str">
        <f ca="1">IF(CONCATENATE('Т.9.'!AG6,". ",'Т.9.'!AH6,". ",'Т.9.'!AI6)=" .  .  ","",CONCATENATE('Т.9.'!AG6,". ",'Т.9.'!AH6,". ",'Т.9.'!AI6))</f>
        <v/>
      </c>
      <c r="K428" s="599"/>
      <c r="L428" s="596" t="str">
        <f ca="1">'Т.9.'!AJ6</f>
        <v xml:space="preserve"> </v>
      </c>
      <c r="M428" s="596"/>
      <c r="N428" s="596"/>
      <c r="O428" s="597" t="str">
        <f ca="1">IF(CONCATENATE('Т.9.'!AK6,", ",'Т.9.'!AL6," ",'Т.9.'!AM6)=" ,    ","",CONCATENATE('Т.9.'!AK6,", ",'Т.9.'!AL6," ",'Т.9.'!AM6))</f>
        <v/>
      </c>
      <c r="P428" s="597"/>
      <c r="Q428" s="597"/>
      <c r="R428" s="597" t="str">
        <f ca="1">IF(CONCATENATE('Т.9.'!AN6,", (",'Т.9.'!AP6,"), ",'Т.9.'!AQ6,", ",'Т.9.'!AO6)=" , ( ),  ,  ","",IF(CONCATENATE('Т.9.'!AN6,", (",'Т.9.'!AP6,"), ",'Т.9.'!AQ6,", ",'Т.9.'!AO6)=$AJ$430,"-",CONCATENATE('Т.9.'!AN6,", (",'Т.9.'!AP6,"), ",'Т.9.'!AQ6,", ",'Т.9.'!AO6)))</f>
        <v/>
      </c>
      <c r="S428" s="597"/>
      <c r="T428" s="597"/>
      <c r="U428" s="597"/>
      <c r="V428" s="247"/>
      <c r="W428" s="247"/>
      <c r="X428" s="247"/>
      <c r="Y428" s="247"/>
      <c r="Z428" s="247"/>
      <c r="AA428" s="247"/>
      <c r="AB428"/>
      <c r="AC428"/>
      <c r="AD428"/>
      <c r="AE428"/>
      <c r="AF428"/>
      <c r="AG428"/>
      <c r="AH428"/>
      <c r="AI428"/>
      <c r="AJ428"/>
      <c r="AK428"/>
    </row>
    <row r="429" spans="1:37" s="336" customFormat="1" ht="33" customHeight="1" x14ac:dyDescent="0.35">
      <c r="A429" s="321">
        <v>2</v>
      </c>
      <c r="B429" s="571" t="str">
        <f ca="1">CONCATENATE('Т.9.'!AB7," ",'Т.9.'!AC7," ",'Т.9.'!AD7)</f>
        <v xml:space="preserve">     </v>
      </c>
      <c r="C429" s="571"/>
      <c r="D429" s="571"/>
      <c r="E429" s="598" t="str">
        <f ca="1">'Т.9.'!AE7</f>
        <v xml:space="preserve"> </v>
      </c>
      <c r="F429" s="598"/>
      <c r="G429" s="598"/>
      <c r="H429" s="653" t="str">
        <f ca="1">'Т.9.'!AF7</f>
        <v xml:space="preserve"> </v>
      </c>
      <c r="I429" s="653"/>
      <c r="J429" s="599" t="str">
        <f ca="1">IF(CONCATENATE('Т.9.'!AG7,". ",'Т.9.'!AH7,". ",'Т.9.'!AI7)=" .  .  ","",CONCATENATE('Т.9.'!AG7,". ",'Т.9.'!AH7,". ",'Т.9.'!AI7))</f>
        <v/>
      </c>
      <c r="K429" s="599"/>
      <c r="L429" s="653" t="str">
        <f ca="1">'Т.9.'!AJ7</f>
        <v xml:space="preserve"> </v>
      </c>
      <c r="M429" s="653"/>
      <c r="N429" s="653"/>
      <c r="O429" s="597" t="str">
        <f ca="1">IF(CONCATENATE('Т.9.'!AK7,", ",'Т.9.'!AL7," ",'Т.9.'!AM7)=" ,    ","",CONCATENATE('Т.9.'!AK7,", ",'Т.9.'!AL7," ",'Т.9.'!AM7))</f>
        <v/>
      </c>
      <c r="P429" s="597"/>
      <c r="Q429" s="597"/>
      <c r="R429" s="597" t="str">
        <f ca="1">IF(CONCATENATE('Т.9.'!AN7,", (",'Т.9.'!AP7,"), ",'Т.9.'!AQ7,", ",'Т.9.'!AO7)=" , ( ),  ,  ","",IF(CONCATENATE('Т.9.'!AN7,", (",'Т.9.'!AP7,"), ",'Т.9.'!AQ7,", ",'Т.9.'!AO7)=$AJ$430,"-",CONCATENATE('Т.9.'!AN7,", (",'Т.9.'!AP7,"), ",'Т.9.'!AQ7,", ",'Т.9.'!AO7)))</f>
        <v/>
      </c>
      <c r="S429" s="597"/>
      <c r="T429" s="597"/>
      <c r="U429" s="597"/>
      <c r="V429" s="247"/>
      <c r="W429" s="247"/>
      <c r="X429" s="247"/>
      <c r="Y429" s="247"/>
      <c r="Z429" s="247"/>
      <c r="AA429" s="247"/>
      <c r="AB429"/>
      <c r="AC429"/>
      <c r="AD429"/>
      <c r="AE429"/>
      <c r="AF429"/>
      <c r="AG429"/>
      <c r="AH429"/>
      <c r="AI429"/>
      <c r="AJ429"/>
      <c r="AK429"/>
    </row>
    <row r="430" spans="1:37" s="336" customFormat="1" x14ac:dyDescent="0.35">
      <c r="A430" s="321">
        <v>3</v>
      </c>
      <c r="B430" s="571" t="str">
        <f ca="1">CONCATENATE('Т.9.'!AB8," ",'Т.9.'!AC8," ",'Т.9.'!AD8)</f>
        <v xml:space="preserve">     </v>
      </c>
      <c r="C430" s="571"/>
      <c r="D430" s="571"/>
      <c r="E430" s="598" t="str">
        <f ca="1">'Т.9.'!AE8</f>
        <v xml:space="preserve"> </v>
      </c>
      <c r="F430" s="598"/>
      <c r="G430" s="598"/>
      <c r="H430" s="653" t="str">
        <f ca="1">'Т.9.'!AF8</f>
        <v xml:space="preserve"> </v>
      </c>
      <c r="I430" s="653"/>
      <c r="J430" s="599" t="str">
        <f ca="1">IF(CONCATENATE('Т.9.'!AG8,". ",'Т.9.'!AH8,". ",'Т.9.'!AI8)=" .  .  ","",CONCATENATE('Т.9.'!AG8,". ",'Т.9.'!AH8,". ",'Т.9.'!AI8))</f>
        <v/>
      </c>
      <c r="K430" s="599"/>
      <c r="L430" s="653" t="str">
        <f ca="1">'Т.9.'!AJ8</f>
        <v xml:space="preserve"> </v>
      </c>
      <c r="M430" s="653"/>
      <c r="N430" s="653"/>
      <c r="O430" s="597" t="str">
        <f ca="1">IF(CONCATENATE('Т.9.'!AK8,", ",'Т.9.'!AL8," ",'Т.9.'!AM8)=" ,    ","",CONCATENATE('Т.9.'!AK8,", ",'Т.9.'!AL8," ",'Т.9.'!AM8))</f>
        <v/>
      </c>
      <c r="P430" s="597"/>
      <c r="Q430" s="597"/>
      <c r="R430" s="597" t="str">
        <f ca="1">IF(CONCATENATE('Т.9.'!AN8,", (",'Т.9.'!AP8,"), ",'Т.9.'!AQ8,", ",'Т.9.'!AO8)=" , ( ),  ,  ","",IF(CONCATENATE('Т.9.'!AN8,", (",'Т.9.'!AP8,"), ",'Т.9.'!AQ8,", ",'Т.9.'!AO8)=$AJ$430,"-",CONCATENATE('Т.9.'!AN8,", (",'Т.9.'!AP8,"), ",'Т.9.'!AQ8,", ",'Т.9.'!AO8)))</f>
        <v/>
      </c>
      <c r="S430" s="597"/>
      <c r="T430" s="597"/>
      <c r="U430" s="597"/>
      <c r="V430" s="247"/>
      <c r="W430" s="247"/>
      <c r="X430" s="247"/>
      <c r="Y430" s="247"/>
      <c r="Z430" s="247"/>
      <c r="AA430" s="247"/>
      <c r="AB430"/>
      <c r="AC430"/>
      <c r="AD430"/>
      <c r="AE430"/>
      <c r="AF430"/>
      <c r="AG430"/>
      <c r="AH430"/>
      <c r="AI430"/>
      <c r="AJ430"/>
      <c r="AK430"/>
    </row>
    <row r="431" spans="1:37" s="336" customFormat="1" x14ac:dyDescent="0.35">
      <c r="A431" s="321">
        <v>4</v>
      </c>
      <c r="B431" s="571" t="str">
        <f ca="1">CONCATENATE('Т.9.'!AB9," ",'Т.9.'!AC9," ",'Т.9.'!AD9)</f>
        <v xml:space="preserve">     </v>
      </c>
      <c r="C431" s="571"/>
      <c r="D431" s="571"/>
      <c r="E431" s="598" t="str">
        <f ca="1">'Т.9.'!AE9</f>
        <v xml:space="preserve"> </v>
      </c>
      <c r="F431" s="598"/>
      <c r="G431" s="598"/>
      <c r="H431" s="653" t="str">
        <f ca="1">'Т.9.'!AF9</f>
        <v xml:space="preserve"> </v>
      </c>
      <c r="I431" s="653"/>
      <c r="J431" s="599" t="str">
        <f ca="1">IF(CONCATENATE('Т.9.'!AG9,". ",'Т.9.'!AH9,". ",'Т.9.'!AI9)=" .  .  ","",CONCATENATE('Т.9.'!AG9,". ",'Т.9.'!AH9,". ",'Т.9.'!AI9))</f>
        <v/>
      </c>
      <c r="K431" s="599"/>
      <c r="L431" s="653" t="str">
        <f ca="1">'Т.9.'!AJ9</f>
        <v xml:space="preserve"> </v>
      </c>
      <c r="M431" s="653"/>
      <c r="N431" s="653"/>
      <c r="O431" s="597" t="str">
        <f ca="1">IF(CONCATENATE('Т.9.'!AK9,", ",'Т.9.'!AL9," ",'Т.9.'!AM9)=" ,    ","",CONCATENATE('Т.9.'!AK9,", ",'Т.9.'!AL9," ",'Т.9.'!AM9))</f>
        <v/>
      </c>
      <c r="P431" s="597"/>
      <c r="Q431" s="597"/>
      <c r="R431" s="597" t="str">
        <f ca="1">IF(CONCATENATE('Т.9.'!AN9,", (",'Т.9.'!AP9,"), ",'Т.9.'!AQ9,", ",'Т.9.'!AO9)=" , ( ),  ,  ","",IF(CONCATENATE('Т.9.'!AN9,", (",'Т.9.'!AP9,"), ",'Т.9.'!AQ9,", ",'Т.9.'!AO9)=$AJ$430,"-",CONCATENATE('Т.9.'!AN9,", (",'Т.9.'!AP9,"), ",'Т.9.'!AQ9,", ",'Т.9.'!AO9)))</f>
        <v/>
      </c>
      <c r="S431" s="597"/>
      <c r="T431" s="597"/>
      <c r="U431" s="597"/>
      <c r="V431" s="247"/>
      <c r="W431" s="247"/>
      <c r="X431" s="247"/>
      <c r="Y431" s="247"/>
      <c r="Z431" s="247"/>
      <c r="AA431" s="247"/>
      <c r="AB431"/>
      <c r="AC431"/>
      <c r="AD431"/>
      <c r="AE431"/>
      <c r="AF431"/>
      <c r="AG431"/>
      <c r="AH431"/>
      <c r="AI431"/>
      <c r="AJ431"/>
      <c r="AK431"/>
    </row>
    <row r="432" spans="1:37" s="336" customFormat="1" x14ac:dyDescent="0.35">
      <c r="A432" s="321">
        <v>5</v>
      </c>
      <c r="B432" s="571" t="str">
        <f ca="1">CONCATENATE('Т.9.'!AB10," ",'Т.9.'!AC10," ",'Т.9.'!AD10)</f>
        <v xml:space="preserve">     </v>
      </c>
      <c r="C432" s="571"/>
      <c r="D432" s="571"/>
      <c r="E432" s="598" t="str">
        <f ca="1">'Т.9.'!AE10</f>
        <v xml:space="preserve"> </v>
      </c>
      <c r="F432" s="598"/>
      <c r="G432" s="598"/>
      <c r="H432" s="653" t="str">
        <f ca="1">'Т.9.'!AF10</f>
        <v xml:space="preserve"> </v>
      </c>
      <c r="I432" s="653"/>
      <c r="J432" s="599" t="str">
        <f ca="1">IF(CONCATENATE('Т.9.'!AG10,". ",'Т.9.'!AH10,". ",'Т.9.'!AI10)=" .  .  ","",CONCATENATE('Т.9.'!AG10,". ",'Т.9.'!AH10,". ",'Т.9.'!AI10))</f>
        <v/>
      </c>
      <c r="K432" s="599"/>
      <c r="L432" s="653" t="str">
        <f ca="1">'Т.9.'!AJ10</f>
        <v xml:space="preserve"> </v>
      </c>
      <c r="M432" s="653"/>
      <c r="N432" s="653"/>
      <c r="O432" s="597" t="str">
        <f ca="1">IF(CONCATENATE('Т.9.'!AK10,", ",'Т.9.'!AL10," ",'Т.9.'!AM10)=" ,    ","",CONCATENATE('Т.9.'!AK10,", ",'Т.9.'!AL10," ",'Т.9.'!AM10))</f>
        <v/>
      </c>
      <c r="P432" s="597"/>
      <c r="Q432" s="597"/>
      <c r="R432" s="597" t="str">
        <f ca="1">IF(CONCATENATE('Т.9.'!AN10,", (",'Т.9.'!AP10,"), ",'Т.9.'!AQ10,", ",'Т.9.'!AO10)=" , ( ),  ,  ","",IF(CONCATENATE('Т.9.'!AN10,", (",'Т.9.'!AP10,"), ",'Т.9.'!AQ10,", ",'Т.9.'!AO10)=$AJ$430,"-",CONCATENATE('Т.9.'!AN10,", (",'Т.9.'!AP10,"), ",'Т.9.'!AQ10,", ",'Т.9.'!AO10)))</f>
        <v/>
      </c>
      <c r="S432" s="597"/>
      <c r="T432" s="597"/>
      <c r="U432" s="597"/>
      <c r="V432" s="247"/>
      <c r="W432" s="247"/>
      <c r="X432" s="247"/>
      <c r="Y432" s="247"/>
      <c r="Z432" s="247"/>
      <c r="AA432" s="247"/>
      <c r="AB432"/>
      <c r="AC432"/>
      <c r="AD432"/>
      <c r="AE432"/>
      <c r="AF432"/>
      <c r="AG432"/>
      <c r="AH432"/>
      <c r="AI432"/>
      <c r="AJ432"/>
      <c r="AK432"/>
    </row>
    <row r="433" spans="1:37" s="336" customFormat="1" x14ac:dyDescent="0.35">
      <c r="A433" s="321">
        <v>6</v>
      </c>
      <c r="B433" s="571" t="str">
        <f ca="1">CONCATENATE('Т.9.'!AB11," ",'Т.9.'!AC11," ",'Т.9.'!AD11)</f>
        <v xml:space="preserve">     </v>
      </c>
      <c r="C433" s="571"/>
      <c r="D433" s="571"/>
      <c r="E433" s="598" t="str">
        <f ca="1">'Т.9.'!AE11</f>
        <v xml:space="preserve"> </v>
      </c>
      <c r="F433" s="598"/>
      <c r="G433" s="598"/>
      <c r="H433" s="653" t="str">
        <f ca="1">'Т.9.'!AF11</f>
        <v xml:space="preserve"> </v>
      </c>
      <c r="I433" s="653"/>
      <c r="J433" s="599" t="str">
        <f ca="1">IF(CONCATENATE('Т.9.'!AG11,". ",'Т.9.'!AH11,". ",'Т.9.'!AI11)=" .  .  ","",CONCATENATE('Т.9.'!AG11,". ",'Т.9.'!AH11,". ",'Т.9.'!AI11))</f>
        <v/>
      </c>
      <c r="K433" s="599"/>
      <c r="L433" s="653" t="str">
        <f ca="1">'Т.9.'!AJ11</f>
        <v xml:space="preserve"> </v>
      </c>
      <c r="M433" s="653"/>
      <c r="N433" s="653"/>
      <c r="O433" s="597" t="str">
        <f ca="1">IF(CONCATENATE('Т.9.'!AK11,", ",'Т.9.'!AL11," ",'Т.9.'!AM11)=" ,    ","",CONCATENATE('Т.9.'!AK11,", ",'Т.9.'!AL11," ",'Т.9.'!AM11))</f>
        <v/>
      </c>
      <c r="P433" s="597"/>
      <c r="Q433" s="597"/>
      <c r="R433" s="597" t="str">
        <f ca="1">IF(CONCATENATE('Т.9.'!AN11,", (",'Т.9.'!AP11,"), ",'Т.9.'!AQ11,", ",'Т.9.'!AO11)=" , ( ),  ,  ","",IF(CONCATENATE('Т.9.'!AN11,", (",'Т.9.'!AP11,"), ",'Т.9.'!AQ11,", ",'Т.9.'!AO11)=$AJ$430,"-",CONCATENATE('Т.9.'!AN11,", (",'Т.9.'!AP11,"), ",'Т.9.'!AQ11,", ",'Т.9.'!AO11)))</f>
        <v/>
      </c>
      <c r="S433" s="597"/>
      <c r="T433" s="597"/>
      <c r="U433" s="597"/>
      <c r="V433" s="247"/>
      <c r="W433" s="247"/>
      <c r="X433" s="247"/>
      <c r="Y433" s="247"/>
      <c r="Z433" s="247"/>
      <c r="AA433" s="247"/>
      <c r="AB433"/>
      <c r="AC433"/>
      <c r="AD433"/>
      <c r="AE433"/>
      <c r="AF433"/>
      <c r="AG433"/>
      <c r="AH433"/>
      <c r="AI433"/>
      <c r="AJ433"/>
      <c r="AK433"/>
    </row>
    <row r="434" spans="1:37" s="336" customFormat="1" x14ac:dyDescent="0.35">
      <c r="A434" s="321">
        <v>7</v>
      </c>
      <c r="B434" s="571" t="str">
        <f ca="1">CONCATENATE('Т.9.'!AB12," ",'Т.9.'!AC12," ",'Т.9.'!AD12)</f>
        <v xml:space="preserve">     </v>
      </c>
      <c r="C434" s="571"/>
      <c r="D434" s="571"/>
      <c r="E434" s="598" t="str">
        <f ca="1">'Т.9.'!AE12</f>
        <v xml:space="preserve"> </v>
      </c>
      <c r="F434" s="598"/>
      <c r="G434" s="598"/>
      <c r="H434" s="653" t="str">
        <f ca="1">'Т.9.'!AF12</f>
        <v xml:space="preserve"> </v>
      </c>
      <c r="I434" s="653"/>
      <c r="J434" s="599" t="str">
        <f ca="1">IF(CONCATENATE('Т.9.'!AG12,". ",'Т.9.'!AH12,". ",'Т.9.'!AI12)=" .  .  ","",CONCATENATE('Т.9.'!AG12,". ",'Т.9.'!AH12,". ",'Т.9.'!AI12))</f>
        <v/>
      </c>
      <c r="K434" s="599"/>
      <c r="L434" s="653" t="str">
        <f ca="1">'Т.9.'!AJ12</f>
        <v xml:space="preserve"> </v>
      </c>
      <c r="M434" s="653"/>
      <c r="N434" s="653"/>
      <c r="O434" s="597" t="str">
        <f ca="1">IF(CONCATENATE('Т.9.'!AK12,", ",'Т.9.'!AL12," ",'Т.9.'!AM12)=" ,    ","",CONCATENATE('Т.9.'!AK12,", ",'Т.9.'!AL12," ",'Т.9.'!AM12))</f>
        <v/>
      </c>
      <c r="P434" s="597"/>
      <c r="Q434" s="597"/>
      <c r="R434" s="597" t="str">
        <f ca="1">IF(CONCATENATE('Т.9.'!AN12,", (",'Т.9.'!AP12,"), ",'Т.9.'!AQ12,", ",'Т.9.'!AO12)=" , ( ),  ,  ","",IF(CONCATENATE('Т.9.'!AN12,", (",'Т.9.'!AP12,"), ",'Т.9.'!AQ12,", ",'Т.9.'!AO12)=$AJ$430,"-",CONCATENATE('Т.9.'!AN12,", (",'Т.9.'!AP12,"), ",'Т.9.'!AQ12,", ",'Т.9.'!AO12)))</f>
        <v/>
      </c>
      <c r="S434" s="597"/>
      <c r="T434" s="597"/>
      <c r="U434" s="597"/>
      <c r="V434" s="247"/>
      <c r="W434" s="247"/>
      <c r="X434" s="247"/>
      <c r="Y434" s="247"/>
      <c r="Z434" s="247"/>
      <c r="AA434" s="247"/>
      <c r="AB434"/>
      <c r="AC434"/>
      <c r="AD434"/>
      <c r="AE434"/>
      <c r="AF434"/>
      <c r="AG434"/>
      <c r="AH434"/>
      <c r="AI434"/>
      <c r="AJ434"/>
      <c r="AK434"/>
    </row>
    <row r="435" spans="1:37" s="336" customFormat="1" x14ac:dyDescent="0.35">
      <c r="A435" s="321">
        <v>8</v>
      </c>
      <c r="B435" s="571" t="str">
        <f ca="1">CONCATENATE('Т.9.'!AB13," ",'Т.9.'!AC13," ",'Т.9.'!AD13)</f>
        <v xml:space="preserve">     </v>
      </c>
      <c r="C435" s="571"/>
      <c r="D435" s="571"/>
      <c r="E435" s="598" t="str">
        <f ca="1">'Т.9.'!AE13</f>
        <v xml:space="preserve"> </v>
      </c>
      <c r="F435" s="598"/>
      <c r="G435" s="598"/>
      <c r="H435" s="596" t="str">
        <f ca="1">'Т.9.'!AF13</f>
        <v xml:space="preserve"> </v>
      </c>
      <c r="I435" s="596"/>
      <c r="J435" s="599" t="str">
        <f ca="1">IF(CONCATENATE('Т.9.'!AG13,". ",'Т.9.'!AH13,". ",'Т.9.'!AI13)=" .  .  ","",CONCATENATE('Т.9.'!AG13,". ",'Т.9.'!AH13,". ",'Т.9.'!AI13))</f>
        <v/>
      </c>
      <c r="K435" s="599"/>
      <c r="L435" s="596" t="str">
        <f ca="1">'Т.9.'!AJ13</f>
        <v xml:space="preserve"> </v>
      </c>
      <c r="M435" s="596"/>
      <c r="N435" s="596"/>
      <c r="O435" s="597" t="str">
        <f ca="1">IF(CONCATENATE('Т.9.'!AK13,", ",'Т.9.'!AL13," ",'Т.9.'!AM13)=" ,    ","",CONCATENATE('Т.9.'!AK13,", ",'Т.9.'!AL13," ",'Т.9.'!AM13))</f>
        <v/>
      </c>
      <c r="P435" s="597"/>
      <c r="Q435" s="597"/>
      <c r="R435" s="597" t="str">
        <f ca="1">IF(CONCATENATE('Т.9.'!AN13,", (",'Т.9.'!AP13,"), ",'Т.9.'!AQ13,", ",'Т.9.'!AO13)=" , ( ),  ,  ","",IF(CONCATENATE('Т.9.'!AN13,", (",'Т.9.'!AP13,"), ",'Т.9.'!AQ13,", ",'Т.9.'!AO13)=$AJ$430,"-",CONCATENATE('Т.9.'!AN13,", (",'Т.9.'!AP13,"), ",'Т.9.'!AQ13,", ",'Т.9.'!AO13)))</f>
        <v/>
      </c>
      <c r="S435" s="597"/>
      <c r="T435" s="597"/>
      <c r="U435" s="597"/>
      <c r="V435" s="247"/>
      <c r="W435" s="247"/>
      <c r="X435" s="247"/>
      <c r="Y435" s="247"/>
      <c r="Z435" s="247"/>
      <c r="AA435" s="247"/>
      <c r="AB435"/>
      <c r="AC435"/>
      <c r="AD435"/>
      <c r="AE435"/>
      <c r="AF435"/>
      <c r="AG435"/>
      <c r="AH435"/>
      <c r="AI435"/>
      <c r="AJ435"/>
    </row>
    <row r="436" spans="1:37" s="336" customFormat="1" x14ac:dyDescent="0.35">
      <c r="A436" s="321">
        <v>9</v>
      </c>
      <c r="B436" s="571" t="str">
        <f ca="1">CONCATENATE('Т.9.'!AB14," ",'Т.9.'!AC14," ",'Т.9.'!AD14)</f>
        <v xml:space="preserve">     </v>
      </c>
      <c r="C436" s="571"/>
      <c r="D436" s="571"/>
      <c r="E436" s="598" t="str">
        <f ca="1">'Т.9.'!AE14</f>
        <v xml:space="preserve"> </v>
      </c>
      <c r="F436" s="598"/>
      <c r="G436" s="598"/>
      <c r="H436" s="596" t="str">
        <f ca="1">'Т.9.'!AF14</f>
        <v xml:space="preserve"> </v>
      </c>
      <c r="I436" s="596"/>
      <c r="J436" s="599" t="str">
        <f ca="1">IF(CONCATENATE('Т.9.'!AG14,". ",'Т.9.'!AH14,". ",'Т.9.'!AI14)=" .  .  ","",CONCATENATE('Т.9.'!AG14,". ",'Т.9.'!AH14,". ",'Т.9.'!AI14))</f>
        <v/>
      </c>
      <c r="K436" s="599"/>
      <c r="L436" s="596" t="str">
        <f ca="1">'Т.9.'!AJ14</f>
        <v xml:space="preserve"> </v>
      </c>
      <c r="M436" s="596"/>
      <c r="N436" s="596"/>
      <c r="O436" s="597" t="str">
        <f ca="1">IF(CONCATENATE('Т.9.'!AK14,", ",'Т.9.'!AL14," ",'Т.9.'!AM14)=" ,    ","",CONCATENATE('Т.9.'!AK14,", ",'Т.9.'!AL14," ",'Т.9.'!AM14))</f>
        <v/>
      </c>
      <c r="P436" s="597"/>
      <c r="Q436" s="597"/>
      <c r="R436" s="597" t="str">
        <f ca="1">IF(CONCATENATE('Т.9.'!AN14,", (",'Т.9.'!AP14,"), ",'Т.9.'!AQ14,", ",'Т.9.'!AO14)=" , ( ),  ,  ","",IF(CONCATENATE('Т.9.'!AN14,", (",'Т.9.'!AP14,"), ",'Т.9.'!AQ14,", ",'Т.9.'!AO14)=$AJ$430,"-",CONCATENATE('Т.9.'!AN14,", (",'Т.9.'!AP14,"), ",'Т.9.'!AQ14,", ",'Т.9.'!AO14)))</f>
        <v/>
      </c>
      <c r="S436" s="597"/>
      <c r="T436" s="597"/>
      <c r="U436" s="597"/>
      <c r="V436" s="247"/>
      <c r="W436" s="247"/>
      <c r="X436" s="247"/>
      <c r="Y436" s="247"/>
      <c r="Z436" s="247"/>
      <c r="AA436" s="247"/>
      <c r="AB436"/>
      <c r="AC436"/>
      <c r="AD436"/>
      <c r="AE436"/>
      <c r="AF436"/>
      <c r="AG436"/>
      <c r="AH436"/>
      <c r="AI436"/>
      <c r="AJ436"/>
    </row>
    <row r="437" spans="1:37" s="336" customFormat="1" x14ac:dyDescent="0.35">
      <c r="A437" s="321">
        <v>10</v>
      </c>
      <c r="B437" s="571" t="str">
        <f ca="1">CONCATENATE('Т.9.'!AB15," ",'Т.9.'!AC15," ",'Т.9.'!AD15)</f>
        <v xml:space="preserve">     </v>
      </c>
      <c r="C437" s="571"/>
      <c r="D437" s="571"/>
      <c r="E437" s="598" t="str">
        <f ca="1">'Т.9.'!AE15</f>
        <v xml:space="preserve"> </v>
      </c>
      <c r="F437" s="598"/>
      <c r="G437" s="598"/>
      <c r="H437" s="596" t="str">
        <f ca="1">'Т.9.'!AF15</f>
        <v xml:space="preserve"> </v>
      </c>
      <c r="I437" s="596"/>
      <c r="J437" s="599" t="str">
        <f ca="1">IF(CONCATENATE('Т.9.'!AG15,". ",'Т.9.'!AH15,". ",'Т.9.'!AI15)=" .  .  ","",CONCATENATE('Т.9.'!AG15,". ",'Т.9.'!AH15,". ",'Т.9.'!AI15))</f>
        <v/>
      </c>
      <c r="K437" s="599"/>
      <c r="L437" s="596" t="str">
        <f ca="1">'Т.9.'!AJ15</f>
        <v xml:space="preserve"> </v>
      </c>
      <c r="M437" s="596"/>
      <c r="N437" s="596"/>
      <c r="O437" s="597" t="str">
        <f ca="1">IF(CONCATENATE('Т.9.'!AK15,", ",'Т.9.'!AL15," ",'Т.9.'!AM15)=" ,    ","",CONCATENATE('Т.9.'!AK15,", ",'Т.9.'!AL15," ",'Т.9.'!AM15))</f>
        <v/>
      </c>
      <c r="P437" s="597"/>
      <c r="Q437" s="597"/>
      <c r="R437" s="597" t="str">
        <f ca="1">IF(CONCATENATE('Т.9.'!AN15,", (",'Т.9.'!AP15,"), ",'Т.9.'!AQ15,", ",'Т.9.'!AO15)=" , ( ),  ,  ","",IF(CONCATENATE('Т.9.'!AN15,", (",'Т.9.'!AP15,"), ",'Т.9.'!AQ15,", ",'Т.9.'!AO15)=$AJ$430,"-",CONCATENATE('Т.9.'!AN15,", (",'Т.9.'!AP15,"), ",'Т.9.'!AQ15,", ",'Т.9.'!AO15)))</f>
        <v/>
      </c>
      <c r="S437" s="597"/>
      <c r="T437" s="597"/>
      <c r="U437" s="597"/>
      <c r="V437" s="247"/>
      <c r="W437" s="247"/>
      <c r="X437" s="247"/>
      <c r="Y437" s="247"/>
      <c r="Z437" s="247"/>
      <c r="AA437" s="247"/>
      <c r="AB437"/>
      <c r="AC437"/>
      <c r="AD437"/>
      <c r="AE437"/>
      <c r="AF437"/>
      <c r="AG437"/>
      <c r="AH437"/>
      <c r="AI437"/>
      <c r="AJ437"/>
    </row>
    <row r="438" spans="1:37" s="336" customFormat="1" x14ac:dyDescent="0.35">
      <c r="A438" s="321">
        <v>11</v>
      </c>
      <c r="B438" s="571" t="str">
        <f ca="1">CONCATENATE('Т.9.'!AB16," ",'Т.9.'!AC16," ",'Т.9.'!AD16)</f>
        <v xml:space="preserve">     </v>
      </c>
      <c r="C438" s="571"/>
      <c r="D438" s="571"/>
      <c r="E438" s="598" t="str">
        <f ca="1">'Т.9.'!AE16</f>
        <v xml:space="preserve"> </v>
      </c>
      <c r="F438" s="598"/>
      <c r="G438" s="598"/>
      <c r="H438" s="596" t="str">
        <f ca="1">'Т.9.'!AF16</f>
        <v xml:space="preserve"> </v>
      </c>
      <c r="I438" s="596"/>
      <c r="J438" s="599" t="str">
        <f ca="1">IF(CONCATENATE('Т.9.'!AG16,". ",'Т.9.'!AH16,". ",'Т.9.'!AI16)=" .  .  ","",CONCATENATE('Т.9.'!AG16,". ",'Т.9.'!AH16,". ",'Т.9.'!AI16))</f>
        <v/>
      </c>
      <c r="K438" s="599"/>
      <c r="L438" s="596" t="str">
        <f ca="1">'Т.9.'!AJ16</f>
        <v xml:space="preserve"> </v>
      </c>
      <c r="M438" s="596"/>
      <c r="N438" s="596"/>
      <c r="O438" s="597" t="str">
        <f ca="1">IF(CONCATENATE('Т.9.'!AK16,", ",'Т.9.'!AL16," ",'Т.9.'!AM16)=" ,    ","",CONCATENATE('Т.9.'!AK16,", ",'Т.9.'!AL16," ",'Т.9.'!AM16))</f>
        <v/>
      </c>
      <c r="P438" s="597"/>
      <c r="Q438" s="597"/>
      <c r="R438" s="597" t="str">
        <f ca="1">IF(CONCATENATE('Т.9.'!AN16,", (",'Т.9.'!AP16,"), ",'Т.9.'!AQ16,", ",'Т.9.'!AO16)=" , ( ),  ,  ","",IF(CONCATENATE('Т.9.'!AN16,", (",'Т.9.'!AP16,"), ",'Т.9.'!AQ16,", ",'Т.9.'!AO16)=$AJ$430,"-",CONCATENATE('Т.9.'!AN16,", (",'Т.9.'!AP16,"), ",'Т.9.'!AQ16,", ",'Т.9.'!AO16)))</f>
        <v/>
      </c>
      <c r="S438" s="597"/>
      <c r="T438" s="597"/>
      <c r="U438" s="597"/>
      <c r="V438" s="247"/>
      <c r="W438" s="247"/>
      <c r="X438" s="247"/>
      <c r="Y438" s="247"/>
      <c r="Z438" s="247"/>
      <c r="AA438" s="247"/>
      <c r="AB438"/>
      <c r="AC438"/>
      <c r="AD438"/>
      <c r="AE438"/>
      <c r="AF438"/>
      <c r="AG438"/>
      <c r="AH438"/>
      <c r="AI438"/>
      <c r="AJ438"/>
    </row>
    <row r="439" spans="1:37" s="336" customFormat="1" x14ac:dyDescent="0.35">
      <c r="A439" s="321">
        <v>12</v>
      </c>
      <c r="B439" s="571" t="str">
        <f ca="1">CONCATENATE('Т.9.'!AB17," ",'Т.9.'!AC17," ",'Т.9.'!AD17)</f>
        <v xml:space="preserve">     </v>
      </c>
      <c r="C439" s="571"/>
      <c r="D439" s="571"/>
      <c r="E439" s="598" t="str">
        <f ca="1">'Т.9.'!AE17</f>
        <v xml:space="preserve"> </v>
      </c>
      <c r="F439" s="598"/>
      <c r="G439" s="598"/>
      <c r="H439" s="596" t="str">
        <f ca="1">'Т.9.'!AF17</f>
        <v xml:space="preserve"> </v>
      </c>
      <c r="I439" s="596"/>
      <c r="J439" s="599" t="str">
        <f ca="1">IF(CONCATENATE('Т.9.'!AG17,". ",'Т.9.'!AH17,". ",'Т.9.'!AI17)=" .  .  ","",CONCATENATE('Т.9.'!AG17,". ",'Т.9.'!AH17,". ",'Т.9.'!AI17))</f>
        <v/>
      </c>
      <c r="K439" s="599"/>
      <c r="L439" s="596" t="str">
        <f ca="1">'Т.9.'!AJ17</f>
        <v xml:space="preserve"> </v>
      </c>
      <c r="M439" s="596"/>
      <c r="N439" s="596"/>
      <c r="O439" s="597" t="str">
        <f ca="1">IF(CONCATENATE('Т.9.'!AK17,", ",'Т.9.'!AL17," ",'Т.9.'!AM17)=" ,    ","",CONCATENATE('Т.9.'!AK17,", ",'Т.9.'!AL17," ",'Т.9.'!AM17))</f>
        <v/>
      </c>
      <c r="P439" s="597"/>
      <c r="Q439" s="597"/>
      <c r="R439" s="597" t="str">
        <f ca="1">IF(CONCATENATE('Т.9.'!AN17,", (",'Т.9.'!AP17,"), ",'Т.9.'!AQ17,", ",'Т.9.'!AO17)=" , ( ),  ,  ","",IF(CONCATENATE('Т.9.'!AN17,", (",'Т.9.'!AP17,"), ",'Т.9.'!AQ17,", ",'Т.9.'!AO17)=$AJ$430,"-",CONCATENATE('Т.9.'!AN17,", (",'Т.9.'!AP17,"), ",'Т.9.'!AQ17,", ",'Т.9.'!AO17)))</f>
        <v/>
      </c>
      <c r="S439" s="597"/>
      <c r="T439" s="597"/>
      <c r="U439" s="597"/>
      <c r="V439" s="247"/>
      <c r="W439" s="247"/>
      <c r="X439" s="247"/>
      <c r="Y439" s="247"/>
      <c r="Z439" s="247"/>
      <c r="AA439" s="247"/>
      <c r="AB439"/>
      <c r="AC439"/>
      <c r="AD439"/>
      <c r="AE439"/>
      <c r="AF439"/>
      <c r="AG439"/>
      <c r="AH439"/>
      <c r="AI439"/>
      <c r="AJ439"/>
    </row>
    <row r="440" spans="1:37" s="336" customFormat="1" x14ac:dyDescent="0.35">
      <c r="A440" s="321">
        <v>13</v>
      </c>
      <c r="B440" s="571" t="str">
        <f ca="1">CONCATENATE('Т.9.'!AB18," ",'Т.9.'!AC18," ",'Т.9.'!AD18)</f>
        <v xml:space="preserve">     </v>
      </c>
      <c r="C440" s="571"/>
      <c r="D440" s="571"/>
      <c r="E440" s="598" t="str">
        <f ca="1">'Т.9.'!AE18</f>
        <v xml:space="preserve"> </v>
      </c>
      <c r="F440" s="598"/>
      <c r="G440" s="598"/>
      <c r="H440" s="596" t="str">
        <f ca="1">'Т.9.'!AF18</f>
        <v xml:space="preserve"> </v>
      </c>
      <c r="I440" s="596"/>
      <c r="J440" s="599" t="str">
        <f ca="1">IF(CONCATENATE('Т.9.'!AG18,". ",'Т.9.'!AH18,". ",'Т.9.'!AI18)=" .  .  ","",CONCATENATE('Т.9.'!AG18,". ",'Т.9.'!AH18,". ",'Т.9.'!AI18))</f>
        <v/>
      </c>
      <c r="K440" s="599"/>
      <c r="L440" s="596" t="str">
        <f ca="1">'Т.9.'!AJ18</f>
        <v xml:space="preserve"> </v>
      </c>
      <c r="M440" s="596"/>
      <c r="N440" s="596"/>
      <c r="O440" s="597" t="str">
        <f ca="1">IF(CONCATENATE('Т.9.'!AK18,", ",'Т.9.'!AL18," ",'Т.9.'!AM18)=" ,    ","",CONCATENATE('Т.9.'!AK18,", ",'Т.9.'!AL18," ",'Т.9.'!AM18))</f>
        <v/>
      </c>
      <c r="P440" s="597"/>
      <c r="Q440" s="597"/>
      <c r="R440" s="597" t="str">
        <f ca="1">IF(CONCATENATE('Т.9.'!AN18,", (",'Т.9.'!AP18,"), ",'Т.9.'!AQ18,", ",'Т.9.'!AO18)=" , ( ),  ,  ","",IF(CONCATENATE('Т.9.'!AN18,", (",'Т.9.'!AP18,"), ",'Т.9.'!AQ18,", ",'Т.9.'!AO18)=$AJ$430,"-",CONCATENATE('Т.9.'!AN18,", (",'Т.9.'!AP18,"), ",'Т.9.'!AQ18,", ",'Т.9.'!AO18)))</f>
        <v/>
      </c>
      <c r="S440" s="597"/>
      <c r="T440" s="597"/>
      <c r="U440" s="597"/>
      <c r="V440" s="247"/>
      <c r="W440" s="247"/>
      <c r="X440" s="247"/>
      <c r="Y440" s="247"/>
      <c r="Z440" s="247"/>
      <c r="AA440" s="247"/>
      <c r="AB440"/>
      <c r="AC440"/>
      <c r="AD440"/>
      <c r="AE440"/>
      <c r="AF440"/>
      <c r="AG440"/>
      <c r="AH440"/>
      <c r="AI440"/>
      <c r="AJ440"/>
    </row>
    <row r="441" spans="1:37" s="336" customFormat="1" x14ac:dyDescent="0.35">
      <c r="A441" s="321">
        <v>14</v>
      </c>
      <c r="B441" s="571" t="str">
        <f ca="1">CONCATENATE('Т.9.'!AB19," ",'Т.9.'!AC19," ",'Т.9.'!AD19)</f>
        <v xml:space="preserve">     </v>
      </c>
      <c r="C441" s="571"/>
      <c r="D441" s="571"/>
      <c r="E441" s="598" t="str">
        <f ca="1">'Т.9.'!AE19</f>
        <v xml:space="preserve"> </v>
      </c>
      <c r="F441" s="598"/>
      <c r="G441" s="598"/>
      <c r="H441" s="596" t="str">
        <f ca="1">'Т.9.'!AF19</f>
        <v xml:space="preserve"> </v>
      </c>
      <c r="I441" s="596"/>
      <c r="J441" s="599" t="str">
        <f ca="1">IF(CONCATENATE('Т.9.'!AG19,". ",'Т.9.'!AH19,". ",'Т.9.'!AI19)=" .  .  ","",CONCATENATE('Т.9.'!AG19,". ",'Т.9.'!AH19,". ",'Т.9.'!AI19))</f>
        <v/>
      </c>
      <c r="K441" s="599"/>
      <c r="L441" s="596" t="str">
        <f ca="1">'Т.9.'!AJ19</f>
        <v xml:space="preserve"> </v>
      </c>
      <c r="M441" s="596"/>
      <c r="N441" s="596"/>
      <c r="O441" s="597" t="str">
        <f ca="1">IF(CONCATENATE('Т.9.'!AK19,", ",'Т.9.'!AL19," ",'Т.9.'!AM19)=" ,    ","",CONCATENATE('Т.9.'!AK19,", ",'Т.9.'!AL19," ",'Т.9.'!AM19))</f>
        <v/>
      </c>
      <c r="P441" s="597"/>
      <c r="Q441" s="597"/>
      <c r="R441" s="597" t="str">
        <f ca="1">IF(CONCATENATE('Т.9.'!AN19,", (",'Т.9.'!AP19,"), ",'Т.9.'!AQ19,", ",'Т.9.'!AO19)=" , ( ),  ,  ","",IF(CONCATENATE('Т.9.'!AN19,", (",'Т.9.'!AP19,"), ",'Т.9.'!AQ19,", ",'Т.9.'!AO19)=$AJ$430,"-",CONCATENATE('Т.9.'!AN19,", (",'Т.9.'!AP19,"), ",'Т.9.'!AQ19,", ",'Т.9.'!AO19)))</f>
        <v/>
      </c>
      <c r="S441" s="597"/>
      <c r="T441" s="597"/>
      <c r="U441" s="597"/>
      <c r="V441" s="247"/>
      <c r="W441" s="247"/>
      <c r="X441" s="247"/>
      <c r="Y441" s="247"/>
      <c r="Z441" s="247"/>
      <c r="AA441" s="247"/>
      <c r="AB441"/>
      <c r="AC441"/>
      <c r="AD441"/>
      <c r="AE441"/>
      <c r="AF441"/>
      <c r="AG441"/>
      <c r="AH441"/>
      <c r="AI441"/>
      <c r="AJ441"/>
    </row>
    <row r="442" spans="1:37" s="336" customFormat="1" x14ac:dyDescent="0.35">
      <c r="A442" s="321">
        <v>15</v>
      </c>
      <c r="B442" s="571" t="str">
        <f ca="1">CONCATENATE('Т.9.'!AB20," ",'Т.9.'!AC20," ",'Т.9.'!AD20)</f>
        <v xml:space="preserve">     </v>
      </c>
      <c r="C442" s="571"/>
      <c r="D442" s="571"/>
      <c r="E442" s="598" t="str">
        <f ca="1">'Т.9.'!AE20</f>
        <v xml:space="preserve"> </v>
      </c>
      <c r="F442" s="598"/>
      <c r="G442" s="598"/>
      <c r="H442" s="596" t="str">
        <f ca="1">'Т.9.'!AF20</f>
        <v xml:space="preserve"> </v>
      </c>
      <c r="I442" s="596"/>
      <c r="J442" s="599" t="str">
        <f ca="1">IF(CONCATENATE('Т.9.'!AG20,". ",'Т.9.'!AH20,". ",'Т.9.'!AI20)=" .  .  ","",CONCATENATE('Т.9.'!AG20,". ",'Т.9.'!AH20,". ",'Т.9.'!AI20))</f>
        <v/>
      </c>
      <c r="K442" s="599"/>
      <c r="L442" s="596" t="str">
        <f ca="1">'Т.9.'!AJ20</f>
        <v xml:space="preserve"> </v>
      </c>
      <c r="M442" s="596"/>
      <c r="N442" s="596"/>
      <c r="O442" s="597" t="str">
        <f ca="1">IF(CONCATENATE('Т.9.'!AK20,", ",'Т.9.'!AL20," ",'Т.9.'!AM20)=" ,    ","",CONCATENATE('Т.9.'!AK20,", ",'Т.9.'!AL20," ",'Т.9.'!AM20))</f>
        <v/>
      </c>
      <c r="P442" s="597"/>
      <c r="Q442" s="597"/>
      <c r="R442" s="597" t="str">
        <f ca="1">IF(CONCATENATE('Т.9.'!AN20,", (",'Т.9.'!AP20,"), ",'Т.9.'!AQ20,", ",'Т.9.'!AO20)=" , ( ),  ,  ","",IF(CONCATENATE('Т.9.'!AN20,", (",'Т.9.'!AP20,"), ",'Т.9.'!AQ20,", ",'Т.9.'!AO20)=$AJ$430,"-",CONCATENATE('Т.9.'!AN20,", (",'Т.9.'!AP20,"), ",'Т.9.'!AQ20,", ",'Т.9.'!AO20)))</f>
        <v/>
      </c>
      <c r="S442" s="597"/>
      <c r="T442" s="597"/>
      <c r="U442" s="597"/>
      <c r="V442" s="247"/>
      <c r="W442" s="247"/>
      <c r="X442" s="247"/>
      <c r="Y442" s="247"/>
      <c r="Z442" s="247"/>
      <c r="AA442" s="247"/>
      <c r="AB442"/>
      <c r="AC442"/>
      <c r="AD442"/>
      <c r="AE442"/>
      <c r="AF442"/>
      <c r="AG442"/>
      <c r="AH442"/>
      <c r="AI442"/>
      <c r="AJ442"/>
    </row>
    <row r="443" spans="1:37" s="336" customFormat="1" x14ac:dyDescent="0.35">
      <c r="A443" s="321">
        <v>16</v>
      </c>
      <c r="B443" s="571" t="str">
        <f ca="1">CONCATENATE('Т.9.'!AB21," ",'Т.9.'!AC21," ",'Т.9.'!AD21)</f>
        <v xml:space="preserve">     </v>
      </c>
      <c r="C443" s="571"/>
      <c r="D443" s="571"/>
      <c r="E443" s="598" t="str">
        <f ca="1">'Т.9.'!AE21</f>
        <v xml:space="preserve"> </v>
      </c>
      <c r="F443" s="598"/>
      <c r="G443" s="598"/>
      <c r="H443" s="596" t="str">
        <f ca="1">'Т.9.'!AF21</f>
        <v xml:space="preserve"> </v>
      </c>
      <c r="I443" s="596"/>
      <c r="J443" s="599" t="str">
        <f ca="1">IF(CONCATENATE('Т.9.'!AG21,". ",'Т.9.'!AH21,". ",'Т.9.'!AI21)=" .  .  ","",CONCATENATE('Т.9.'!AG21,". ",'Т.9.'!AH21,". ",'Т.9.'!AI21))</f>
        <v/>
      </c>
      <c r="K443" s="599"/>
      <c r="L443" s="596" t="str">
        <f ca="1">'Т.9.'!AJ21</f>
        <v xml:space="preserve"> </v>
      </c>
      <c r="M443" s="596"/>
      <c r="N443" s="596"/>
      <c r="O443" s="597" t="str">
        <f ca="1">IF(CONCATENATE('Т.9.'!AK21,", ",'Т.9.'!AL21," ",'Т.9.'!AM21)=" ,    ","",CONCATENATE('Т.9.'!AK21,", ",'Т.9.'!AL21," ",'Т.9.'!AM21))</f>
        <v/>
      </c>
      <c r="P443" s="597"/>
      <c r="Q443" s="597"/>
      <c r="R443" s="597" t="str">
        <f ca="1">IF(CONCATENATE('Т.9.'!AN21,", (",'Т.9.'!AP21,"), ",'Т.9.'!AQ21,", ",'Т.9.'!AO21)=" , ( ),  ,  ","",IF(CONCATENATE('Т.9.'!AN21,", (",'Т.9.'!AP21,"), ",'Т.9.'!AQ21,", ",'Т.9.'!AO21)=$AJ$430,"-",CONCATENATE('Т.9.'!AN21,", (",'Т.9.'!AP21,"), ",'Т.9.'!AQ21,", ",'Т.9.'!AO21)))</f>
        <v/>
      </c>
      <c r="S443" s="597"/>
      <c r="T443" s="597"/>
      <c r="U443" s="597"/>
      <c r="V443" s="247"/>
      <c r="W443" s="247"/>
      <c r="X443" s="247"/>
      <c r="Y443" s="247"/>
      <c r="Z443" s="247"/>
      <c r="AA443" s="247"/>
      <c r="AB443"/>
      <c r="AC443"/>
      <c r="AD443"/>
      <c r="AE443"/>
      <c r="AF443"/>
      <c r="AG443"/>
      <c r="AH443"/>
      <c r="AI443"/>
      <c r="AJ443"/>
    </row>
    <row r="444" spans="1:37" s="336" customFormat="1" x14ac:dyDescent="0.35">
      <c r="A444" s="321">
        <v>17</v>
      </c>
      <c r="B444" s="571" t="str">
        <f ca="1">CONCATENATE('Т.9.'!AB22," ",'Т.9.'!AC22," ",'Т.9.'!AD22)</f>
        <v xml:space="preserve">     </v>
      </c>
      <c r="C444" s="571"/>
      <c r="D444" s="571"/>
      <c r="E444" s="598" t="str">
        <f ca="1">'Т.9.'!AE22</f>
        <v xml:space="preserve"> </v>
      </c>
      <c r="F444" s="598"/>
      <c r="G444" s="598"/>
      <c r="H444" s="596" t="str">
        <f ca="1">'Т.9.'!AF22</f>
        <v xml:space="preserve"> </v>
      </c>
      <c r="I444" s="596"/>
      <c r="J444" s="599" t="str">
        <f ca="1">IF(CONCATENATE('Т.9.'!AG22,". ",'Т.9.'!AH22,". ",'Т.9.'!AI22)=" .  .  ","",CONCATENATE('Т.9.'!AG22,". ",'Т.9.'!AH22,". ",'Т.9.'!AI22))</f>
        <v/>
      </c>
      <c r="K444" s="599"/>
      <c r="L444" s="596" t="str">
        <f ca="1">'Т.9.'!AJ22</f>
        <v xml:space="preserve"> </v>
      </c>
      <c r="M444" s="596"/>
      <c r="N444" s="596"/>
      <c r="O444" s="597" t="str">
        <f ca="1">IF(CONCATENATE('Т.9.'!AK22,", ",'Т.9.'!AL22," ",'Т.9.'!AM22)=" ,    ","",CONCATENATE('Т.9.'!AK22,", ",'Т.9.'!AL22," ",'Т.9.'!AM22))</f>
        <v/>
      </c>
      <c r="P444" s="597"/>
      <c r="Q444" s="597"/>
      <c r="R444" s="597" t="str">
        <f ca="1">IF(CONCATENATE('Т.9.'!AN22,", (",'Т.9.'!AP22,"), ",'Т.9.'!AQ22,", ",'Т.9.'!AO22)=" , ( ),  ,  ","",IF(CONCATENATE('Т.9.'!AN22,", (",'Т.9.'!AP22,"), ",'Т.9.'!AQ22,", ",'Т.9.'!AO22)=$AJ$430,"-",CONCATENATE('Т.9.'!AN22,", (",'Т.9.'!AP22,"), ",'Т.9.'!AQ22,", ",'Т.9.'!AO22)))</f>
        <v/>
      </c>
      <c r="S444" s="597"/>
      <c r="T444" s="597"/>
      <c r="U444" s="597"/>
      <c r="V444" s="247"/>
      <c r="W444" s="247"/>
      <c r="X444" s="247"/>
      <c r="Y444" s="247"/>
      <c r="Z444" s="247"/>
      <c r="AA444" s="247"/>
      <c r="AB444"/>
      <c r="AC444"/>
      <c r="AD444"/>
      <c r="AE444"/>
      <c r="AF444"/>
      <c r="AG444"/>
      <c r="AH444"/>
      <c r="AI444"/>
      <c r="AJ444"/>
    </row>
    <row r="445" spans="1:37" s="336" customFormat="1" x14ac:dyDescent="0.35">
      <c r="A445" s="321">
        <v>18</v>
      </c>
      <c r="B445" s="571" t="str">
        <f ca="1">CONCATENATE('Т.9.'!AB23," ",'Т.9.'!AC23," ",'Т.9.'!AD23)</f>
        <v xml:space="preserve">     </v>
      </c>
      <c r="C445" s="571"/>
      <c r="D445" s="571"/>
      <c r="E445" s="598" t="str">
        <f ca="1">'Т.9.'!AE23</f>
        <v xml:space="preserve"> </v>
      </c>
      <c r="F445" s="598"/>
      <c r="G445" s="598"/>
      <c r="H445" s="596" t="str">
        <f ca="1">'Т.9.'!AF23</f>
        <v xml:space="preserve"> </v>
      </c>
      <c r="I445" s="596"/>
      <c r="J445" s="599" t="str">
        <f ca="1">IF(CONCATENATE('Т.9.'!AG23,". ",'Т.9.'!AH23,". ",'Т.9.'!AI23)=" .  .  ","",CONCATENATE('Т.9.'!AG23,". ",'Т.9.'!AH23,". ",'Т.9.'!AI23))</f>
        <v/>
      </c>
      <c r="K445" s="599"/>
      <c r="L445" s="596" t="str">
        <f ca="1">'Т.9.'!AJ23</f>
        <v xml:space="preserve"> </v>
      </c>
      <c r="M445" s="596"/>
      <c r="N445" s="596"/>
      <c r="O445" s="597" t="str">
        <f ca="1">IF(CONCATENATE('Т.9.'!AK23,", ",'Т.9.'!AL23," ",'Т.9.'!AM23)=" ,    ","",CONCATENATE('Т.9.'!AK23,", ",'Т.9.'!AL23," ",'Т.9.'!AM23))</f>
        <v/>
      </c>
      <c r="P445" s="597"/>
      <c r="Q445" s="597"/>
      <c r="R445" s="597" t="str">
        <f ca="1">IF(CONCATENATE('Т.9.'!AN23,", (",'Т.9.'!AP23,"), ",'Т.9.'!AQ23,", ",'Т.9.'!AO23)=" , ( ),  ,  ","",IF(CONCATENATE('Т.9.'!AN23,", (",'Т.9.'!AP23,"), ",'Т.9.'!AQ23,", ",'Т.9.'!AO23)=$AJ$430,"-",CONCATENATE('Т.9.'!AN23,", (",'Т.9.'!AP23,"), ",'Т.9.'!AQ23,", ",'Т.9.'!AO23)))</f>
        <v/>
      </c>
      <c r="S445" s="597"/>
      <c r="T445" s="597"/>
      <c r="U445" s="597"/>
      <c r="V445" s="247"/>
      <c r="W445" s="247"/>
      <c r="X445" s="247"/>
      <c r="Y445" s="247"/>
      <c r="Z445" s="247"/>
      <c r="AA445" s="247"/>
      <c r="AB445"/>
      <c r="AC445"/>
      <c r="AD445"/>
      <c r="AE445"/>
      <c r="AF445"/>
      <c r="AG445"/>
      <c r="AH445"/>
      <c r="AI445"/>
      <c r="AJ445"/>
    </row>
    <row r="446" spans="1:37" s="336" customFormat="1" x14ac:dyDescent="0.35">
      <c r="A446" s="321">
        <v>19</v>
      </c>
      <c r="B446" s="571" t="str">
        <f ca="1">CONCATENATE('Т.9.'!AB24," ",'Т.9.'!AC24," ",'Т.9.'!AD24)</f>
        <v xml:space="preserve">     </v>
      </c>
      <c r="C446" s="571"/>
      <c r="D446" s="571"/>
      <c r="E446" s="598" t="str">
        <f ca="1">'Т.9.'!AE24</f>
        <v xml:space="preserve"> </v>
      </c>
      <c r="F446" s="598"/>
      <c r="G446" s="598"/>
      <c r="H446" s="596" t="str">
        <f ca="1">'Т.9.'!AF24</f>
        <v xml:space="preserve"> </v>
      </c>
      <c r="I446" s="596"/>
      <c r="J446" s="599" t="str">
        <f ca="1">IF(CONCATENATE('Т.9.'!AG24,". ",'Т.9.'!AH24,". ",'Т.9.'!AI24)=" .  .  ","",CONCATENATE('Т.9.'!AG24,". ",'Т.9.'!AH24,". ",'Т.9.'!AI24))</f>
        <v/>
      </c>
      <c r="K446" s="599"/>
      <c r="L446" s="596" t="str">
        <f ca="1">'Т.9.'!AJ24</f>
        <v xml:space="preserve"> </v>
      </c>
      <c r="M446" s="596"/>
      <c r="N446" s="596"/>
      <c r="O446" s="597" t="str">
        <f ca="1">IF(CONCATENATE('Т.9.'!AK24,", ",'Т.9.'!AL24," ",'Т.9.'!AM24)=" ,    ","",CONCATENATE('Т.9.'!AK24,", ",'Т.9.'!AL24," ",'Т.9.'!AM24))</f>
        <v/>
      </c>
      <c r="P446" s="597"/>
      <c r="Q446" s="597"/>
      <c r="R446" s="597" t="str">
        <f ca="1">IF(CONCATENATE('Т.9.'!AN24,", (",'Т.9.'!AP24,"), ",'Т.9.'!AQ24,", ",'Т.9.'!AO24)=" , ( ),  ,  ","",IF(CONCATENATE('Т.9.'!AN24,", (",'Т.9.'!AP24,"), ",'Т.9.'!AQ24,", ",'Т.9.'!AO24)=$AJ$430,"-",CONCATENATE('Т.9.'!AN24,", (",'Т.9.'!AP24,"), ",'Т.9.'!AQ24,", ",'Т.9.'!AO24)))</f>
        <v/>
      </c>
      <c r="S446" s="597"/>
      <c r="T446" s="597"/>
      <c r="U446" s="597"/>
      <c r="V446" s="247"/>
      <c r="W446" s="247"/>
      <c r="X446" s="247"/>
      <c r="Y446" s="247"/>
      <c r="Z446" s="247"/>
      <c r="AA446" s="247"/>
      <c r="AB446"/>
      <c r="AC446"/>
      <c r="AD446"/>
      <c r="AE446"/>
      <c r="AF446"/>
      <c r="AG446"/>
      <c r="AH446"/>
      <c r="AI446"/>
      <c r="AJ446"/>
    </row>
    <row r="447" spans="1:37" s="336" customFormat="1" x14ac:dyDescent="0.35">
      <c r="A447" s="321">
        <v>20</v>
      </c>
      <c r="B447" s="571" t="str">
        <f ca="1">CONCATENATE('Т.9.'!AB25," ",'Т.9.'!AC25," ",'Т.9.'!AD25)</f>
        <v xml:space="preserve">     </v>
      </c>
      <c r="C447" s="571"/>
      <c r="D447" s="571"/>
      <c r="E447" s="598" t="str">
        <f ca="1">'Т.9.'!AE25</f>
        <v xml:space="preserve"> </v>
      </c>
      <c r="F447" s="598"/>
      <c r="G447" s="598"/>
      <c r="H447" s="596" t="str">
        <f ca="1">'Т.9.'!AF25</f>
        <v xml:space="preserve"> </v>
      </c>
      <c r="I447" s="596"/>
      <c r="J447" s="599" t="str">
        <f ca="1">IF(CONCATENATE('Т.9.'!AG25,". ",'Т.9.'!AH25,". ",'Т.9.'!AI25)=" .  .  ","",CONCATENATE('Т.9.'!AG25,". ",'Т.9.'!AH25,". ",'Т.9.'!AI25))</f>
        <v/>
      </c>
      <c r="K447" s="599"/>
      <c r="L447" s="596" t="str">
        <f ca="1">'Т.9.'!AJ25</f>
        <v xml:space="preserve"> </v>
      </c>
      <c r="M447" s="596"/>
      <c r="N447" s="596"/>
      <c r="O447" s="597" t="str">
        <f ca="1">IF(CONCATENATE('Т.9.'!AK25,", ",'Т.9.'!AL25," ",'Т.9.'!AM25)=" ,    ","",CONCATENATE('Т.9.'!AK25,", ",'Т.9.'!AL25," ",'Т.9.'!AM25))</f>
        <v/>
      </c>
      <c r="P447" s="597"/>
      <c r="Q447" s="597"/>
      <c r="R447" s="597" t="str">
        <f ca="1">IF(CONCATENATE('Т.9.'!AN25,", (",'Т.9.'!AP25,"), ",'Т.9.'!AQ25,", ",'Т.9.'!AO25)=" , ( ),  ,  ","",IF(CONCATENATE('Т.9.'!AN25,", (",'Т.9.'!AP25,"), ",'Т.9.'!AQ25,", ",'Т.9.'!AO25)=$AJ$430,"-",CONCATENATE('Т.9.'!AN25,", (",'Т.9.'!AP25,"), ",'Т.9.'!AQ25,", ",'Т.9.'!AO25)))</f>
        <v/>
      </c>
      <c r="S447" s="597"/>
      <c r="T447" s="597"/>
      <c r="U447" s="597"/>
      <c r="V447" s="247"/>
      <c r="W447" s="247"/>
      <c r="X447" s="247"/>
      <c r="Y447" s="247"/>
      <c r="Z447" s="247"/>
      <c r="AA447" s="247"/>
      <c r="AB447"/>
      <c r="AC447"/>
      <c r="AD447"/>
      <c r="AE447"/>
      <c r="AF447"/>
      <c r="AG447"/>
      <c r="AH447"/>
      <c r="AI447"/>
      <c r="AJ447"/>
    </row>
    <row r="448" spans="1:37" s="336" customFormat="1" x14ac:dyDescent="0.35">
      <c r="A448" s="321">
        <v>21</v>
      </c>
      <c r="B448" s="571" t="str">
        <f ca="1">CONCATENATE('Т.9.'!AB26," ",'Т.9.'!AC26," ",'Т.9.'!AD26)</f>
        <v xml:space="preserve">     </v>
      </c>
      <c r="C448" s="571"/>
      <c r="D448" s="571"/>
      <c r="E448" s="598" t="str">
        <f ca="1">'Т.9.'!AE26</f>
        <v xml:space="preserve"> </v>
      </c>
      <c r="F448" s="598"/>
      <c r="G448" s="598"/>
      <c r="H448" s="596" t="str">
        <f ca="1">'Т.9.'!AF26</f>
        <v xml:space="preserve"> </v>
      </c>
      <c r="I448" s="596"/>
      <c r="J448" s="599" t="str">
        <f ca="1">IF(CONCATENATE('Т.9.'!AG26,". ",'Т.9.'!AH26,". ",'Т.9.'!AI26)=" .  .  ","",CONCATENATE('Т.9.'!AG26,". ",'Т.9.'!AH26,". ",'Т.9.'!AI26))</f>
        <v/>
      </c>
      <c r="K448" s="599"/>
      <c r="L448" s="596" t="str">
        <f ca="1">'Т.9.'!AJ26</f>
        <v xml:space="preserve"> </v>
      </c>
      <c r="M448" s="596"/>
      <c r="N448" s="596"/>
      <c r="O448" s="597" t="str">
        <f ca="1">IF(CONCATENATE('Т.9.'!AK26,", ",'Т.9.'!AL26," ",'Т.9.'!AM26)=" ,    ","",CONCATENATE('Т.9.'!AK26,", ",'Т.9.'!AL26," ",'Т.9.'!AM26))</f>
        <v/>
      </c>
      <c r="P448" s="597"/>
      <c r="Q448" s="597"/>
      <c r="R448" s="597" t="str">
        <f ca="1">IF(CONCATENATE('Т.9.'!AN26,", (",'Т.9.'!AP26,"), ",'Т.9.'!AQ26,", ",'Т.9.'!AO26)=" , ( ),  ,  ","",IF(CONCATENATE('Т.9.'!AN26,", (",'Т.9.'!AP26,"), ",'Т.9.'!AQ26,", ",'Т.9.'!AO26)=$AJ$430,"-",CONCATENATE('Т.9.'!AN26,", (",'Т.9.'!AP26,"), ",'Т.9.'!AQ26,", ",'Т.9.'!AO26)))</f>
        <v/>
      </c>
      <c r="S448" s="597"/>
      <c r="T448" s="597"/>
      <c r="U448" s="597"/>
      <c r="V448" s="247"/>
      <c r="W448" s="247"/>
      <c r="X448" s="247"/>
      <c r="Y448" s="247"/>
      <c r="Z448" s="247"/>
      <c r="AA448" s="247"/>
      <c r="AB448"/>
      <c r="AC448"/>
      <c r="AD448"/>
      <c r="AE448"/>
      <c r="AF448"/>
      <c r="AG448"/>
      <c r="AH448"/>
      <c r="AI448"/>
      <c r="AJ448"/>
    </row>
    <row r="449" spans="1:36" s="336" customFormat="1" x14ac:dyDescent="0.35">
      <c r="A449" s="321">
        <v>22</v>
      </c>
      <c r="B449" s="571" t="str">
        <f ca="1">CONCATENATE('Т.9.'!AB27," ",'Т.9.'!AC27," ",'Т.9.'!AD27)</f>
        <v xml:space="preserve">     </v>
      </c>
      <c r="C449" s="571"/>
      <c r="D449" s="571"/>
      <c r="E449" s="598" t="str">
        <f ca="1">'Т.9.'!AE27</f>
        <v xml:space="preserve"> </v>
      </c>
      <c r="F449" s="598"/>
      <c r="G449" s="598"/>
      <c r="H449" s="596" t="str">
        <f ca="1">'Т.9.'!AF27</f>
        <v xml:space="preserve"> </v>
      </c>
      <c r="I449" s="596"/>
      <c r="J449" s="599" t="str">
        <f ca="1">IF(CONCATENATE('Т.9.'!AG27,". ",'Т.9.'!AH27,". ",'Т.9.'!AI27)=" .  .  ","",CONCATENATE('Т.9.'!AG27,". ",'Т.9.'!AH27,". ",'Т.9.'!AI27))</f>
        <v/>
      </c>
      <c r="K449" s="599"/>
      <c r="L449" s="596" t="str">
        <f ca="1">'Т.9.'!AJ27</f>
        <v xml:space="preserve"> </v>
      </c>
      <c r="M449" s="596"/>
      <c r="N449" s="596"/>
      <c r="O449" s="597" t="str">
        <f ca="1">IF(CONCATENATE('Т.9.'!AK27,", ",'Т.9.'!AL27," ",'Т.9.'!AM27)=" ,    ","",CONCATENATE('Т.9.'!AK27,", ",'Т.9.'!AL27," ",'Т.9.'!AM27))</f>
        <v/>
      </c>
      <c r="P449" s="597"/>
      <c r="Q449" s="597"/>
      <c r="R449" s="597" t="str">
        <f ca="1">IF(CONCATENATE('Т.9.'!AN27,", (",'Т.9.'!AP27,"), ",'Т.9.'!AQ27,", ",'Т.9.'!AO27)=" , ( ),  ,  ","",IF(CONCATENATE('Т.9.'!AN27,", (",'Т.9.'!AP27,"), ",'Т.9.'!AQ27,", ",'Т.9.'!AO27)=$AJ$430,"-",CONCATENATE('Т.9.'!AN27,", (",'Т.9.'!AP27,"), ",'Т.9.'!AQ27,", ",'Т.9.'!AO27)))</f>
        <v/>
      </c>
      <c r="S449" s="597"/>
      <c r="T449" s="597"/>
      <c r="U449" s="597"/>
      <c r="V449" s="247"/>
      <c r="W449" s="247"/>
      <c r="X449" s="247"/>
      <c r="Y449" s="247"/>
      <c r="Z449" s="247"/>
      <c r="AA449" s="247"/>
      <c r="AB449"/>
      <c r="AC449"/>
      <c r="AD449"/>
      <c r="AE449"/>
      <c r="AF449"/>
      <c r="AG449"/>
      <c r="AH449"/>
      <c r="AI449"/>
      <c r="AJ449"/>
    </row>
    <row r="450" spans="1:36" s="336" customFormat="1" x14ac:dyDescent="0.35">
      <c r="A450" s="321">
        <v>23</v>
      </c>
      <c r="B450" s="571" t="str">
        <f ca="1">CONCATENATE('Т.9.'!AB28," ",'Т.9.'!AC28," ",'Т.9.'!AD28)</f>
        <v xml:space="preserve">     </v>
      </c>
      <c r="C450" s="571"/>
      <c r="D450" s="571"/>
      <c r="E450" s="598" t="str">
        <f ca="1">'Т.9.'!AE28</f>
        <v xml:space="preserve"> </v>
      </c>
      <c r="F450" s="598"/>
      <c r="G450" s="598"/>
      <c r="H450" s="596" t="str">
        <f ca="1">'Т.9.'!AF28</f>
        <v xml:space="preserve"> </v>
      </c>
      <c r="I450" s="596"/>
      <c r="J450" s="599" t="str">
        <f ca="1">IF(CONCATENATE('Т.9.'!AG28,". ",'Т.9.'!AH28,". ",'Т.9.'!AI28)=" .  .  ","",CONCATENATE('Т.9.'!AG28,". ",'Т.9.'!AH28,". ",'Т.9.'!AI28))</f>
        <v/>
      </c>
      <c r="K450" s="599"/>
      <c r="L450" s="596" t="str">
        <f ca="1">'Т.9.'!AJ28</f>
        <v xml:space="preserve"> </v>
      </c>
      <c r="M450" s="596"/>
      <c r="N450" s="596"/>
      <c r="O450" s="597" t="str">
        <f ca="1">IF(CONCATENATE('Т.9.'!AK28,", ",'Т.9.'!AL28," ",'Т.9.'!AM28)=" ,    ","",CONCATENATE('Т.9.'!AK28,", ",'Т.9.'!AL28," ",'Т.9.'!AM28))</f>
        <v/>
      </c>
      <c r="P450" s="597"/>
      <c r="Q450" s="597"/>
      <c r="R450" s="597" t="str">
        <f ca="1">IF(CONCATENATE('Т.9.'!AN28,", (",'Т.9.'!AP28,"), ",'Т.9.'!AQ28,", ",'Т.9.'!AO28)=" , ( ),  ,  ","",IF(CONCATENATE('Т.9.'!AN28,", (",'Т.9.'!AP28,"), ",'Т.9.'!AQ28,", ",'Т.9.'!AO28)=$AJ$430,"-",CONCATENATE('Т.9.'!AN28,", (",'Т.9.'!AP28,"), ",'Т.9.'!AQ28,", ",'Т.9.'!AO28)))</f>
        <v/>
      </c>
      <c r="S450" s="597"/>
      <c r="T450" s="597"/>
      <c r="U450" s="597"/>
      <c r="V450" s="247"/>
      <c r="W450" s="247"/>
      <c r="X450" s="247"/>
      <c r="Y450" s="247"/>
      <c r="Z450" s="247"/>
      <c r="AA450" s="247"/>
      <c r="AB450"/>
      <c r="AC450"/>
      <c r="AD450"/>
      <c r="AE450"/>
      <c r="AF450"/>
      <c r="AG450"/>
      <c r="AH450"/>
      <c r="AI450"/>
      <c r="AJ450"/>
    </row>
    <row r="451" spans="1:36" s="336" customFormat="1" x14ac:dyDescent="0.35">
      <c r="A451" s="321">
        <v>24</v>
      </c>
      <c r="B451" s="571" t="str">
        <f ca="1">CONCATENATE('Т.9.'!AB29," ",'Т.9.'!AC29," ",'Т.9.'!AD29)</f>
        <v xml:space="preserve">     </v>
      </c>
      <c r="C451" s="571"/>
      <c r="D451" s="571"/>
      <c r="E451" s="598" t="str">
        <f ca="1">'Т.9.'!AE29</f>
        <v xml:space="preserve"> </v>
      </c>
      <c r="F451" s="598"/>
      <c r="G451" s="598"/>
      <c r="H451" s="596" t="str">
        <f ca="1">'Т.9.'!AF29</f>
        <v xml:space="preserve"> </v>
      </c>
      <c r="I451" s="596"/>
      <c r="J451" s="599" t="str">
        <f ca="1">IF(CONCATENATE('Т.9.'!AG29,". ",'Т.9.'!AH29,". ",'Т.9.'!AI29)=" .  .  ","",CONCATENATE('Т.9.'!AG29,". ",'Т.9.'!AH29,". ",'Т.9.'!AI29))</f>
        <v/>
      </c>
      <c r="K451" s="599"/>
      <c r="L451" s="596" t="str">
        <f ca="1">'Т.9.'!AJ29</f>
        <v xml:space="preserve"> </v>
      </c>
      <c r="M451" s="596"/>
      <c r="N451" s="596"/>
      <c r="O451" s="597" t="str">
        <f ca="1">IF(CONCATENATE('Т.9.'!AK29,", ",'Т.9.'!AL29," ",'Т.9.'!AM29)=" ,    ","",CONCATENATE('Т.9.'!AK29,", ",'Т.9.'!AL29," ",'Т.9.'!AM29))</f>
        <v/>
      </c>
      <c r="P451" s="597"/>
      <c r="Q451" s="597"/>
      <c r="R451" s="597" t="str">
        <f ca="1">IF(CONCATENATE('Т.9.'!AN29,", (",'Т.9.'!AP29,"), ",'Т.9.'!AQ29,", ",'Т.9.'!AO29)=" , ( ),  ,  ","",IF(CONCATENATE('Т.9.'!AN29,", (",'Т.9.'!AP29,"), ",'Т.9.'!AQ29,", ",'Т.9.'!AO29)=$AJ$430,"-",CONCATENATE('Т.9.'!AN29,", (",'Т.9.'!AP29,"), ",'Т.9.'!AQ29,", ",'Т.9.'!AO29)))</f>
        <v/>
      </c>
      <c r="S451" s="597"/>
      <c r="T451" s="597"/>
      <c r="U451" s="597"/>
      <c r="V451" s="247"/>
      <c r="W451" s="247"/>
      <c r="X451" s="247"/>
      <c r="Y451" s="247"/>
      <c r="Z451" s="247"/>
      <c r="AA451" s="247"/>
      <c r="AB451"/>
      <c r="AC451"/>
      <c r="AD451"/>
      <c r="AE451"/>
      <c r="AF451"/>
      <c r="AG451"/>
      <c r="AH451"/>
      <c r="AI451"/>
      <c r="AJ451"/>
    </row>
    <row r="452" spans="1:36" s="336" customFormat="1" x14ac:dyDescent="0.35">
      <c r="A452" s="321">
        <v>25</v>
      </c>
      <c r="B452" s="571" t="str">
        <f ca="1">CONCATENATE('Т.9.'!AB30," ",'Т.9.'!AC30," ",'Т.9.'!AD30)</f>
        <v xml:space="preserve">     </v>
      </c>
      <c r="C452" s="571"/>
      <c r="D452" s="571"/>
      <c r="E452" s="598" t="str">
        <f ca="1">'Т.9.'!AE30</f>
        <v xml:space="preserve"> </v>
      </c>
      <c r="F452" s="598"/>
      <c r="G452" s="598"/>
      <c r="H452" s="596" t="str">
        <f ca="1">'Т.9.'!AF30</f>
        <v xml:space="preserve"> </v>
      </c>
      <c r="I452" s="596"/>
      <c r="J452" s="599" t="str">
        <f ca="1">IF(CONCATENATE('Т.9.'!AG30,". ",'Т.9.'!AH30,". ",'Т.9.'!AI30)=" .  .  ","",CONCATENATE('Т.9.'!AG30,". ",'Т.9.'!AH30,". ",'Т.9.'!AI30))</f>
        <v/>
      </c>
      <c r="K452" s="599"/>
      <c r="L452" s="596" t="str">
        <f ca="1">'Т.9.'!AJ30</f>
        <v xml:space="preserve"> </v>
      </c>
      <c r="M452" s="596"/>
      <c r="N452" s="596"/>
      <c r="O452" s="597" t="str">
        <f ca="1">IF(CONCATENATE('Т.9.'!AK30,", ",'Т.9.'!AL30," ",'Т.9.'!AM30)=" ,    ","",CONCATENATE('Т.9.'!AK30,", ",'Т.9.'!AL30," ",'Т.9.'!AM30))</f>
        <v/>
      </c>
      <c r="P452" s="597"/>
      <c r="Q452" s="597"/>
      <c r="R452" s="597" t="str">
        <f ca="1">IF(CONCATENATE('Т.9.'!AN30,", (",'Т.9.'!AP30,"), ",'Т.9.'!AQ30,", ",'Т.9.'!AO30)=" , ( ),  ,  ","",IF(CONCATENATE('Т.9.'!AN30,", (",'Т.9.'!AP30,"), ",'Т.9.'!AQ30,", ",'Т.9.'!AO30)=$AJ$430,"-",CONCATENATE('Т.9.'!AN30,", (",'Т.9.'!AP30,"), ",'Т.9.'!AQ30,", ",'Т.9.'!AO30)))</f>
        <v/>
      </c>
      <c r="S452" s="597"/>
      <c r="T452" s="597"/>
      <c r="U452" s="597"/>
      <c r="V452" s="247"/>
      <c r="W452" s="247"/>
      <c r="X452" s="247"/>
      <c r="Y452" s="247"/>
      <c r="Z452" s="247"/>
      <c r="AA452" s="247"/>
      <c r="AB452"/>
      <c r="AC452"/>
      <c r="AD452"/>
      <c r="AE452"/>
      <c r="AF452"/>
      <c r="AG452"/>
      <c r="AH452"/>
      <c r="AI452"/>
      <c r="AJ452"/>
    </row>
    <row r="453" spans="1:36" s="336" customFormat="1" x14ac:dyDescent="0.35">
      <c r="A453" s="321">
        <v>26</v>
      </c>
      <c r="B453" s="571" t="str">
        <f ca="1">CONCATENATE('Т.9.'!AB31," ",'Т.9.'!AC31," ",'Т.9.'!AD31)</f>
        <v xml:space="preserve">     </v>
      </c>
      <c r="C453" s="571"/>
      <c r="D453" s="571"/>
      <c r="E453" s="598" t="str">
        <f ca="1">'Т.9.'!AE31</f>
        <v xml:space="preserve"> </v>
      </c>
      <c r="F453" s="598"/>
      <c r="G453" s="598"/>
      <c r="H453" s="596" t="str">
        <f ca="1">'Т.9.'!AF31</f>
        <v xml:space="preserve"> </v>
      </c>
      <c r="I453" s="596"/>
      <c r="J453" s="599" t="str">
        <f ca="1">IF(CONCATENATE('Т.9.'!AG31,". ",'Т.9.'!AH31,". ",'Т.9.'!AI31)=" .  .  ","",CONCATENATE('Т.9.'!AG31,". ",'Т.9.'!AH31,". ",'Т.9.'!AI31))</f>
        <v/>
      </c>
      <c r="K453" s="599"/>
      <c r="L453" s="596" t="str">
        <f ca="1">'Т.9.'!AJ31</f>
        <v xml:space="preserve"> </v>
      </c>
      <c r="M453" s="596"/>
      <c r="N453" s="596"/>
      <c r="O453" s="597" t="str">
        <f ca="1">IF(CONCATENATE('Т.9.'!AK31,", ",'Т.9.'!AL31," ",'Т.9.'!AM31)=" ,    ","",CONCATENATE('Т.9.'!AK31,", ",'Т.9.'!AL31," ",'Т.9.'!AM31))</f>
        <v/>
      </c>
      <c r="P453" s="597"/>
      <c r="Q453" s="597"/>
      <c r="R453" s="597" t="str">
        <f ca="1">IF(CONCATENATE('Т.9.'!AN31,", (",'Т.9.'!AP31,"), ",'Т.9.'!AQ31,", ",'Т.9.'!AO31)=" , ( ),  ,  ","",IF(CONCATENATE('Т.9.'!AN31,", (",'Т.9.'!AP31,"), ",'Т.9.'!AQ31,", ",'Т.9.'!AO31)=$AJ$430,"-",CONCATENATE('Т.9.'!AN31,", (",'Т.9.'!AP31,"), ",'Т.9.'!AQ31,", ",'Т.9.'!AO31)))</f>
        <v/>
      </c>
      <c r="S453" s="597"/>
      <c r="T453" s="597"/>
      <c r="U453" s="597"/>
      <c r="V453" s="247"/>
      <c r="W453" s="247"/>
      <c r="X453" s="247"/>
      <c r="Y453" s="247"/>
      <c r="Z453" s="247"/>
      <c r="AA453" s="247"/>
      <c r="AB453"/>
      <c r="AC453"/>
      <c r="AD453"/>
      <c r="AE453"/>
      <c r="AF453"/>
      <c r="AG453"/>
      <c r="AH453"/>
      <c r="AI453"/>
      <c r="AJ453"/>
    </row>
    <row r="454" spans="1:36" s="336" customFormat="1" x14ac:dyDescent="0.35">
      <c r="A454" s="321">
        <v>27</v>
      </c>
      <c r="B454" s="571" t="str">
        <f ca="1">CONCATENATE('Т.9.'!AB32," ",'Т.9.'!AC32," ",'Т.9.'!AD32)</f>
        <v xml:space="preserve">     </v>
      </c>
      <c r="C454" s="571"/>
      <c r="D454" s="571"/>
      <c r="E454" s="598" t="str">
        <f ca="1">'Т.9.'!AE32</f>
        <v xml:space="preserve"> </v>
      </c>
      <c r="F454" s="598"/>
      <c r="G454" s="598"/>
      <c r="H454" s="596" t="str">
        <f ca="1">'Т.9.'!AF32</f>
        <v xml:space="preserve"> </v>
      </c>
      <c r="I454" s="596"/>
      <c r="J454" s="599" t="str">
        <f ca="1">IF(CONCATENATE('Т.9.'!AG32,". ",'Т.9.'!AH32,". ",'Т.9.'!AI32)=" .  .  ","",CONCATENATE('Т.9.'!AG32,". ",'Т.9.'!AH32,". ",'Т.9.'!AI32))</f>
        <v/>
      </c>
      <c r="K454" s="599"/>
      <c r="L454" s="596" t="str">
        <f ca="1">'Т.9.'!AJ32</f>
        <v xml:space="preserve"> </v>
      </c>
      <c r="M454" s="596"/>
      <c r="N454" s="596"/>
      <c r="O454" s="597" t="str">
        <f ca="1">IF(CONCATENATE('Т.9.'!AK32,", ",'Т.9.'!AL32," ",'Т.9.'!AM32)=" ,    ","",CONCATENATE('Т.9.'!AK32,", ",'Т.9.'!AL32," ",'Т.9.'!AM32))</f>
        <v/>
      </c>
      <c r="P454" s="597"/>
      <c r="Q454" s="597"/>
      <c r="R454" s="597" t="str">
        <f ca="1">IF(CONCATENATE('Т.9.'!AN32,", (",'Т.9.'!AP32,"), ",'Т.9.'!AQ32,", ",'Т.9.'!AO32)=" , ( ),  ,  ","",IF(CONCATENATE('Т.9.'!AN32,", (",'Т.9.'!AP32,"), ",'Т.9.'!AQ32,", ",'Т.9.'!AO32)=$AJ$430,"-",CONCATENATE('Т.9.'!AN32,", (",'Т.9.'!AP32,"), ",'Т.9.'!AQ32,", ",'Т.9.'!AO32)))</f>
        <v/>
      </c>
      <c r="S454" s="597"/>
      <c r="T454" s="597"/>
      <c r="U454" s="597"/>
      <c r="V454" s="247"/>
      <c r="W454" s="247"/>
      <c r="X454" s="247"/>
      <c r="Y454" s="247"/>
      <c r="Z454" s="247"/>
      <c r="AA454" s="247"/>
      <c r="AB454"/>
      <c r="AC454"/>
      <c r="AD454"/>
      <c r="AE454"/>
      <c r="AF454"/>
      <c r="AG454"/>
      <c r="AH454"/>
      <c r="AI454"/>
      <c r="AJ454"/>
    </row>
    <row r="455" spans="1:36" s="336" customFormat="1" x14ac:dyDescent="0.35">
      <c r="A455" s="321">
        <v>28</v>
      </c>
      <c r="B455" s="571" t="str">
        <f ca="1">CONCATENATE('Т.9.'!AB33," ",'Т.9.'!AC33," ",'Т.9.'!AD33)</f>
        <v xml:space="preserve">     </v>
      </c>
      <c r="C455" s="571"/>
      <c r="D455" s="571"/>
      <c r="E455" s="598" t="str">
        <f ca="1">'Т.9.'!AE33</f>
        <v xml:space="preserve"> </v>
      </c>
      <c r="F455" s="598"/>
      <c r="G455" s="598"/>
      <c r="H455" s="596" t="str">
        <f ca="1">'Т.9.'!AF33</f>
        <v xml:space="preserve"> </v>
      </c>
      <c r="I455" s="596"/>
      <c r="J455" s="599" t="str">
        <f ca="1">IF(CONCATENATE('Т.9.'!AG33,". ",'Т.9.'!AH33,". ",'Т.9.'!AI33)=" .  .  ","",CONCATENATE('Т.9.'!AG33,". ",'Т.9.'!AH33,". ",'Т.9.'!AI33))</f>
        <v/>
      </c>
      <c r="K455" s="599"/>
      <c r="L455" s="596" t="str">
        <f ca="1">'Т.9.'!AJ33</f>
        <v xml:space="preserve"> </v>
      </c>
      <c r="M455" s="596"/>
      <c r="N455" s="596"/>
      <c r="O455" s="597" t="str">
        <f ca="1">IF(CONCATENATE('Т.9.'!AK33,", ",'Т.9.'!AL33," ",'Т.9.'!AM33)=" ,    ","",CONCATENATE('Т.9.'!AK33,", ",'Т.9.'!AL33," ",'Т.9.'!AM33))</f>
        <v/>
      </c>
      <c r="P455" s="597"/>
      <c r="Q455" s="597"/>
      <c r="R455" s="597" t="str">
        <f ca="1">IF(CONCATENATE('Т.9.'!AN33,", (",'Т.9.'!AP33,"), ",'Т.9.'!AQ33,", ",'Т.9.'!AO33)=" , ( ),  ,  ","",IF(CONCATENATE('Т.9.'!AN33,", (",'Т.9.'!AP33,"), ",'Т.9.'!AQ33,", ",'Т.9.'!AO33)=$AJ$430,"-",CONCATENATE('Т.9.'!AN33,", (",'Т.9.'!AP33,"), ",'Т.9.'!AQ33,", ",'Т.9.'!AO33)))</f>
        <v/>
      </c>
      <c r="S455" s="597"/>
      <c r="T455" s="597"/>
      <c r="U455" s="597"/>
      <c r="V455" s="247"/>
      <c r="W455" s="247"/>
      <c r="X455" s="247"/>
      <c r="Y455" s="247"/>
      <c r="Z455" s="247"/>
      <c r="AA455" s="247"/>
      <c r="AB455"/>
      <c r="AC455"/>
      <c r="AD455"/>
      <c r="AE455"/>
      <c r="AF455"/>
      <c r="AG455"/>
      <c r="AH455"/>
      <c r="AI455"/>
      <c r="AJ455"/>
    </row>
    <row r="456" spans="1:36" s="336" customFormat="1" x14ac:dyDescent="0.35">
      <c r="A456" s="321">
        <v>29</v>
      </c>
      <c r="B456" s="571" t="str">
        <f ca="1">CONCATENATE('Т.9.'!AB34," ",'Т.9.'!AC34," ",'Т.9.'!AD34)</f>
        <v xml:space="preserve">     </v>
      </c>
      <c r="C456" s="571"/>
      <c r="D456" s="571"/>
      <c r="E456" s="598" t="str">
        <f ca="1">'Т.9.'!AE34</f>
        <v xml:space="preserve"> </v>
      </c>
      <c r="F456" s="598"/>
      <c r="G456" s="598"/>
      <c r="H456" s="596" t="str">
        <f ca="1">'Т.9.'!AF34</f>
        <v xml:space="preserve"> </v>
      </c>
      <c r="I456" s="596"/>
      <c r="J456" s="599" t="str">
        <f ca="1">IF(CONCATENATE('Т.9.'!AG34,". ",'Т.9.'!AH34,". ",'Т.9.'!AI34)=" .  .  ","",CONCATENATE('Т.9.'!AG34,". ",'Т.9.'!AH34,". ",'Т.9.'!AI34))</f>
        <v/>
      </c>
      <c r="K456" s="599"/>
      <c r="L456" s="596" t="str">
        <f ca="1">'Т.9.'!AJ34</f>
        <v xml:space="preserve"> </v>
      </c>
      <c r="M456" s="596"/>
      <c r="N456" s="596"/>
      <c r="O456" s="597" t="str">
        <f ca="1">IF(CONCATENATE('Т.9.'!AK34,", ",'Т.9.'!AL34," ",'Т.9.'!AM34)=" ,    ","",CONCATENATE('Т.9.'!AK34,", ",'Т.9.'!AL34," ",'Т.9.'!AM34))</f>
        <v/>
      </c>
      <c r="P456" s="597"/>
      <c r="Q456" s="597"/>
      <c r="R456" s="597" t="str">
        <f ca="1">IF(CONCATENATE('Т.9.'!AN34,", (",'Т.9.'!AP34,"), ",'Т.9.'!AQ34,", ",'Т.9.'!AO34)=" , ( ),  ,  ","",IF(CONCATENATE('Т.9.'!AN34,", (",'Т.9.'!AP34,"), ",'Т.9.'!AQ34,", ",'Т.9.'!AO34)=$AJ$430,"-",CONCATENATE('Т.9.'!AN34,", (",'Т.9.'!AP34,"), ",'Т.9.'!AQ34,", ",'Т.9.'!AO34)))</f>
        <v/>
      </c>
      <c r="S456" s="597"/>
      <c r="T456" s="597"/>
      <c r="U456" s="597"/>
      <c r="V456" s="247"/>
      <c r="W456" s="247"/>
      <c r="X456" s="247"/>
      <c r="Y456" s="247"/>
      <c r="Z456" s="247"/>
      <c r="AA456" s="247"/>
      <c r="AB456"/>
      <c r="AC456"/>
      <c r="AD456"/>
      <c r="AE456"/>
      <c r="AF456"/>
      <c r="AG456"/>
      <c r="AH456"/>
      <c r="AI456"/>
      <c r="AJ456"/>
    </row>
    <row r="457" spans="1:36" s="336" customFormat="1" x14ac:dyDescent="0.35">
      <c r="A457" s="321">
        <v>30</v>
      </c>
      <c r="B457" s="571" t="str">
        <f ca="1">CONCATENATE('Т.9.'!AB35," ",'Т.9.'!AC35," ",'Т.9.'!AD35)</f>
        <v xml:space="preserve">     </v>
      </c>
      <c r="C457" s="571"/>
      <c r="D457" s="571"/>
      <c r="E457" s="598" t="str">
        <f ca="1">'Т.9.'!AE35</f>
        <v xml:space="preserve"> </v>
      </c>
      <c r="F457" s="598"/>
      <c r="G457" s="598"/>
      <c r="H457" s="596" t="str">
        <f ca="1">'Т.9.'!AF35</f>
        <v xml:space="preserve"> </v>
      </c>
      <c r="I457" s="596"/>
      <c r="J457" s="599" t="str">
        <f ca="1">IF(CONCATENATE('Т.9.'!AG35,". ",'Т.9.'!AH35,". ",'Т.9.'!AI35)=" .  .  ","",CONCATENATE('Т.9.'!AG35,". ",'Т.9.'!AH35,". ",'Т.9.'!AI35))</f>
        <v/>
      </c>
      <c r="K457" s="599"/>
      <c r="L457" s="596" t="str">
        <f ca="1">'Т.9.'!AJ35</f>
        <v xml:space="preserve"> </v>
      </c>
      <c r="M457" s="596"/>
      <c r="N457" s="596"/>
      <c r="O457" s="597" t="str">
        <f ca="1">IF(CONCATENATE('Т.9.'!AK35,", ",'Т.9.'!AL35," ",'Т.9.'!AM35)=" ,    ","",CONCATENATE('Т.9.'!AK35,", ",'Т.9.'!AL35," ",'Т.9.'!AM35))</f>
        <v/>
      </c>
      <c r="P457" s="597"/>
      <c r="Q457" s="597"/>
      <c r="R457" s="597" t="str">
        <f ca="1">IF(CONCATENATE('Т.9.'!AN35,", (",'Т.9.'!AP35,"), ",'Т.9.'!AQ35,", ",'Т.9.'!AO35)=" , ( ),  ,  ","",IF(CONCATENATE('Т.9.'!AN35,", (",'Т.9.'!AP35,"), ",'Т.9.'!AQ35,", ",'Т.9.'!AO35)=$AJ$430,"-",CONCATENATE('Т.9.'!AN35,", (",'Т.9.'!AP35,"), ",'Т.9.'!AQ35,", ",'Т.9.'!AO35)))</f>
        <v/>
      </c>
      <c r="S457" s="597"/>
      <c r="T457" s="597"/>
      <c r="U457" s="597"/>
      <c r="V457" s="247"/>
      <c r="W457" s="247"/>
      <c r="X457" s="247"/>
      <c r="Y457" s="247"/>
      <c r="Z457" s="247"/>
      <c r="AA457" s="247"/>
      <c r="AB457"/>
      <c r="AC457"/>
      <c r="AD457"/>
      <c r="AE457"/>
      <c r="AF457"/>
      <c r="AG457"/>
      <c r="AH457"/>
      <c r="AI457"/>
      <c r="AJ457"/>
    </row>
    <row r="458" spans="1:36" s="336" customFormat="1" x14ac:dyDescent="0.35">
      <c r="A458" s="321">
        <v>31</v>
      </c>
      <c r="B458" s="571" t="str">
        <f ca="1">CONCATENATE('Т.9.'!AB36," ",'Т.9.'!AC36," ",'Т.9.'!AD36)</f>
        <v xml:space="preserve">     </v>
      </c>
      <c r="C458" s="571"/>
      <c r="D458" s="571"/>
      <c r="E458" s="598" t="str">
        <f ca="1">'Т.9.'!AE36</f>
        <v xml:space="preserve"> </v>
      </c>
      <c r="F458" s="598"/>
      <c r="G458" s="598"/>
      <c r="H458" s="596" t="str">
        <f ca="1">'Т.9.'!AF36</f>
        <v xml:space="preserve"> </v>
      </c>
      <c r="I458" s="596"/>
      <c r="J458" s="599" t="str">
        <f ca="1">IF(CONCATENATE('Т.9.'!AG36,". ",'Т.9.'!AH36,". ",'Т.9.'!AI36)=" .  .  ","",CONCATENATE('Т.9.'!AG36,". ",'Т.9.'!AH36,". ",'Т.9.'!AI36))</f>
        <v/>
      </c>
      <c r="K458" s="599"/>
      <c r="L458" s="596" t="str">
        <f ca="1">'Т.9.'!AJ36</f>
        <v xml:space="preserve"> </v>
      </c>
      <c r="M458" s="596"/>
      <c r="N458" s="596"/>
      <c r="O458" s="597" t="str">
        <f ca="1">IF(CONCATENATE('Т.9.'!AK36,", ",'Т.9.'!AL36," ",'Т.9.'!AM36)=" ,    ","",CONCATENATE('Т.9.'!AK36,", ",'Т.9.'!AL36," ",'Т.9.'!AM36))</f>
        <v/>
      </c>
      <c r="P458" s="597"/>
      <c r="Q458" s="597"/>
      <c r="R458" s="597" t="str">
        <f ca="1">IF(CONCATENATE('Т.9.'!AN36,", (",'Т.9.'!AP36,"), ",'Т.9.'!AQ36,", ",'Т.9.'!AO36)=" , ( ),  ,  ","",IF(CONCATENATE('Т.9.'!AN36,", (",'Т.9.'!AP36,"), ",'Т.9.'!AQ36,", ",'Т.9.'!AO36)=$AJ$430,"-",CONCATENATE('Т.9.'!AN36,", (",'Т.9.'!AP36,"), ",'Т.9.'!AQ36,", ",'Т.9.'!AO36)))</f>
        <v/>
      </c>
      <c r="S458" s="597"/>
      <c r="T458" s="597"/>
      <c r="U458" s="597"/>
      <c r="V458" s="247"/>
      <c r="W458" s="247"/>
      <c r="X458" s="247"/>
      <c r="Y458" s="247"/>
      <c r="Z458" s="247"/>
      <c r="AA458" s="247"/>
      <c r="AB458"/>
      <c r="AC458"/>
      <c r="AD458"/>
      <c r="AE458"/>
      <c r="AF458"/>
      <c r="AG458"/>
      <c r="AH458"/>
      <c r="AI458"/>
      <c r="AJ458"/>
    </row>
    <row r="459" spans="1:36" s="336" customFormat="1" x14ac:dyDescent="0.35">
      <c r="A459" s="321">
        <v>32</v>
      </c>
      <c r="B459" s="571" t="str">
        <f ca="1">CONCATENATE('Т.9.'!AB37," ",'Т.9.'!AC37," ",'Т.9.'!AD37)</f>
        <v xml:space="preserve">     </v>
      </c>
      <c r="C459" s="571"/>
      <c r="D459" s="571"/>
      <c r="E459" s="598" t="str">
        <f ca="1">'Т.9.'!AE37</f>
        <v xml:space="preserve"> </v>
      </c>
      <c r="F459" s="598"/>
      <c r="G459" s="598"/>
      <c r="H459" s="596" t="str">
        <f ca="1">'Т.9.'!AF37</f>
        <v xml:space="preserve"> </v>
      </c>
      <c r="I459" s="596"/>
      <c r="J459" s="599" t="str">
        <f ca="1">IF(CONCATENATE('Т.9.'!AG37,". ",'Т.9.'!AH37,". ",'Т.9.'!AI37)=" .  .  ","",CONCATENATE('Т.9.'!AG37,". ",'Т.9.'!AH37,". ",'Т.9.'!AI37))</f>
        <v/>
      </c>
      <c r="K459" s="599"/>
      <c r="L459" s="596" t="str">
        <f ca="1">'Т.9.'!AJ37</f>
        <v xml:space="preserve"> </v>
      </c>
      <c r="M459" s="596"/>
      <c r="N459" s="596"/>
      <c r="O459" s="597" t="str">
        <f ca="1">IF(CONCATENATE('Т.9.'!AK37,", ",'Т.9.'!AL37," ",'Т.9.'!AM37)=" ,    ","",CONCATENATE('Т.9.'!AK37,", ",'Т.9.'!AL37," ",'Т.9.'!AM37))</f>
        <v/>
      </c>
      <c r="P459" s="597"/>
      <c r="Q459" s="597"/>
      <c r="R459" s="597" t="str">
        <f ca="1">IF(CONCATENATE('Т.9.'!AN37,", (",'Т.9.'!AP37,"), ",'Т.9.'!AQ37,", ",'Т.9.'!AO37)=" , ( ),  ,  ","",IF(CONCATENATE('Т.9.'!AN37,", (",'Т.9.'!AP37,"), ",'Т.9.'!AQ37,", ",'Т.9.'!AO37)=$AJ$430,"-",CONCATENATE('Т.9.'!AN37,", (",'Т.9.'!AP37,"), ",'Т.9.'!AQ37,", ",'Т.9.'!AO37)))</f>
        <v/>
      </c>
      <c r="S459" s="597"/>
      <c r="T459" s="597"/>
      <c r="U459" s="597"/>
      <c r="V459" s="247"/>
      <c r="W459" s="247"/>
      <c r="X459" s="247"/>
      <c r="Y459" s="247"/>
      <c r="Z459" s="247"/>
      <c r="AA459" s="247"/>
      <c r="AB459"/>
      <c r="AC459"/>
      <c r="AD459"/>
      <c r="AE459"/>
      <c r="AF459"/>
      <c r="AG459"/>
      <c r="AH459"/>
      <c r="AI459"/>
      <c r="AJ459"/>
    </row>
    <row r="460" spans="1:36" s="336" customFormat="1" x14ac:dyDescent="0.35">
      <c r="A460" s="321">
        <v>33</v>
      </c>
      <c r="B460" s="571" t="str">
        <f ca="1">CONCATENATE('Т.9.'!AB38," ",'Т.9.'!AC38," ",'Т.9.'!AD38)</f>
        <v xml:space="preserve">     </v>
      </c>
      <c r="C460" s="571"/>
      <c r="D460" s="571"/>
      <c r="E460" s="598" t="str">
        <f ca="1">'Т.9.'!AE38</f>
        <v xml:space="preserve"> </v>
      </c>
      <c r="F460" s="598"/>
      <c r="G460" s="598"/>
      <c r="H460" s="596" t="str">
        <f ca="1">'Т.9.'!AF38</f>
        <v xml:space="preserve"> </v>
      </c>
      <c r="I460" s="596"/>
      <c r="J460" s="599" t="str">
        <f ca="1">IF(CONCATENATE('Т.9.'!AG38,". ",'Т.9.'!AH38,". ",'Т.9.'!AI38)=" .  .  ","",CONCATENATE('Т.9.'!AG38,". ",'Т.9.'!AH38,". ",'Т.9.'!AI38))</f>
        <v/>
      </c>
      <c r="K460" s="599"/>
      <c r="L460" s="596" t="str">
        <f ca="1">'Т.9.'!AJ38</f>
        <v xml:space="preserve"> </v>
      </c>
      <c r="M460" s="596"/>
      <c r="N460" s="596"/>
      <c r="O460" s="597" t="str">
        <f ca="1">IF(CONCATENATE('Т.9.'!AK38,", ",'Т.9.'!AL38," ",'Т.9.'!AM38)=" ,    ","",CONCATENATE('Т.9.'!AK38,", ",'Т.9.'!AL38," ",'Т.9.'!AM38))</f>
        <v/>
      </c>
      <c r="P460" s="597"/>
      <c r="Q460" s="597"/>
      <c r="R460" s="597" t="str">
        <f ca="1">IF(CONCATENATE('Т.9.'!AN38,", (",'Т.9.'!AP38,"), ",'Т.9.'!AQ38,", ",'Т.9.'!AO38)=" , ( ),  ,  ","",IF(CONCATENATE('Т.9.'!AN38,", (",'Т.9.'!AP38,"), ",'Т.9.'!AQ38,", ",'Т.9.'!AO38)=$AJ$430,"-",CONCATENATE('Т.9.'!AN38,", (",'Т.9.'!AP38,"), ",'Т.9.'!AQ38,", ",'Т.9.'!AO38)))</f>
        <v/>
      </c>
      <c r="S460" s="597"/>
      <c r="T460" s="597"/>
      <c r="U460" s="597"/>
      <c r="V460" s="247"/>
      <c r="W460" s="247"/>
      <c r="X460" s="247"/>
      <c r="Y460" s="247"/>
      <c r="Z460" s="247"/>
      <c r="AA460" s="247"/>
      <c r="AB460"/>
      <c r="AC460"/>
      <c r="AD460"/>
      <c r="AE460"/>
      <c r="AF460"/>
      <c r="AG460"/>
      <c r="AH460"/>
      <c r="AI460"/>
      <c r="AJ460"/>
    </row>
    <row r="461" spans="1:36" s="336" customFormat="1" x14ac:dyDescent="0.35">
      <c r="A461" s="321">
        <v>34</v>
      </c>
      <c r="B461" s="571" t="str">
        <f ca="1">CONCATENATE('Т.9.'!AB39," ",'Т.9.'!AC39," ",'Т.9.'!AD39)</f>
        <v xml:space="preserve">     </v>
      </c>
      <c r="C461" s="571"/>
      <c r="D461" s="571"/>
      <c r="E461" s="598" t="str">
        <f ca="1">'Т.9.'!AE39</f>
        <v xml:space="preserve"> </v>
      </c>
      <c r="F461" s="598"/>
      <c r="G461" s="598"/>
      <c r="H461" s="596" t="str">
        <f ca="1">'Т.9.'!AF39</f>
        <v xml:space="preserve"> </v>
      </c>
      <c r="I461" s="596"/>
      <c r="J461" s="599" t="str">
        <f ca="1">IF(CONCATENATE('Т.9.'!AG39,". ",'Т.9.'!AH39,". ",'Т.9.'!AI39)=" .  .  ","",CONCATENATE('Т.9.'!AG39,". ",'Т.9.'!AH39,". ",'Т.9.'!AI39))</f>
        <v/>
      </c>
      <c r="K461" s="599"/>
      <c r="L461" s="596" t="str">
        <f ca="1">'Т.9.'!AJ39</f>
        <v xml:space="preserve"> </v>
      </c>
      <c r="M461" s="596"/>
      <c r="N461" s="596"/>
      <c r="O461" s="597" t="str">
        <f ca="1">IF(CONCATENATE('Т.9.'!AK39,", ",'Т.9.'!AL39," ",'Т.9.'!AM39)=" ,    ","",CONCATENATE('Т.9.'!AK39,", ",'Т.9.'!AL39," ",'Т.9.'!AM39))</f>
        <v/>
      </c>
      <c r="P461" s="597"/>
      <c r="Q461" s="597"/>
      <c r="R461" s="597" t="str">
        <f ca="1">IF(CONCATENATE('Т.9.'!AN39,", (",'Т.9.'!AP39,"), ",'Т.9.'!AQ39,", ",'Т.9.'!AO39)=" , ( ),  ,  ","",IF(CONCATENATE('Т.9.'!AN39,", (",'Т.9.'!AP39,"), ",'Т.9.'!AQ39,", ",'Т.9.'!AO39)=$AJ$430,"-",CONCATENATE('Т.9.'!AN39,", (",'Т.9.'!AP39,"), ",'Т.9.'!AQ39,", ",'Т.9.'!AO39)))</f>
        <v/>
      </c>
      <c r="S461" s="597"/>
      <c r="T461" s="597"/>
      <c r="U461" s="597"/>
      <c r="V461" s="247"/>
      <c r="W461" s="247"/>
      <c r="X461" s="247"/>
      <c r="Y461" s="247"/>
      <c r="Z461" s="247"/>
      <c r="AA461" s="247"/>
      <c r="AB461"/>
      <c r="AC461"/>
      <c r="AD461"/>
      <c r="AE461"/>
      <c r="AF461"/>
      <c r="AG461"/>
      <c r="AH461"/>
      <c r="AI461"/>
      <c r="AJ461"/>
    </row>
    <row r="462" spans="1:36" s="336" customFormat="1" x14ac:dyDescent="0.35">
      <c r="A462" s="321">
        <v>35</v>
      </c>
      <c r="B462" s="571" t="str">
        <f ca="1">CONCATENATE('Т.9.'!AB40," ",'Т.9.'!AC40," ",'Т.9.'!AD40)</f>
        <v xml:space="preserve">     </v>
      </c>
      <c r="C462" s="571"/>
      <c r="D462" s="571"/>
      <c r="E462" s="598" t="str">
        <f ca="1">'Т.9.'!AE40</f>
        <v xml:space="preserve"> </v>
      </c>
      <c r="F462" s="598"/>
      <c r="G462" s="598"/>
      <c r="H462" s="596" t="str">
        <f ca="1">'Т.9.'!AF40</f>
        <v xml:space="preserve"> </v>
      </c>
      <c r="I462" s="596"/>
      <c r="J462" s="599" t="str">
        <f ca="1">IF(CONCATENATE('Т.9.'!AG40,". ",'Т.9.'!AH40,". ",'Т.9.'!AI40)=" .  .  ","",CONCATENATE('Т.9.'!AG40,". ",'Т.9.'!AH40,". ",'Т.9.'!AI40))</f>
        <v/>
      </c>
      <c r="K462" s="599"/>
      <c r="L462" s="596" t="str">
        <f ca="1">'Т.9.'!AJ40</f>
        <v xml:space="preserve"> </v>
      </c>
      <c r="M462" s="596"/>
      <c r="N462" s="596"/>
      <c r="O462" s="597" t="str">
        <f ca="1">IF(CONCATENATE('Т.9.'!AK40,", ",'Т.9.'!AL40," ",'Т.9.'!AM40)=" ,    ","",CONCATENATE('Т.9.'!AK40,", ",'Т.9.'!AL40," ",'Т.9.'!AM40))</f>
        <v/>
      </c>
      <c r="P462" s="597"/>
      <c r="Q462" s="597"/>
      <c r="R462" s="597" t="str">
        <f ca="1">IF(CONCATENATE('Т.9.'!AN40,", (",'Т.9.'!AP40,"), ",'Т.9.'!AQ40,", ",'Т.9.'!AO40)=" , ( ),  ,  ","",IF(CONCATENATE('Т.9.'!AN40,", (",'Т.9.'!AP40,"), ",'Т.9.'!AQ40,", ",'Т.9.'!AO40)=$AJ$430,"-",CONCATENATE('Т.9.'!AN40,", (",'Т.9.'!AP40,"), ",'Т.9.'!AQ40,", ",'Т.9.'!AO40)))</f>
        <v/>
      </c>
      <c r="S462" s="597"/>
      <c r="T462" s="597"/>
      <c r="U462" s="597"/>
      <c r="V462" s="247"/>
      <c r="W462" s="247"/>
      <c r="X462" s="247"/>
      <c r="Y462" s="247"/>
      <c r="Z462" s="247"/>
      <c r="AA462" s="247"/>
      <c r="AB462"/>
      <c r="AC462"/>
      <c r="AD462"/>
      <c r="AE462"/>
      <c r="AF462"/>
      <c r="AG462"/>
      <c r="AH462"/>
      <c r="AI462"/>
      <c r="AJ462"/>
    </row>
    <row r="463" spans="1:36" s="336" customFormat="1" x14ac:dyDescent="0.35">
      <c r="A463" s="321">
        <v>36</v>
      </c>
      <c r="B463" s="571" t="str">
        <f ca="1">CONCATENATE('Т.9.'!AB41," ",'Т.9.'!AC41," ",'Т.9.'!AD41)</f>
        <v xml:space="preserve">     </v>
      </c>
      <c r="C463" s="571"/>
      <c r="D463" s="571"/>
      <c r="E463" s="598" t="str">
        <f ca="1">'Т.9.'!AE41</f>
        <v xml:space="preserve"> </v>
      </c>
      <c r="F463" s="598"/>
      <c r="G463" s="598"/>
      <c r="H463" s="596" t="str">
        <f ca="1">'Т.9.'!AF41</f>
        <v xml:space="preserve"> </v>
      </c>
      <c r="I463" s="596"/>
      <c r="J463" s="599" t="str">
        <f ca="1">IF(CONCATENATE('Т.9.'!AG41,". ",'Т.9.'!AH41,". ",'Т.9.'!AI41)=" .  .  ","",CONCATENATE('Т.9.'!AG41,". ",'Т.9.'!AH41,". ",'Т.9.'!AI41))</f>
        <v/>
      </c>
      <c r="K463" s="599"/>
      <c r="L463" s="596" t="str">
        <f ca="1">'Т.9.'!AJ41</f>
        <v xml:space="preserve"> </v>
      </c>
      <c r="M463" s="596"/>
      <c r="N463" s="596"/>
      <c r="O463" s="597" t="str">
        <f ca="1">IF(CONCATENATE('Т.9.'!AK41,", ",'Т.9.'!AL41," ",'Т.9.'!AM41)=" ,    ","",CONCATENATE('Т.9.'!AK41,", ",'Т.9.'!AL41," ",'Т.9.'!AM41))</f>
        <v/>
      </c>
      <c r="P463" s="597"/>
      <c r="Q463" s="597"/>
      <c r="R463" s="597" t="str">
        <f ca="1">IF(CONCATENATE('Т.9.'!AN41,", (",'Т.9.'!AP41,"), ",'Т.9.'!AQ41,", ",'Т.9.'!AO41)=" , ( ),  ,  ","",IF(CONCATENATE('Т.9.'!AN41,", (",'Т.9.'!AP41,"), ",'Т.9.'!AQ41,", ",'Т.9.'!AO41)=$AJ$430,"-",CONCATENATE('Т.9.'!AN41,", (",'Т.9.'!AP41,"), ",'Т.9.'!AQ41,", ",'Т.9.'!AO41)))</f>
        <v/>
      </c>
      <c r="S463" s="597"/>
      <c r="T463" s="597"/>
      <c r="U463" s="597"/>
      <c r="V463" s="247"/>
      <c r="W463" s="247"/>
      <c r="X463" s="247"/>
      <c r="Y463" s="247"/>
      <c r="Z463" s="247"/>
      <c r="AA463" s="247"/>
      <c r="AB463"/>
      <c r="AC463"/>
      <c r="AD463"/>
      <c r="AE463"/>
      <c r="AF463"/>
      <c r="AG463"/>
      <c r="AH463"/>
      <c r="AI463"/>
      <c r="AJ463"/>
    </row>
    <row r="464" spans="1:36" s="336" customFormat="1" x14ac:dyDescent="0.35">
      <c r="A464" s="321">
        <v>37</v>
      </c>
      <c r="B464" s="571" t="str">
        <f ca="1">CONCATENATE('Т.9.'!AB42," ",'Т.9.'!AC42," ",'Т.9.'!AD42)</f>
        <v xml:space="preserve">     </v>
      </c>
      <c r="C464" s="571"/>
      <c r="D464" s="571"/>
      <c r="E464" s="598" t="str">
        <f ca="1">'Т.9.'!AE42</f>
        <v xml:space="preserve"> </v>
      </c>
      <c r="F464" s="598"/>
      <c r="G464" s="598"/>
      <c r="H464" s="596" t="str">
        <f ca="1">'Т.9.'!AF42</f>
        <v xml:space="preserve"> </v>
      </c>
      <c r="I464" s="596"/>
      <c r="J464" s="599" t="str">
        <f ca="1">IF(CONCATENATE('Т.9.'!AG42,". ",'Т.9.'!AH42,". ",'Т.9.'!AI42)=" .  .  ","",CONCATENATE('Т.9.'!AG42,". ",'Т.9.'!AH42,". ",'Т.9.'!AI42))</f>
        <v/>
      </c>
      <c r="K464" s="599"/>
      <c r="L464" s="596" t="str">
        <f ca="1">'Т.9.'!AJ42</f>
        <v xml:space="preserve"> </v>
      </c>
      <c r="M464" s="596"/>
      <c r="N464" s="596"/>
      <c r="O464" s="597" t="str">
        <f ca="1">IF(CONCATENATE('Т.9.'!AK42,", ",'Т.9.'!AL42," ",'Т.9.'!AM42)=" ,    ","",CONCATENATE('Т.9.'!AK42,", ",'Т.9.'!AL42," ",'Т.9.'!AM42))</f>
        <v/>
      </c>
      <c r="P464" s="597"/>
      <c r="Q464" s="597"/>
      <c r="R464" s="597" t="str">
        <f ca="1">IF(CONCATENATE('Т.9.'!AN42,", (",'Т.9.'!AP42,"), ",'Т.9.'!AQ42,", ",'Т.9.'!AO42)=" , ( ),  ,  ","",IF(CONCATENATE('Т.9.'!AN42,", (",'Т.9.'!AP42,"), ",'Т.9.'!AQ42,", ",'Т.9.'!AO42)=$AJ$430,"-",CONCATENATE('Т.9.'!AN42,", (",'Т.9.'!AP42,"), ",'Т.9.'!AQ42,", ",'Т.9.'!AO42)))</f>
        <v/>
      </c>
      <c r="S464" s="597"/>
      <c r="T464" s="597"/>
      <c r="U464" s="597"/>
      <c r="V464" s="247"/>
      <c r="W464" s="247"/>
      <c r="X464" s="247"/>
      <c r="Y464" s="247"/>
      <c r="Z464" s="247"/>
      <c r="AA464" s="247"/>
      <c r="AB464"/>
      <c r="AC464"/>
      <c r="AD464"/>
      <c r="AE464"/>
      <c r="AF464"/>
      <c r="AG464"/>
      <c r="AH464"/>
      <c r="AI464"/>
      <c r="AJ464"/>
    </row>
    <row r="465" spans="1:36" s="336" customFormat="1" x14ac:dyDescent="0.35">
      <c r="A465" s="321">
        <v>38</v>
      </c>
      <c r="B465" s="571" t="str">
        <f ca="1">CONCATENATE('Т.9.'!AB43," ",'Т.9.'!AC43," ",'Т.9.'!AD43)</f>
        <v xml:space="preserve">     </v>
      </c>
      <c r="C465" s="571"/>
      <c r="D465" s="571"/>
      <c r="E465" s="598" t="str">
        <f ca="1">'Т.9.'!AE43</f>
        <v xml:space="preserve"> </v>
      </c>
      <c r="F465" s="598"/>
      <c r="G465" s="598"/>
      <c r="H465" s="596" t="str">
        <f ca="1">'Т.9.'!AF43</f>
        <v xml:space="preserve"> </v>
      </c>
      <c r="I465" s="596"/>
      <c r="J465" s="599" t="str">
        <f ca="1">IF(CONCATENATE('Т.9.'!AG43,". ",'Т.9.'!AH43,". ",'Т.9.'!AI43)=" .  .  ","",CONCATENATE('Т.9.'!AG43,". ",'Т.9.'!AH43,". ",'Т.9.'!AI43))</f>
        <v/>
      </c>
      <c r="K465" s="599"/>
      <c r="L465" s="596" t="str">
        <f ca="1">'Т.9.'!AJ43</f>
        <v xml:space="preserve"> </v>
      </c>
      <c r="M465" s="596"/>
      <c r="N465" s="596"/>
      <c r="O465" s="597" t="str">
        <f ca="1">IF(CONCATENATE('Т.9.'!AK43,", ",'Т.9.'!AL43," ",'Т.9.'!AM43)=" ,    ","",CONCATENATE('Т.9.'!AK43,", ",'Т.9.'!AL43," ",'Т.9.'!AM43))</f>
        <v/>
      </c>
      <c r="P465" s="597"/>
      <c r="Q465" s="597"/>
      <c r="R465" s="597" t="str">
        <f ca="1">IF(CONCATENATE('Т.9.'!AN43,", (",'Т.9.'!AP43,"), ",'Т.9.'!AQ43,", ",'Т.9.'!AO43)=" , ( ),  ,  ","",IF(CONCATENATE('Т.9.'!AN43,", (",'Т.9.'!AP43,"), ",'Т.9.'!AQ43,", ",'Т.9.'!AO43)=$AJ$430,"-",CONCATENATE('Т.9.'!AN43,", (",'Т.9.'!AP43,"), ",'Т.9.'!AQ43,", ",'Т.9.'!AO43)))</f>
        <v/>
      </c>
      <c r="S465" s="597"/>
      <c r="T465" s="597"/>
      <c r="U465" s="597"/>
      <c r="V465" s="247"/>
      <c r="W465" s="247"/>
      <c r="X465" s="247"/>
      <c r="Y465" s="247"/>
      <c r="Z465" s="247"/>
      <c r="AA465" s="247"/>
      <c r="AB465"/>
      <c r="AC465"/>
      <c r="AD465"/>
      <c r="AE465"/>
      <c r="AF465"/>
      <c r="AG465"/>
      <c r="AH465"/>
      <c r="AI465"/>
      <c r="AJ465"/>
    </row>
    <row r="466" spans="1:36" s="336" customFormat="1" x14ac:dyDescent="0.35">
      <c r="A466" s="321">
        <v>39</v>
      </c>
      <c r="B466" s="571" t="str">
        <f ca="1">CONCATENATE('Т.9.'!AB44," ",'Т.9.'!AC44," ",'Т.9.'!AD44)</f>
        <v xml:space="preserve">     </v>
      </c>
      <c r="C466" s="571"/>
      <c r="D466" s="571"/>
      <c r="E466" s="598" t="str">
        <f ca="1">'Т.9.'!AE44</f>
        <v xml:space="preserve"> </v>
      </c>
      <c r="F466" s="598"/>
      <c r="G466" s="598"/>
      <c r="H466" s="596" t="str">
        <f ca="1">'Т.9.'!AF44</f>
        <v xml:space="preserve"> </v>
      </c>
      <c r="I466" s="596"/>
      <c r="J466" s="599" t="str">
        <f ca="1">IF(CONCATENATE('Т.9.'!AG44,". ",'Т.9.'!AH44,". ",'Т.9.'!AI44)=" .  .  ","",CONCATENATE('Т.9.'!AG44,". ",'Т.9.'!AH44,". ",'Т.9.'!AI44))</f>
        <v/>
      </c>
      <c r="K466" s="599"/>
      <c r="L466" s="596" t="str">
        <f ca="1">'Т.9.'!AJ44</f>
        <v xml:space="preserve"> </v>
      </c>
      <c r="M466" s="596"/>
      <c r="N466" s="596"/>
      <c r="O466" s="597" t="str">
        <f ca="1">IF(CONCATENATE('Т.9.'!AK44,", ",'Т.9.'!AL44," ",'Т.9.'!AM44)=" ,    ","",CONCATENATE('Т.9.'!AK44,", ",'Т.9.'!AL44," ",'Т.9.'!AM44))</f>
        <v/>
      </c>
      <c r="P466" s="597"/>
      <c r="Q466" s="597"/>
      <c r="R466" s="597" t="str">
        <f ca="1">IF(CONCATENATE('Т.9.'!AN44,", (",'Т.9.'!AP44,"), ",'Т.9.'!AQ44,", ",'Т.9.'!AO44)=" , ( ),  ,  ","",IF(CONCATENATE('Т.9.'!AN44,", (",'Т.9.'!AP44,"), ",'Т.9.'!AQ44,", ",'Т.9.'!AO44)=$AJ$430,"-",CONCATENATE('Т.9.'!AN44,", (",'Т.9.'!AP44,"), ",'Т.9.'!AQ44,", ",'Т.9.'!AO44)))</f>
        <v/>
      </c>
      <c r="S466" s="597"/>
      <c r="T466" s="597"/>
      <c r="U466" s="597"/>
      <c r="V466" s="247"/>
      <c r="W466" s="247"/>
      <c r="X466" s="247"/>
      <c r="Y466" s="247"/>
      <c r="Z466" s="247"/>
      <c r="AA466" s="247"/>
      <c r="AB466"/>
      <c r="AC466"/>
      <c r="AD466"/>
      <c r="AE466"/>
      <c r="AF466"/>
      <c r="AG466"/>
      <c r="AH466"/>
      <c r="AI466"/>
      <c r="AJ466"/>
    </row>
    <row r="467" spans="1:36" s="336" customFormat="1" x14ac:dyDescent="0.35">
      <c r="A467" s="321">
        <v>40</v>
      </c>
      <c r="B467" s="571" t="str">
        <f ca="1">CONCATENATE('Т.9.'!AB45," ",'Т.9.'!AC45," ",'Т.9.'!AD45)</f>
        <v xml:space="preserve">     </v>
      </c>
      <c r="C467" s="571"/>
      <c r="D467" s="571"/>
      <c r="E467" s="598" t="str">
        <f ca="1">'Т.9.'!AE45</f>
        <v xml:space="preserve"> </v>
      </c>
      <c r="F467" s="598"/>
      <c r="G467" s="598"/>
      <c r="H467" s="596" t="str">
        <f ca="1">'Т.9.'!AF45</f>
        <v xml:space="preserve"> </v>
      </c>
      <c r="I467" s="596"/>
      <c r="J467" s="599" t="str">
        <f ca="1">IF(CONCATENATE('Т.9.'!AG45,". ",'Т.9.'!AH45,". ",'Т.9.'!AI45)=" .  .  ","",CONCATENATE('Т.9.'!AG45,". ",'Т.9.'!AH45,". ",'Т.9.'!AI45))</f>
        <v/>
      </c>
      <c r="K467" s="599"/>
      <c r="L467" s="596" t="str">
        <f ca="1">'Т.9.'!AJ45</f>
        <v xml:space="preserve"> </v>
      </c>
      <c r="M467" s="596"/>
      <c r="N467" s="596"/>
      <c r="O467" s="597" t="str">
        <f ca="1">IF(CONCATENATE('Т.9.'!AK45,", ",'Т.9.'!AL45," ",'Т.9.'!AM45)=" ,    ","",CONCATENATE('Т.9.'!AK45,", ",'Т.9.'!AL45," ",'Т.9.'!AM45))</f>
        <v/>
      </c>
      <c r="P467" s="597"/>
      <c r="Q467" s="597"/>
      <c r="R467" s="597" t="str">
        <f ca="1">IF(CONCATENATE('Т.9.'!AN45,", (",'Т.9.'!AP45,"), ",'Т.9.'!AQ45,", ",'Т.9.'!AO45)=" , ( ),  ,  ","",IF(CONCATENATE('Т.9.'!AN45,", (",'Т.9.'!AP45,"), ",'Т.9.'!AQ45,", ",'Т.9.'!AO45)=$AJ$430,"-",CONCATENATE('Т.9.'!AN45,", (",'Т.9.'!AP45,"), ",'Т.9.'!AQ45,", ",'Т.9.'!AO45)))</f>
        <v/>
      </c>
      <c r="S467" s="597"/>
      <c r="T467" s="597"/>
      <c r="U467" s="597"/>
      <c r="V467" s="247"/>
      <c r="W467" s="247"/>
      <c r="X467" s="247"/>
      <c r="Y467" s="247"/>
      <c r="Z467" s="247"/>
      <c r="AA467" s="247"/>
      <c r="AB467"/>
      <c r="AC467"/>
      <c r="AD467"/>
      <c r="AE467"/>
      <c r="AF467"/>
      <c r="AG467"/>
      <c r="AH467"/>
      <c r="AI467"/>
      <c r="AJ467"/>
    </row>
    <row r="468" spans="1:36" s="336" customFormat="1" x14ac:dyDescent="0.35">
      <c r="A468" s="321">
        <v>41</v>
      </c>
      <c r="B468" s="571" t="str">
        <f ca="1">CONCATENATE('Т.9.'!AB46," ",'Т.9.'!AC46," ",'Т.9.'!AD46)</f>
        <v xml:space="preserve">     </v>
      </c>
      <c r="C468" s="571"/>
      <c r="D468" s="571"/>
      <c r="E468" s="598" t="str">
        <f ca="1">'Т.9.'!AE46</f>
        <v xml:space="preserve"> </v>
      </c>
      <c r="F468" s="598"/>
      <c r="G468" s="598"/>
      <c r="H468" s="596" t="str">
        <f ca="1">'Т.9.'!AF46</f>
        <v xml:space="preserve"> </v>
      </c>
      <c r="I468" s="596"/>
      <c r="J468" s="599" t="str">
        <f ca="1">IF(CONCATENATE('Т.9.'!AG46,". ",'Т.9.'!AH46,". ",'Т.9.'!AI46)=" .  .  ","",CONCATENATE('Т.9.'!AG46,". ",'Т.9.'!AH46,". ",'Т.9.'!AI46))</f>
        <v/>
      </c>
      <c r="K468" s="599"/>
      <c r="L468" s="596" t="str">
        <f ca="1">'Т.9.'!AJ46</f>
        <v xml:space="preserve"> </v>
      </c>
      <c r="M468" s="596"/>
      <c r="N468" s="596"/>
      <c r="O468" s="597" t="str">
        <f ca="1">IF(CONCATENATE('Т.9.'!AK46,", ",'Т.9.'!AL46," ",'Т.9.'!AM46)=" ,    ","",CONCATENATE('Т.9.'!AK46,", ",'Т.9.'!AL46," ",'Т.9.'!AM46))</f>
        <v/>
      </c>
      <c r="P468" s="597"/>
      <c r="Q468" s="597"/>
      <c r="R468" s="597" t="str">
        <f ca="1">IF(CONCATENATE('Т.9.'!AN46,", (",'Т.9.'!AP46,"), ",'Т.9.'!AQ46,", ",'Т.9.'!AO46)=" , ( ),  ,  ","",IF(CONCATENATE('Т.9.'!AN46,", (",'Т.9.'!AP46,"), ",'Т.9.'!AQ46,", ",'Т.9.'!AO46)=$AJ$430,"-",CONCATENATE('Т.9.'!AN46,", (",'Т.9.'!AP46,"), ",'Т.9.'!AQ46,", ",'Т.9.'!AO46)))</f>
        <v/>
      </c>
      <c r="S468" s="597"/>
      <c r="T468" s="597"/>
      <c r="U468" s="597"/>
      <c r="V468" s="247"/>
      <c r="W468" s="247"/>
      <c r="X468" s="247"/>
      <c r="Y468" s="247"/>
      <c r="Z468" s="247"/>
      <c r="AA468" s="247"/>
      <c r="AB468"/>
      <c r="AC468"/>
      <c r="AD468"/>
      <c r="AE468"/>
      <c r="AF468"/>
      <c r="AG468"/>
      <c r="AH468"/>
      <c r="AI468"/>
      <c r="AJ468"/>
    </row>
    <row r="469" spans="1:36" s="336" customFormat="1" x14ac:dyDescent="0.35">
      <c r="A469" s="321">
        <v>42</v>
      </c>
      <c r="B469" s="571" t="str">
        <f ca="1">CONCATENATE('Т.9.'!AB47," ",'Т.9.'!AC47," ",'Т.9.'!AD47)</f>
        <v xml:space="preserve">     </v>
      </c>
      <c r="C469" s="571"/>
      <c r="D469" s="571"/>
      <c r="E469" s="598" t="str">
        <f ca="1">'Т.9.'!AE47</f>
        <v xml:space="preserve"> </v>
      </c>
      <c r="F469" s="598"/>
      <c r="G469" s="598"/>
      <c r="H469" s="596" t="str">
        <f ca="1">'Т.9.'!AF47</f>
        <v xml:space="preserve"> </v>
      </c>
      <c r="I469" s="596"/>
      <c r="J469" s="599" t="str">
        <f ca="1">IF(CONCATENATE('Т.9.'!AG47,". ",'Т.9.'!AH47,". ",'Т.9.'!AI47)=" .  .  ","",CONCATENATE('Т.9.'!AG47,". ",'Т.9.'!AH47,". ",'Т.9.'!AI47))</f>
        <v/>
      </c>
      <c r="K469" s="599"/>
      <c r="L469" s="596" t="str">
        <f ca="1">'Т.9.'!AJ47</f>
        <v xml:space="preserve"> </v>
      </c>
      <c r="M469" s="596"/>
      <c r="N469" s="596"/>
      <c r="O469" s="597" t="str">
        <f ca="1">IF(CONCATENATE('Т.9.'!AK47,", ",'Т.9.'!AL47," ",'Т.9.'!AM47)=" ,    ","",CONCATENATE('Т.9.'!AK47,", ",'Т.9.'!AL47," ",'Т.9.'!AM47))</f>
        <v/>
      </c>
      <c r="P469" s="597"/>
      <c r="Q469" s="597"/>
      <c r="R469" s="597" t="str">
        <f ca="1">IF(CONCATENATE('Т.9.'!AN47,", (",'Т.9.'!AP47,"), ",'Т.9.'!AQ47,", ",'Т.9.'!AO47)=" , ( ),  ,  ","",IF(CONCATENATE('Т.9.'!AN47,", (",'Т.9.'!AP47,"), ",'Т.9.'!AQ47,", ",'Т.9.'!AO47)=$AJ$430,"-",CONCATENATE('Т.9.'!AN47,", (",'Т.9.'!AP47,"), ",'Т.9.'!AQ47,", ",'Т.9.'!AO47)))</f>
        <v/>
      </c>
      <c r="S469" s="597"/>
      <c r="T469" s="597"/>
      <c r="U469" s="597"/>
      <c r="V469" s="247"/>
      <c r="W469" s="247"/>
      <c r="X469" s="247"/>
      <c r="Y469" s="247"/>
      <c r="Z469" s="247"/>
      <c r="AA469" s="247"/>
      <c r="AB469"/>
      <c r="AC469"/>
      <c r="AD469"/>
      <c r="AE469"/>
      <c r="AF469"/>
      <c r="AG469"/>
      <c r="AH469"/>
      <c r="AI469"/>
      <c r="AJ469"/>
    </row>
    <row r="470" spans="1:36" s="336" customFormat="1" x14ac:dyDescent="0.35">
      <c r="A470" s="321">
        <v>43</v>
      </c>
      <c r="B470" s="571" t="str">
        <f ca="1">CONCATENATE('Т.9.'!AB48," ",'Т.9.'!AC48," ",'Т.9.'!AD48)</f>
        <v xml:space="preserve">     </v>
      </c>
      <c r="C470" s="571"/>
      <c r="D470" s="571"/>
      <c r="E470" s="598" t="str">
        <f ca="1">'Т.9.'!AE48</f>
        <v xml:space="preserve"> </v>
      </c>
      <c r="F470" s="598"/>
      <c r="G470" s="598"/>
      <c r="H470" s="596" t="str">
        <f ca="1">'Т.9.'!AF48</f>
        <v xml:space="preserve"> </v>
      </c>
      <c r="I470" s="596"/>
      <c r="J470" s="599" t="str">
        <f ca="1">IF(CONCATENATE('Т.9.'!AG48,". ",'Т.9.'!AH48,". ",'Т.9.'!AI48)=" .  .  ","",CONCATENATE('Т.9.'!AG48,". ",'Т.9.'!AH48,". ",'Т.9.'!AI48))</f>
        <v/>
      </c>
      <c r="K470" s="599"/>
      <c r="L470" s="596" t="str">
        <f ca="1">'Т.9.'!AJ48</f>
        <v xml:space="preserve"> </v>
      </c>
      <c r="M470" s="596"/>
      <c r="N470" s="596"/>
      <c r="O470" s="597" t="str">
        <f ca="1">IF(CONCATENATE('Т.9.'!AK48,", ",'Т.9.'!AL48," ",'Т.9.'!AM48)=" ,    ","",CONCATENATE('Т.9.'!AK48,", ",'Т.9.'!AL48," ",'Т.9.'!AM48))</f>
        <v/>
      </c>
      <c r="P470" s="597"/>
      <c r="Q470" s="597"/>
      <c r="R470" s="597" t="str">
        <f ca="1">IF(CONCATENATE('Т.9.'!AN48,", (",'Т.9.'!AP48,"), ",'Т.9.'!AQ48,", ",'Т.9.'!AO48)=" , ( ),  ,  ","",IF(CONCATENATE('Т.9.'!AN48,", (",'Т.9.'!AP48,"), ",'Т.9.'!AQ48,", ",'Т.9.'!AO48)=$AJ$430,"-",CONCATENATE('Т.9.'!AN48,", (",'Т.9.'!AP48,"), ",'Т.9.'!AQ48,", ",'Т.9.'!AO48)))</f>
        <v/>
      </c>
      <c r="S470" s="597"/>
      <c r="T470" s="597"/>
      <c r="U470" s="597"/>
      <c r="V470" s="247"/>
      <c r="W470" s="247"/>
      <c r="X470" s="247"/>
      <c r="Y470" s="247"/>
      <c r="Z470" s="247"/>
      <c r="AA470" s="247"/>
      <c r="AB470"/>
      <c r="AC470"/>
      <c r="AD470"/>
      <c r="AE470"/>
      <c r="AF470"/>
      <c r="AG470"/>
      <c r="AH470"/>
      <c r="AI470"/>
      <c r="AJ470"/>
    </row>
    <row r="471" spans="1:36" s="336" customFormat="1" x14ac:dyDescent="0.35">
      <c r="A471" s="321">
        <v>44</v>
      </c>
      <c r="B471" s="571" t="str">
        <f ca="1">CONCATENATE('Т.9.'!AB49," ",'Т.9.'!AC49," ",'Т.9.'!AD49)</f>
        <v xml:space="preserve">     </v>
      </c>
      <c r="C471" s="571"/>
      <c r="D471" s="571"/>
      <c r="E471" s="598" t="str">
        <f ca="1">'Т.9.'!AE49</f>
        <v xml:space="preserve"> </v>
      </c>
      <c r="F471" s="598"/>
      <c r="G471" s="598"/>
      <c r="H471" s="596" t="str">
        <f ca="1">'Т.9.'!AF49</f>
        <v xml:space="preserve"> </v>
      </c>
      <c r="I471" s="596"/>
      <c r="J471" s="599" t="str">
        <f ca="1">IF(CONCATENATE('Т.9.'!AG49,". ",'Т.9.'!AH49,". ",'Т.9.'!AI49)=" .  .  ","",CONCATENATE('Т.9.'!AG49,". ",'Т.9.'!AH49,". ",'Т.9.'!AI49))</f>
        <v/>
      </c>
      <c r="K471" s="599"/>
      <c r="L471" s="596" t="str">
        <f ca="1">'Т.9.'!AJ49</f>
        <v xml:space="preserve"> </v>
      </c>
      <c r="M471" s="596"/>
      <c r="N471" s="596"/>
      <c r="O471" s="597" t="str">
        <f ca="1">IF(CONCATENATE('Т.9.'!AK49,", ",'Т.9.'!AL49," ",'Т.9.'!AM49)=" ,    ","",CONCATENATE('Т.9.'!AK49,", ",'Т.9.'!AL49," ",'Т.9.'!AM49))</f>
        <v/>
      </c>
      <c r="P471" s="597"/>
      <c r="Q471" s="597"/>
      <c r="R471" s="597" t="str">
        <f ca="1">IF(CONCATENATE('Т.9.'!AN49,", (",'Т.9.'!AP49,"), ",'Т.9.'!AQ49,", ",'Т.9.'!AO49)=" , ( ),  ,  ","",IF(CONCATENATE('Т.9.'!AN49,", (",'Т.9.'!AP49,"), ",'Т.9.'!AQ49,", ",'Т.9.'!AO49)=$AJ$430,"-",CONCATENATE('Т.9.'!AN49,", (",'Т.9.'!AP49,"), ",'Т.9.'!AQ49,", ",'Т.9.'!AO49)))</f>
        <v/>
      </c>
      <c r="S471" s="597"/>
      <c r="T471" s="597"/>
      <c r="U471" s="597"/>
      <c r="V471" s="247"/>
      <c r="W471" s="247"/>
      <c r="X471" s="247"/>
      <c r="Y471" s="247"/>
      <c r="Z471" s="247"/>
      <c r="AA471" s="247"/>
      <c r="AB471"/>
      <c r="AC471"/>
      <c r="AD471"/>
      <c r="AE471"/>
      <c r="AF471"/>
      <c r="AG471"/>
      <c r="AH471"/>
      <c r="AI471"/>
      <c r="AJ471"/>
    </row>
    <row r="472" spans="1:36" s="336" customFormat="1" x14ac:dyDescent="0.35">
      <c r="A472" s="321">
        <v>45</v>
      </c>
      <c r="B472" s="571" t="str">
        <f ca="1">CONCATENATE('Т.9.'!AB50," ",'Т.9.'!AC50," ",'Т.9.'!AD50)</f>
        <v xml:space="preserve">     </v>
      </c>
      <c r="C472" s="571"/>
      <c r="D472" s="571"/>
      <c r="E472" s="598" t="str">
        <f ca="1">'Т.9.'!AE50</f>
        <v xml:space="preserve"> </v>
      </c>
      <c r="F472" s="598"/>
      <c r="G472" s="598"/>
      <c r="H472" s="596" t="str">
        <f ca="1">'Т.9.'!AF50</f>
        <v xml:space="preserve"> </v>
      </c>
      <c r="I472" s="596"/>
      <c r="J472" s="599" t="str">
        <f ca="1">IF(CONCATENATE('Т.9.'!AG50,". ",'Т.9.'!AH50,". ",'Т.9.'!AI50)=" .  .  ","",CONCATENATE('Т.9.'!AG50,". ",'Т.9.'!AH50,". ",'Т.9.'!AI50))</f>
        <v/>
      </c>
      <c r="K472" s="599"/>
      <c r="L472" s="596" t="str">
        <f ca="1">'Т.9.'!AJ50</f>
        <v xml:space="preserve"> </v>
      </c>
      <c r="M472" s="596"/>
      <c r="N472" s="596"/>
      <c r="O472" s="597" t="str">
        <f ca="1">IF(CONCATENATE('Т.9.'!AK50,", ",'Т.9.'!AL50," ",'Т.9.'!AM50)=" ,    ","",CONCATENATE('Т.9.'!AK50,", ",'Т.9.'!AL50," ",'Т.9.'!AM50))</f>
        <v/>
      </c>
      <c r="P472" s="597"/>
      <c r="Q472" s="597"/>
      <c r="R472" s="597" t="str">
        <f ca="1">IF(CONCATENATE('Т.9.'!AN50,", (",'Т.9.'!AP50,"), ",'Т.9.'!AQ50,", ",'Т.9.'!AO50)=" , ( ),  ,  ","",IF(CONCATENATE('Т.9.'!AN50,", (",'Т.9.'!AP50,"), ",'Т.9.'!AQ50,", ",'Т.9.'!AO50)=$AJ$430,"-",CONCATENATE('Т.9.'!AN50,", (",'Т.9.'!AP50,"), ",'Т.9.'!AQ50,", ",'Т.9.'!AO50)))</f>
        <v/>
      </c>
      <c r="S472" s="597"/>
      <c r="T472" s="597"/>
      <c r="U472" s="597"/>
      <c r="V472" s="247"/>
      <c r="W472" s="247"/>
      <c r="X472" s="247"/>
      <c r="Y472" s="247"/>
      <c r="Z472" s="247"/>
      <c r="AA472" s="247"/>
      <c r="AB472"/>
      <c r="AC472"/>
      <c r="AD472"/>
      <c r="AE472"/>
      <c r="AF472"/>
      <c r="AG472"/>
      <c r="AH472"/>
      <c r="AI472"/>
      <c r="AJ472"/>
    </row>
    <row r="473" spans="1:36" s="336" customFormat="1" x14ac:dyDescent="0.35">
      <c r="A473" s="321">
        <v>46</v>
      </c>
      <c r="B473" s="571" t="str">
        <f ca="1">CONCATENATE('Т.9.'!AB51," ",'Т.9.'!AC51," ",'Т.9.'!AD51)</f>
        <v xml:space="preserve">     </v>
      </c>
      <c r="C473" s="571"/>
      <c r="D473" s="571"/>
      <c r="E473" s="598" t="str">
        <f ca="1">'Т.9.'!AE51</f>
        <v xml:space="preserve"> </v>
      </c>
      <c r="F473" s="598"/>
      <c r="G473" s="598"/>
      <c r="H473" s="596" t="str">
        <f ca="1">'Т.9.'!AF51</f>
        <v xml:space="preserve"> </v>
      </c>
      <c r="I473" s="596"/>
      <c r="J473" s="599" t="str">
        <f ca="1">IF(CONCATENATE('Т.9.'!AG51,". ",'Т.9.'!AH51,". ",'Т.9.'!AI51)=" .  .  ","",CONCATENATE('Т.9.'!AG51,". ",'Т.9.'!AH51,". ",'Т.9.'!AI51))</f>
        <v/>
      </c>
      <c r="K473" s="599"/>
      <c r="L473" s="596" t="str">
        <f ca="1">'Т.9.'!AJ51</f>
        <v xml:space="preserve"> </v>
      </c>
      <c r="M473" s="596"/>
      <c r="N473" s="596"/>
      <c r="O473" s="597" t="str">
        <f ca="1">IF(CONCATENATE('Т.9.'!AK51,", ",'Т.9.'!AL51," ",'Т.9.'!AM51)=" ,    ","",CONCATENATE('Т.9.'!AK51,", ",'Т.9.'!AL51," ",'Т.9.'!AM51))</f>
        <v/>
      </c>
      <c r="P473" s="597"/>
      <c r="Q473" s="597"/>
      <c r="R473" s="597" t="str">
        <f ca="1">IF(CONCATENATE('Т.9.'!AN51,", (",'Т.9.'!AP51,"), ",'Т.9.'!AQ51,", ",'Т.9.'!AO51)=" , ( ),  ,  ","",IF(CONCATENATE('Т.9.'!AN51,", (",'Т.9.'!AP51,"), ",'Т.9.'!AQ51,", ",'Т.9.'!AO51)=$AJ$430,"-",CONCATENATE('Т.9.'!AN51,", (",'Т.9.'!AP51,"), ",'Т.9.'!AQ51,", ",'Т.9.'!AO51)))</f>
        <v/>
      </c>
      <c r="S473" s="597"/>
      <c r="T473" s="597"/>
      <c r="U473" s="597"/>
      <c r="V473" s="247"/>
      <c r="W473" s="247"/>
      <c r="X473" s="247"/>
      <c r="Y473" s="247"/>
      <c r="Z473" s="247"/>
      <c r="AA473" s="247"/>
      <c r="AB473"/>
      <c r="AC473"/>
      <c r="AD473"/>
      <c r="AE473"/>
      <c r="AF473"/>
      <c r="AG473"/>
      <c r="AH473"/>
      <c r="AI473"/>
      <c r="AJ473"/>
    </row>
    <row r="474" spans="1:36" s="336" customFormat="1" x14ac:dyDescent="0.35">
      <c r="A474" s="321">
        <v>47</v>
      </c>
      <c r="B474" s="571" t="str">
        <f ca="1">CONCATENATE('Т.9.'!AB52," ",'Т.9.'!AC52," ",'Т.9.'!AD52)</f>
        <v xml:space="preserve">     </v>
      </c>
      <c r="C474" s="571"/>
      <c r="D474" s="571"/>
      <c r="E474" s="598" t="str">
        <f ca="1">'Т.9.'!AE52</f>
        <v xml:space="preserve"> </v>
      </c>
      <c r="F474" s="598"/>
      <c r="G474" s="598"/>
      <c r="H474" s="596" t="str">
        <f ca="1">'Т.9.'!AF52</f>
        <v xml:space="preserve"> </v>
      </c>
      <c r="I474" s="596"/>
      <c r="J474" s="599" t="str">
        <f ca="1">IF(CONCATENATE('Т.9.'!AG52,". ",'Т.9.'!AH52,". ",'Т.9.'!AI52)=" .  .  ","",CONCATENATE('Т.9.'!AG52,". ",'Т.9.'!AH52,". ",'Т.9.'!AI52))</f>
        <v/>
      </c>
      <c r="K474" s="599"/>
      <c r="L474" s="596" t="str">
        <f ca="1">'Т.9.'!AJ52</f>
        <v xml:space="preserve"> </v>
      </c>
      <c r="M474" s="596"/>
      <c r="N474" s="596"/>
      <c r="O474" s="597" t="str">
        <f ca="1">IF(CONCATENATE('Т.9.'!AK52,", ",'Т.9.'!AL52," ",'Т.9.'!AM52)=" ,    ","",CONCATENATE('Т.9.'!AK52,", ",'Т.9.'!AL52," ",'Т.9.'!AM52))</f>
        <v/>
      </c>
      <c r="P474" s="597"/>
      <c r="Q474" s="597"/>
      <c r="R474" s="597" t="str">
        <f ca="1">IF(CONCATENATE('Т.9.'!AN52,", (",'Т.9.'!AP52,"), ",'Т.9.'!AQ52,", ",'Т.9.'!AO52)=" , ( ),  ,  ","",IF(CONCATENATE('Т.9.'!AN52,", (",'Т.9.'!AP52,"), ",'Т.9.'!AQ52,", ",'Т.9.'!AO52)=$AJ$430,"-",CONCATENATE('Т.9.'!AN52,", (",'Т.9.'!AP52,"), ",'Т.9.'!AQ52,", ",'Т.9.'!AO52)))</f>
        <v/>
      </c>
      <c r="S474" s="597"/>
      <c r="T474" s="597"/>
      <c r="U474" s="597"/>
      <c r="V474" s="247"/>
      <c r="W474" s="247"/>
      <c r="X474" s="247"/>
      <c r="Y474" s="247"/>
      <c r="Z474" s="247"/>
      <c r="AA474" s="247"/>
      <c r="AB474"/>
      <c r="AC474"/>
      <c r="AD474"/>
      <c r="AE474"/>
      <c r="AF474"/>
      <c r="AG474"/>
      <c r="AH474"/>
      <c r="AI474"/>
      <c r="AJ474"/>
    </row>
    <row r="475" spans="1:36" s="336" customFormat="1" x14ac:dyDescent="0.35">
      <c r="A475" s="321">
        <v>48</v>
      </c>
      <c r="B475" s="571" t="str">
        <f ca="1">CONCATENATE('Т.9.'!AB53," ",'Т.9.'!AC53," ",'Т.9.'!AD53)</f>
        <v xml:space="preserve">     </v>
      </c>
      <c r="C475" s="571"/>
      <c r="D475" s="571"/>
      <c r="E475" s="598" t="str">
        <f ca="1">'Т.9.'!AE53</f>
        <v xml:space="preserve"> </v>
      </c>
      <c r="F475" s="598"/>
      <c r="G475" s="598"/>
      <c r="H475" s="596" t="str">
        <f ca="1">'Т.9.'!AF53</f>
        <v xml:space="preserve"> </v>
      </c>
      <c r="I475" s="596"/>
      <c r="J475" s="599" t="str">
        <f ca="1">IF(CONCATENATE('Т.9.'!AG53,". ",'Т.9.'!AH53,". ",'Т.9.'!AI53)=" .  .  ","",CONCATENATE('Т.9.'!AG53,". ",'Т.9.'!AH53,". ",'Т.9.'!AI53))</f>
        <v/>
      </c>
      <c r="K475" s="599"/>
      <c r="L475" s="596" t="str">
        <f ca="1">'Т.9.'!AJ53</f>
        <v xml:space="preserve"> </v>
      </c>
      <c r="M475" s="596"/>
      <c r="N475" s="596"/>
      <c r="O475" s="597" t="str">
        <f ca="1">IF(CONCATENATE('Т.9.'!AK53,", ",'Т.9.'!AL53," ",'Т.9.'!AM53)=" ,    ","",CONCATENATE('Т.9.'!AK53,", ",'Т.9.'!AL53," ",'Т.9.'!AM53))</f>
        <v/>
      </c>
      <c r="P475" s="597"/>
      <c r="Q475" s="597"/>
      <c r="R475" s="597" t="str">
        <f ca="1">IF(CONCATENATE('Т.9.'!AN53,", (",'Т.9.'!AP53,"), ",'Т.9.'!AQ53,", ",'Т.9.'!AO53)=" , ( ),  ,  ","",IF(CONCATENATE('Т.9.'!AN53,", (",'Т.9.'!AP53,"), ",'Т.9.'!AQ53,", ",'Т.9.'!AO53)=$AJ$430,"-",CONCATENATE('Т.9.'!AN53,", (",'Т.9.'!AP53,"), ",'Т.9.'!AQ53,", ",'Т.9.'!AO53)))</f>
        <v/>
      </c>
      <c r="S475" s="597"/>
      <c r="T475" s="597"/>
      <c r="U475" s="597"/>
      <c r="V475" s="247"/>
      <c r="W475" s="247"/>
      <c r="X475" s="247"/>
      <c r="Y475" s="247"/>
      <c r="Z475" s="247"/>
      <c r="AA475" s="247"/>
      <c r="AB475"/>
      <c r="AC475"/>
      <c r="AD475"/>
      <c r="AE475"/>
      <c r="AF475"/>
      <c r="AG475"/>
      <c r="AH475"/>
      <c r="AI475"/>
      <c r="AJ475"/>
    </row>
    <row r="476" spans="1:36" s="336" customFormat="1" x14ac:dyDescent="0.35">
      <c r="A476" s="321">
        <v>49</v>
      </c>
      <c r="B476" s="571" t="str">
        <f ca="1">CONCATENATE('Т.9.'!AB54," ",'Т.9.'!AC54," ",'Т.9.'!AD54)</f>
        <v xml:space="preserve">     </v>
      </c>
      <c r="C476" s="571"/>
      <c r="D476" s="571"/>
      <c r="E476" s="598" t="str">
        <f ca="1">'Т.9.'!AE54</f>
        <v xml:space="preserve"> </v>
      </c>
      <c r="F476" s="598"/>
      <c r="G476" s="598"/>
      <c r="H476" s="596" t="str">
        <f ca="1">'Т.9.'!AF54</f>
        <v xml:space="preserve"> </v>
      </c>
      <c r="I476" s="596"/>
      <c r="J476" s="599" t="str">
        <f ca="1">IF(CONCATENATE('Т.9.'!AG54,". ",'Т.9.'!AH54,". ",'Т.9.'!AI54)=" .  .  ","",CONCATENATE('Т.9.'!AG54,". ",'Т.9.'!AH54,". ",'Т.9.'!AI54))</f>
        <v/>
      </c>
      <c r="K476" s="599"/>
      <c r="L476" s="596" t="str">
        <f ca="1">'Т.9.'!AJ54</f>
        <v xml:space="preserve"> </v>
      </c>
      <c r="M476" s="596"/>
      <c r="N476" s="596"/>
      <c r="O476" s="597" t="str">
        <f ca="1">IF(CONCATENATE('Т.9.'!AK54,", ",'Т.9.'!AL54," ",'Т.9.'!AM54)=" ,    ","",CONCATENATE('Т.9.'!AK54,", ",'Т.9.'!AL54," ",'Т.9.'!AM54))</f>
        <v/>
      </c>
      <c r="P476" s="597"/>
      <c r="Q476" s="597"/>
      <c r="R476" s="597" t="str">
        <f ca="1">IF(CONCATENATE('Т.9.'!AN54,", (",'Т.9.'!AP54,"), ",'Т.9.'!AQ54,", ",'Т.9.'!AO54)=" , ( ),  ,  ","",IF(CONCATENATE('Т.9.'!AN54,", (",'Т.9.'!AP54,"), ",'Т.9.'!AQ54,", ",'Т.9.'!AO54)=$AJ$430,"-",CONCATENATE('Т.9.'!AN54,", (",'Т.9.'!AP54,"), ",'Т.9.'!AQ54,", ",'Т.9.'!AO54)))</f>
        <v/>
      </c>
      <c r="S476" s="597"/>
      <c r="T476" s="597"/>
      <c r="U476" s="597"/>
      <c r="V476" s="247"/>
      <c r="W476" s="247"/>
      <c r="X476" s="247"/>
      <c r="Y476" s="247"/>
      <c r="Z476" s="247"/>
      <c r="AA476" s="247"/>
      <c r="AB476"/>
      <c r="AC476"/>
      <c r="AD476"/>
      <c r="AE476"/>
      <c r="AF476"/>
      <c r="AG476"/>
      <c r="AH476"/>
      <c r="AI476"/>
      <c r="AJ476"/>
    </row>
    <row r="477" spans="1:36" s="336" customFormat="1" x14ac:dyDescent="0.35">
      <c r="A477" s="321">
        <v>50</v>
      </c>
      <c r="B477" s="571" t="str">
        <f ca="1">CONCATENATE('Т.9.'!AB55," ",'Т.9.'!AC55," ",'Т.9.'!AD55)</f>
        <v xml:space="preserve">     </v>
      </c>
      <c r="C477" s="571"/>
      <c r="D477" s="571"/>
      <c r="E477" s="598" t="str">
        <f ca="1">'Т.9.'!AE55</f>
        <v xml:space="preserve"> </v>
      </c>
      <c r="F477" s="598"/>
      <c r="G477" s="598"/>
      <c r="H477" s="596" t="str">
        <f ca="1">'Т.9.'!AF55</f>
        <v xml:space="preserve"> </v>
      </c>
      <c r="I477" s="596"/>
      <c r="J477" s="599" t="str">
        <f ca="1">IF(CONCATENATE('Т.9.'!AG55,". ",'Т.9.'!AH55,". ",'Т.9.'!AI55)=" .  .  ","",CONCATENATE('Т.9.'!AG55,". ",'Т.9.'!AH55,". ",'Т.9.'!AI55))</f>
        <v/>
      </c>
      <c r="K477" s="599"/>
      <c r="L477" s="596" t="str">
        <f ca="1">'Т.9.'!AJ55</f>
        <v xml:space="preserve"> </v>
      </c>
      <c r="M477" s="596"/>
      <c r="N477" s="596"/>
      <c r="O477" s="597" t="str">
        <f ca="1">IF(CONCATENATE('Т.9.'!AK55,", ",'Т.9.'!AL55," ",'Т.9.'!AM55)=" ,    ","",CONCATENATE('Т.9.'!AK55,", ",'Т.9.'!AL55," ",'Т.9.'!AM55))</f>
        <v/>
      </c>
      <c r="P477" s="597"/>
      <c r="Q477" s="597"/>
      <c r="R477" s="597" t="str">
        <f ca="1">IF(CONCATENATE('Т.9.'!AN55,", (",'Т.9.'!AP55,"), ",'Т.9.'!AQ55,", ",'Т.9.'!AO55)=" , ( ),  ,  ","",IF(CONCATENATE('Т.9.'!AN55,", (",'Т.9.'!AP55,"), ",'Т.9.'!AQ55,", ",'Т.9.'!AO55)=$AJ$430,"-",CONCATENATE('Т.9.'!AN55,", (",'Т.9.'!AP55,"), ",'Т.9.'!AQ55,", ",'Т.9.'!AO55)))</f>
        <v/>
      </c>
      <c r="S477" s="597"/>
      <c r="T477" s="597"/>
      <c r="U477" s="597"/>
      <c r="V477" s="247"/>
      <c r="W477" s="247"/>
      <c r="X477" s="247"/>
      <c r="Y477" s="247"/>
      <c r="Z477" s="247"/>
      <c r="AA477" s="247"/>
      <c r="AB477"/>
      <c r="AC477"/>
      <c r="AD477"/>
      <c r="AE477"/>
      <c r="AF477"/>
      <c r="AG477"/>
      <c r="AH477"/>
      <c r="AI477"/>
      <c r="AJ477"/>
    </row>
    <row r="478" spans="1:36" s="336" customFormat="1" ht="35.25" customHeight="1" x14ac:dyDescent="0.35">
      <c r="A478" s="582" t="s">
        <v>1103</v>
      </c>
      <c r="B478" s="582"/>
      <c r="C478" s="582"/>
      <c r="D478" s="583"/>
      <c r="E478" s="583"/>
      <c r="F478" s="583"/>
      <c r="G478" s="583"/>
      <c r="H478" s="583"/>
      <c r="I478" s="583"/>
      <c r="J478" s="583"/>
      <c r="K478" s="583"/>
      <c r="L478" s="583"/>
      <c r="M478" s="583"/>
      <c r="N478" s="583"/>
      <c r="O478" s="583"/>
      <c r="P478" s="583"/>
      <c r="Q478" s="583"/>
      <c r="R478" s="583"/>
      <c r="S478" s="583"/>
      <c r="T478" s="583"/>
      <c r="U478" s="583"/>
      <c r="V478" s="247"/>
      <c r="W478" s="247"/>
      <c r="X478" s="247"/>
      <c r="Y478" s="247"/>
      <c r="Z478" s="247"/>
      <c r="AA478" s="247"/>
      <c r="AB478"/>
      <c r="AC478"/>
      <c r="AD478"/>
      <c r="AE478"/>
      <c r="AF478"/>
      <c r="AG478"/>
      <c r="AH478"/>
      <c r="AI478"/>
      <c r="AJ478"/>
    </row>
    <row r="479" spans="1:36" s="336" customFormat="1" x14ac:dyDescent="0.35">
      <c r="A479" s="308"/>
      <c r="B479" s="310"/>
      <c r="C479" s="310"/>
      <c r="D479" s="310"/>
      <c r="E479" s="310"/>
      <c r="F479" s="310"/>
      <c r="G479" s="310"/>
      <c r="H479" s="310"/>
      <c r="I479" s="310"/>
      <c r="J479" s="310"/>
      <c r="K479" s="310"/>
      <c r="L479" s="310"/>
      <c r="M479" s="312"/>
      <c r="N479" s="310"/>
      <c r="O479" s="310"/>
      <c r="P479" s="310"/>
      <c r="Q479" s="312"/>
      <c r="R479" s="310"/>
      <c r="S479" s="312"/>
      <c r="T479" s="312"/>
      <c r="U479" s="312"/>
      <c r="V479" s="247"/>
      <c r="W479" s="247"/>
      <c r="X479" s="247"/>
      <c r="Y479" s="247"/>
      <c r="Z479" s="247"/>
      <c r="AA479" s="247"/>
      <c r="AB479"/>
      <c r="AC479"/>
      <c r="AD479"/>
      <c r="AE479"/>
      <c r="AF479"/>
      <c r="AG479"/>
      <c r="AH479"/>
      <c r="AI479"/>
      <c r="AJ479"/>
    </row>
    <row r="480" spans="1:36" s="336" customFormat="1" ht="15" customHeight="1" x14ac:dyDescent="0.35">
      <c r="A480" s="317"/>
      <c r="B480" s="311"/>
      <c r="C480" s="311"/>
      <c r="D480" s="311"/>
      <c r="E480" s="311"/>
      <c r="F480" s="311"/>
      <c r="G480" s="311"/>
      <c r="H480" s="311"/>
      <c r="I480" s="311"/>
      <c r="J480" s="311"/>
      <c r="K480" s="311"/>
      <c r="L480" s="310"/>
      <c r="M480" s="312"/>
      <c r="N480" s="310"/>
      <c r="O480" s="310"/>
      <c r="P480" s="310"/>
      <c r="Q480" s="312"/>
      <c r="R480" s="310"/>
      <c r="S480" s="312"/>
      <c r="T480" s="312"/>
      <c r="U480" s="313" t="s">
        <v>591</v>
      </c>
      <c r="V480" s="247"/>
      <c r="W480" s="247"/>
      <c r="X480" s="247"/>
      <c r="Y480" s="247"/>
      <c r="Z480" s="247"/>
      <c r="AA480" s="247"/>
      <c r="AB480"/>
      <c r="AC480"/>
      <c r="AD480"/>
      <c r="AE480"/>
      <c r="AF480"/>
      <c r="AG480"/>
      <c r="AH480"/>
      <c r="AI480"/>
      <c r="AJ480"/>
    </row>
    <row r="481" spans="1:37" s="336" customFormat="1" ht="35.25" customHeight="1" x14ac:dyDescent="0.35">
      <c r="A481" s="595" t="s">
        <v>1390</v>
      </c>
      <c r="B481" s="595"/>
      <c r="C481" s="595"/>
      <c r="D481" s="595"/>
      <c r="E481" s="595"/>
      <c r="F481" s="595"/>
      <c r="G481" s="595"/>
      <c r="H481" s="595"/>
      <c r="I481" s="595"/>
      <c r="J481" s="595"/>
      <c r="K481" s="595"/>
      <c r="L481" s="595"/>
      <c r="M481" s="595"/>
      <c r="N481" s="595"/>
      <c r="O481" s="595"/>
      <c r="P481" s="595"/>
      <c r="Q481" s="595"/>
      <c r="R481" s="595"/>
      <c r="S481" s="595"/>
      <c r="T481" s="595"/>
      <c r="U481" s="595"/>
      <c r="V481" s="247"/>
      <c r="W481" s="247"/>
      <c r="X481" s="247"/>
      <c r="Y481" s="247"/>
      <c r="Z481" s="247"/>
      <c r="AA481" s="247"/>
      <c r="AB481"/>
      <c r="AC481"/>
      <c r="AD481"/>
      <c r="AE481"/>
      <c r="AF481"/>
      <c r="AG481"/>
      <c r="AH481"/>
      <c r="AI481"/>
      <c r="AJ481"/>
    </row>
    <row r="482" spans="1:37" s="336" customFormat="1" ht="42.75" customHeight="1" x14ac:dyDescent="0.35">
      <c r="A482" s="601" t="s">
        <v>579</v>
      </c>
      <c r="B482" s="600" t="s">
        <v>589</v>
      </c>
      <c r="C482" s="600"/>
      <c r="D482" s="600"/>
      <c r="E482" s="600" t="s">
        <v>592</v>
      </c>
      <c r="F482" s="600"/>
      <c r="G482" s="600"/>
      <c r="H482" s="600" t="s">
        <v>585</v>
      </c>
      <c r="I482" s="600"/>
      <c r="J482" s="600" t="s">
        <v>227</v>
      </c>
      <c r="K482" s="600"/>
      <c r="L482" s="600"/>
      <c r="M482" s="600"/>
      <c r="N482" s="600"/>
      <c r="O482" s="600"/>
      <c r="P482" s="600" t="s">
        <v>382</v>
      </c>
      <c r="Q482" s="600"/>
      <c r="R482" s="600" t="s">
        <v>586</v>
      </c>
      <c r="S482" s="600"/>
      <c r="T482" s="600" t="s">
        <v>291</v>
      </c>
      <c r="U482" s="600"/>
      <c r="V482" s="247"/>
      <c r="W482" s="247"/>
      <c r="X482" s="247"/>
      <c r="Y482" s="247"/>
      <c r="Z482" s="247"/>
      <c r="AA482" s="247"/>
      <c r="AB482"/>
      <c r="AC482"/>
      <c r="AD482"/>
      <c r="AE482"/>
      <c r="AF482"/>
      <c r="AG482"/>
      <c r="AH482"/>
      <c r="AI482"/>
      <c r="AJ482"/>
    </row>
    <row r="483" spans="1:37" s="336" customFormat="1" ht="48" customHeight="1" x14ac:dyDescent="0.35">
      <c r="A483" s="601" t="s">
        <v>593</v>
      </c>
      <c r="B483" s="600"/>
      <c r="C483" s="600"/>
      <c r="D483" s="600"/>
      <c r="E483" s="600"/>
      <c r="F483" s="600"/>
      <c r="G483" s="600"/>
      <c r="H483" s="600"/>
      <c r="I483" s="600"/>
      <c r="J483" s="600" t="s">
        <v>0</v>
      </c>
      <c r="K483" s="600"/>
      <c r="L483" s="600" t="s">
        <v>594</v>
      </c>
      <c r="M483" s="600"/>
      <c r="N483" s="600" t="s">
        <v>1</v>
      </c>
      <c r="O483" s="600"/>
      <c r="P483" s="600"/>
      <c r="Q483" s="600"/>
      <c r="R483" s="600"/>
      <c r="S483" s="600"/>
      <c r="T483" s="600"/>
      <c r="U483" s="600"/>
      <c r="V483" s="247"/>
      <c r="W483" s="247"/>
      <c r="X483" s="247"/>
      <c r="Y483" s="247"/>
      <c r="Z483" s="247"/>
      <c r="AA483" s="247"/>
      <c r="AB483"/>
      <c r="AC483"/>
      <c r="AD483"/>
      <c r="AE483"/>
      <c r="AF483"/>
      <c r="AG483"/>
      <c r="AH483"/>
      <c r="AI483"/>
      <c r="AJ483"/>
      <c r="AK483"/>
    </row>
    <row r="484" spans="1:37" s="336" customFormat="1" x14ac:dyDescent="0.35">
      <c r="A484" s="400">
        <v>1</v>
      </c>
      <c r="B484" s="647">
        <v>2</v>
      </c>
      <c r="C484" s="647"/>
      <c r="D484" s="647"/>
      <c r="E484" s="647">
        <v>3</v>
      </c>
      <c r="F484" s="647"/>
      <c r="G484" s="647"/>
      <c r="H484" s="647">
        <v>4</v>
      </c>
      <c r="I484" s="647"/>
      <c r="J484" s="647">
        <v>5</v>
      </c>
      <c r="K484" s="647"/>
      <c r="L484" s="647">
        <v>6</v>
      </c>
      <c r="M484" s="647"/>
      <c r="N484" s="647">
        <v>7</v>
      </c>
      <c r="O484" s="647"/>
      <c r="P484" s="647">
        <v>8</v>
      </c>
      <c r="Q484" s="647"/>
      <c r="R484" s="649">
        <v>9</v>
      </c>
      <c r="S484" s="651"/>
      <c r="T484" s="649">
        <v>10</v>
      </c>
      <c r="U484" s="651"/>
      <c r="V484" s="276"/>
      <c r="W484" s="247"/>
      <c r="X484" s="247"/>
      <c r="Y484" s="247"/>
      <c r="Z484" s="247"/>
      <c r="AA484" s="247"/>
      <c r="AB484"/>
      <c r="AC484"/>
      <c r="AD484"/>
      <c r="AE484"/>
      <c r="AF484"/>
      <c r="AG484"/>
      <c r="AH484"/>
      <c r="AI484"/>
      <c r="AJ484"/>
      <c r="AK484"/>
    </row>
    <row r="485" spans="1:37" s="336" customFormat="1" x14ac:dyDescent="0.35">
      <c r="A485" s="402">
        <v>1</v>
      </c>
      <c r="B485" s="571" t="str">
        <f ca="1">CONCATENATE(Т.10!AB6," ",Т.10!AC6," ",Т.10!AD6)</f>
        <v xml:space="preserve">     </v>
      </c>
      <c r="C485" s="571"/>
      <c r="D485" s="571"/>
      <c r="E485" s="571" t="str">
        <f ca="1">IF(CONCATENATE(Т.10!AE6," (",Т.10!AF6,"), ",Т.10!AG6,", ",Т.10!AH6)="  ( ),  ,  ","",IF(CONCATENATE(Т.10!AE6," (",Т.10!AF6,"), ",Т.10!AG6,", ",Т.10!AH6)=$AJ$486,"-",CONCATENATE(Т.10!AE6," (",Т.10!AF6,"), ",Т.10!AG6,", ",Т.10!AH6)))</f>
        <v/>
      </c>
      <c r="F485" s="571"/>
      <c r="G485" s="571"/>
      <c r="H485" s="577" t="str">
        <f ca="1">IF(CONCATENATE(Т.10!AJ6,", ",Т.10!AI6,", ",Т.10!AK6," обл., ",Т.10!AL6," р-н, ",Т.10!AM6," ",Т.10!AN6,", ",Т.10!AO6," ",Т.10!AP6,", буд. ",Т.10!AQ6,", кв./оф.",Т.10!AR6,".    ",Т.10!AS6)=" ,  ,   обл.,   р-н,    ,    , буд.  , кв./оф. .     ","",IF(CONCATENATE(Т.10!AJ6,", ",Т.10!AI6,", ",Т.10!AK6," обл., ",Т.10!AL6," р-н, ",Т.10!AM6," ",Т.10!AN6,", ",Т.10!AO6," ",Т.10!AP6,", буд. ",Т.10!AQ6,", кв./оф.",Т.10!AR6,".    ",Т.10!AS6)=$AJ$487,"-",CONCATENATE(Т.10!AJ6,", ",Т.10!AI6,", ",Т.10!AK6," обл., ",Т.10!AL6," р-н, ",Т.10!AM6," ",Т.10!AN6,", ",Т.10!AO6," ",Т.10!AP6,", буд. ",Т.10!AQ6,", кв./оф.",Т.10!AR6,".    ",Т.10!AS6)))</f>
        <v/>
      </c>
      <c r="I485" s="579"/>
      <c r="J485" s="652" t="str">
        <f ca="1">IF(Т.10!AT6=0,"0,000000",Т.10!AT6)</f>
        <v xml:space="preserve"> </v>
      </c>
      <c r="K485" s="652"/>
      <c r="L485" s="652" t="str">
        <f ca="1">IF(Т.10!AU6=0,"0,000000",Т.10!AU6)</f>
        <v xml:space="preserve"> </v>
      </c>
      <c r="M485" s="652"/>
      <c r="N485" s="652" t="str">
        <f ca="1">IF(Т.10!AV6=0,"0,000000",Т.10!AV6)</f>
        <v/>
      </c>
      <c r="O485" s="652"/>
      <c r="P485" s="597" t="str">
        <f ca="1">Т.10!AW6</f>
        <v xml:space="preserve"> </v>
      </c>
      <c r="Q485" s="597"/>
      <c r="R485" s="597" t="str">
        <f ca="1">IF(CONCATENATE(Т.10!AX6,";",Т.10!AY6)=" ; ","",CONCATENATE(Т.10!AX6,";",Т.10!AY6))</f>
        <v/>
      </c>
      <c r="S485" s="597"/>
      <c r="T485" s="597" t="str">
        <f ca="1">Т.10!AZ6</f>
        <v xml:space="preserve"> </v>
      </c>
      <c r="U485" s="597"/>
      <c r="V485" s="247"/>
      <c r="W485" s="247"/>
      <c r="X485" s="247"/>
      <c r="Y485" s="247"/>
      <c r="Z485" s="247"/>
      <c r="AA485" s="247"/>
      <c r="AB485"/>
      <c r="AC485"/>
      <c r="AD485"/>
      <c r="AE485"/>
      <c r="AF485"/>
      <c r="AG485"/>
      <c r="AH485"/>
      <c r="AI485"/>
      <c r="AJ485"/>
      <c r="AK485"/>
    </row>
    <row r="486" spans="1:37" s="336" customFormat="1" ht="15" customHeight="1" x14ac:dyDescent="0.35">
      <c r="A486" s="402">
        <v>2</v>
      </c>
      <c r="B486" s="571" t="str">
        <f ca="1">CONCATENATE(Т.10!AB7," ",Т.10!AC7," ",Т.10!AD7)</f>
        <v xml:space="preserve">     </v>
      </c>
      <c r="C486" s="571"/>
      <c r="D486" s="571"/>
      <c r="E486" s="571" t="str">
        <f ca="1">IF(CONCATENATE(Т.10!AE7," (",Т.10!AF7,"), ",Т.10!AG7,", ",Т.10!AH7)="  ( ),  ,  ","",IF(CONCATENATE(Т.10!AE7," (",Т.10!AF7,"), ",Т.10!AG7,", ",Т.10!AH7)=$AJ$486,"-",CONCATENATE(Т.10!AE7," (",Т.10!AF7,"), ",Т.10!AG7,", ",Т.10!AH7)))</f>
        <v/>
      </c>
      <c r="F486" s="571"/>
      <c r="G486" s="571"/>
      <c r="H486" s="577" t="str">
        <f ca="1">IF(CONCATENATE(Т.10!AJ7,", ",Т.10!AI7,", ",Т.10!AK7," обл., ",Т.10!AL7," р-н, ",Т.10!AM7," ",Т.10!AN7,", ",Т.10!AO7," ",Т.10!AP7,", буд. ",Т.10!AQ7,", кв./оф.",Т.10!AR7,".    ",Т.10!AS7)=" ,  ,   обл.,   р-н,    ,    , буд.  , кв./оф. .     ","",IF(CONCATENATE(Т.10!AJ7,", ",Т.10!AI7,", ",Т.10!AK7," обл., ",Т.10!AL7," р-н, ",Т.10!AM7," ",Т.10!AN7,", ",Т.10!AO7," ",Т.10!AP7,", буд. ",Т.10!AQ7,", кв./оф.",Т.10!AR7,".    ",Т.10!AS7)=$AJ$487,"-",CONCATENATE(Т.10!AJ7,", ",Т.10!AI7,", ",Т.10!AK7," обл., ",Т.10!AL7," р-н, ",Т.10!AM7," ",Т.10!AN7,", ",Т.10!AO7," ",Т.10!AP7,", буд. ",Т.10!AQ7,", кв./оф.",Т.10!AR7,".    ",Т.10!AS7)))</f>
        <v/>
      </c>
      <c r="I486" s="579"/>
      <c r="J486" s="652" t="str">
        <f ca="1">IF(Т.10!AT7=0,"0,000000",Т.10!AT7)</f>
        <v xml:space="preserve"> </v>
      </c>
      <c r="K486" s="652"/>
      <c r="L486" s="652" t="str">
        <f ca="1">IF(Т.10!AU7=0,"0,000000",Т.10!AU7)</f>
        <v xml:space="preserve"> </v>
      </c>
      <c r="M486" s="652"/>
      <c r="N486" s="629" t="str">
        <f ca="1">IF(Т.10!AV7=0,"0,000000",Т.10!AV7)</f>
        <v/>
      </c>
      <c r="O486" s="629"/>
      <c r="P486" s="597" t="str">
        <f ca="1">Т.10!AW7</f>
        <v xml:space="preserve"> </v>
      </c>
      <c r="Q486" s="597"/>
      <c r="R486" s="597" t="str">
        <f ca="1">IF(CONCATENATE(Т.10!AX7,";",Т.10!AY7)=" ; ","",CONCATENATE(Т.10!AX7,";",Т.10!AY7))</f>
        <v/>
      </c>
      <c r="S486" s="597"/>
      <c r="T486" s="597" t="str">
        <f ca="1">Т.10!AZ7</f>
        <v xml:space="preserve"> </v>
      </c>
      <c r="U486" s="597"/>
      <c r="V486" s="247"/>
      <c r="W486" s="247"/>
      <c r="X486" s="247"/>
      <c r="Y486" s="247"/>
      <c r="Z486" s="247"/>
      <c r="AA486" s="247"/>
      <c r="AB486"/>
      <c r="AC486"/>
      <c r="AD486"/>
      <c r="AE486"/>
      <c r="AF486"/>
      <c r="AG486"/>
      <c r="AH486"/>
      <c r="AI486"/>
      <c r="AJ486"/>
      <c r="AK486"/>
    </row>
    <row r="487" spans="1:37" s="336" customFormat="1" ht="15" customHeight="1" x14ac:dyDescent="0.35">
      <c r="A487" s="402">
        <v>3</v>
      </c>
      <c r="B487" s="571" t="str">
        <f ca="1">CONCATENATE(Т.10!AB8," ",Т.10!AC8," ",Т.10!AD8)</f>
        <v xml:space="preserve">     </v>
      </c>
      <c r="C487" s="571"/>
      <c r="D487" s="571"/>
      <c r="E487" s="571" t="str">
        <f ca="1">IF(CONCATENATE(Т.10!AE8," (",Т.10!AF8,"), ",Т.10!AG8,", ",Т.10!AH8)="  ( ),  ,  ","",IF(CONCATENATE(Т.10!AE8," (",Т.10!AF8,"), ",Т.10!AG8,", ",Т.10!AH8)=$AJ$486,"-",CONCATENATE(Т.10!AE8," (",Т.10!AF8,"), ",Т.10!AG8,", ",Т.10!AH8)))</f>
        <v/>
      </c>
      <c r="F487" s="571"/>
      <c r="G487" s="571"/>
      <c r="H487" s="577" t="str">
        <f ca="1">IF(CONCATENATE(Т.10!AJ8,", ",Т.10!AI8,", ",Т.10!AK8," обл., ",Т.10!AL8," р-н, ",Т.10!AM8," ",Т.10!AN8,", ",Т.10!AO8," ",Т.10!AP8,", буд. ",Т.10!AQ8,", кв./оф.",Т.10!AR8,".    ",Т.10!AS8)=" ,  ,   обл.,   р-н,    ,    , буд.  , кв./оф. .     ","",IF(CONCATENATE(Т.10!AJ8,", ",Т.10!AI8,", ",Т.10!AK8," обл., ",Т.10!AL8," р-н, ",Т.10!AM8," ",Т.10!AN8,", ",Т.10!AO8," ",Т.10!AP8,", буд. ",Т.10!AQ8,", кв./оф.",Т.10!AR8,".    ",Т.10!AS8)=$AJ$487,"-",CONCATENATE(Т.10!AJ8,", ",Т.10!AI8,", ",Т.10!AK8," обл., ",Т.10!AL8," р-н, ",Т.10!AM8," ",Т.10!AN8,", ",Т.10!AO8," ",Т.10!AP8,", буд. ",Т.10!AQ8,", кв./оф.",Т.10!AR8,".    ",Т.10!AS8)))</f>
        <v/>
      </c>
      <c r="I487" s="579"/>
      <c r="J487" s="652" t="str">
        <f ca="1">IF(Т.10!AT8=0,"0,000000",Т.10!AT8)</f>
        <v xml:space="preserve"> </v>
      </c>
      <c r="K487" s="652"/>
      <c r="L487" s="652" t="str">
        <f ca="1">IF(Т.10!AU8=0,"0,000000",Т.10!AU8)</f>
        <v xml:space="preserve"> </v>
      </c>
      <c r="M487" s="652"/>
      <c r="N487" s="652" t="str">
        <f ca="1">IF(Т.10!AV8=0,"0,000000",Т.10!AV8)</f>
        <v/>
      </c>
      <c r="O487" s="652"/>
      <c r="P487" s="597" t="str">
        <f ca="1">Т.10!AW8</f>
        <v xml:space="preserve"> </v>
      </c>
      <c r="Q487" s="597"/>
      <c r="R487" s="597" t="str">
        <f ca="1">IF(CONCATENATE(Т.10!AX8,";",Т.10!AY8)=" ; ","",CONCATENATE(Т.10!AX8,";",Т.10!AY8))</f>
        <v/>
      </c>
      <c r="S487" s="597"/>
      <c r="T487" s="597" t="str">
        <f ca="1">Т.10!AZ8</f>
        <v xml:space="preserve"> </v>
      </c>
      <c r="U487" s="597"/>
      <c r="V487" s="247"/>
      <c r="W487" s="247"/>
      <c r="X487" s="247"/>
      <c r="Y487" s="247"/>
      <c r="Z487" s="247"/>
      <c r="AA487" s="247"/>
      <c r="AB487"/>
      <c r="AC487"/>
      <c r="AD487"/>
      <c r="AE487"/>
      <c r="AF487"/>
      <c r="AG487"/>
      <c r="AH487"/>
      <c r="AI487"/>
      <c r="AJ487"/>
      <c r="AK487"/>
    </row>
    <row r="488" spans="1:37" s="336" customFormat="1" ht="15" customHeight="1" x14ac:dyDescent="0.35">
      <c r="A488" s="402">
        <v>4</v>
      </c>
      <c r="B488" s="571" t="str">
        <f ca="1">CONCATENATE(Т.10!AB9," ",Т.10!AC9," ",Т.10!AD9)</f>
        <v xml:space="preserve">     </v>
      </c>
      <c r="C488" s="571"/>
      <c r="D488" s="571"/>
      <c r="E488" s="571" t="str">
        <f ca="1">IF(CONCATENATE(Т.10!AE9," (",Т.10!AF9,"), ",Т.10!AG9,", ",Т.10!AH9)="  ( ),  ,  ","",IF(CONCATENATE(Т.10!AE9," (",Т.10!AF9,"), ",Т.10!AG9,", ",Т.10!AH9)=$AJ$486,"-",CONCATENATE(Т.10!AE9," (",Т.10!AF9,"), ",Т.10!AG9,", ",Т.10!AH9)))</f>
        <v/>
      </c>
      <c r="F488" s="571"/>
      <c r="G488" s="571"/>
      <c r="H488" s="577" t="str">
        <f ca="1">IF(CONCATENATE(Т.10!AJ9,", ",Т.10!AI9,", ",Т.10!AK9," обл., ",Т.10!AL9," р-н, ",Т.10!AM9," ",Т.10!AN9,", ",Т.10!AO9," ",Т.10!AP9,", буд. ",Т.10!AQ9,", кв./оф.",Т.10!AR9,".    ",Т.10!AS9)=" ,  ,   обл.,   р-н,    ,    , буд.  , кв./оф. .     ","",IF(CONCATENATE(Т.10!AJ9,", ",Т.10!AI9,", ",Т.10!AK9," обл., ",Т.10!AL9," р-н, ",Т.10!AM9," ",Т.10!AN9,", ",Т.10!AO9," ",Т.10!AP9,", буд. ",Т.10!AQ9,", кв./оф.",Т.10!AR9,".    ",Т.10!AS9)=$AJ$487,"-",CONCATENATE(Т.10!AJ9,", ",Т.10!AI9,", ",Т.10!AK9," обл., ",Т.10!AL9," р-н, ",Т.10!AM9," ",Т.10!AN9,", ",Т.10!AO9," ",Т.10!AP9,", буд. ",Т.10!AQ9,", кв./оф.",Т.10!AR9,".    ",Т.10!AS9)))</f>
        <v/>
      </c>
      <c r="I488" s="579"/>
      <c r="J488" s="652" t="str">
        <f ca="1">IF(Т.10!AT9=0,"0,000000",Т.10!AT9)</f>
        <v xml:space="preserve"> </v>
      </c>
      <c r="K488" s="652"/>
      <c r="L488" s="652" t="str">
        <f ca="1">IF(Т.10!AU9=0,"0,000000",Т.10!AU9)</f>
        <v xml:space="preserve"> </v>
      </c>
      <c r="M488" s="652"/>
      <c r="N488" s="652" t="str">
        <f ca="1">IF(Т.10!AV9=0,"0,000000",Т.10!AV9)</f>
        <v/>
      </c>
      <c r="O488" s="652"/>
      <c r="P488" s="597" t="str">
        <f ca="1">Т.10!AW9</f>
        <v xml:space="preserve"> </v>
      </c>
      <c r="Q488" s="597"/>
      <c r="R488" s="597" t="str">
        <f ca="1">IF(CONCATENATE(Т.10!AX9,";",Т.10!AY9)=" ; ","",CONCATENATE(Т.10!AX9,";",Т.10!AY9))</f>
        <v/>
      </c>
      <c r="S488" s="597"/>
      <c r="T488" s="597" t="str">
        <f ca="1">Т.10!AZ9</f>
        <v xml:space="preserve"> </v>
      </c>
      <c r="U488" s="597"/>
      <c r="V488" s="247"/>
      <c r="W488" s="247"/>
      <c r="X488" s="247"/>
      <c r="Y488" s="247"/>
      <c r="Z488" s="247"/>
      <c r="AA488" s="247"/>
      <c r="AB488"/>
      <c r="AC488"/>
      <c r="AD488"/>
      <c r="AE488"/>
      <c r="AF488"/>
      <c r="AG488"/>
      <c r="AH488"/>
      <c r="AI488"/>
      <c r="AJ488"/>
      <c r="AK488"/>
    </row>
    <row r="489" spans="1:37" s="336" customFormat="1" ht="15" customHeight="1" x14ac:dyDescent="0.35">
      <c r="A489" s="402">
        <v>5</v>
      </c>
      <c r="B489" s="571" t="str">
        <f ca="1">CONCATENATE(Т.10!AB10," ",Т.10!AC10," ",Т.10!AD10)</f>
        <v xml:space="preserve">     </v>
      </c>
      <c r="C489" s="571"/>
      <c r="D489" s="571"/>
      <c r="E489" s="571" t="str">
        <f ca="1">IF(CONCATENATE(Т.10!AE10," (",Т.10!AF10,"), ",Т.10!AG10,", ",Т.10!AH10)="  ( ),  ,  ","",IF(CONCATENATE(Т.10!AE10," (",Т.10!AF10,"), ",Т.10!AG10,", ",Т.10!AH10)=$AJ$486,"-",CONCATENATE(Т.10!AE10," (",Т.10!AF10,"), ",Т.10!AG10,", ",Т.10!AH10)))</f>
        <v/>
      </c>
      <c r="F489" s="571"/>
      <c r="G489" s="571"/>
      <c r="H489" s="577" t="str">
        <f ca="1">IF(CONCATENATE(Т.10!AJ10,", ",Т.10!AI10,", ",Т.10!AK10," обл., ",Т.10!AL10," р-н, ",Т.10!AM10," ",Т.10!AN10,", ",Т.10!AO10," ",Т.10!AP10,", буд. ",Т.10!AQ10,", кв./оф.",Т.10!AR10,".    ",Т.10!AS10)=" ,  ,   обл.,   р-н,    ,    , буд.  , кв./оф. .     ","",IF(CONCATENATE(Т.10!AJ10,", ",Т.10!AI10,", ",Т.10!AK10," обл., ",Т.10!AL10," р-н, ",Т.10!AM10," ",Т.10!AN10,", ",Т.10!AO10," ",Т.10!AP10,", буд. ",Т.10!AQ10,", кв./оф.",Т.10!AR10,".    ",Т.10!AS10)=$AJ$487,"-",CONCATENATE(Т.10!AJ10,", ",Т.10!AI10,", ",Т.10!AK10," обл., ",Т.10!AL10," р-н, ",Т.10!AM10," ",Т.10!AN10,", ",Т.10!AO10," ",Т.10!AP10,", буд. ",Т.10!AQ10,", кв./оф.",Т.10!AR10,".    ",Т.10!AS10)))</f>
        <v/>
      </c>
      <c r="I489" s="579"/>
      <c r="J489" s="652" t="str">
        <f ca="1">IF(Т.10!AT10=0,"0,000000",Т.10!AT10)</f>
        <v xml:space="preserve"> </v>
      </c>
      <c r="K489" s="652"/>
      <c r="L489" s="652" t="str">
        <f ca="1">IF(Т.10!AU10=0,"0,000000",Т.10!AU10)</f>
        <v xml:space="preserve"> </v>
      </c>
      <c r="M489" s="652"/>
      <c r="N489" s="652" t="str">
        <f ca="1">IF(Т.10!AV10=0,"0,000000",Т.10!AV10)</f>
        <v/>
      </c>
      <c r="O489" s="652"/>
      <c r="P489" s="597" t="str">
        <f ca="1">Т.10!AW10</f>
        <v xml:space="preserve"> </v>
      </c>
      <c r="Q489" s="597"/>
      <c r="R489" s="597" t="str">
        <f ca="1">IF(CONCATENATE(Т.10!AX10,";",Т.10!AY10)=" ; ","",CONCATENATE(Т.10!AX10,";",Т.10!AY10))</f>
        <v/>
      </c>
      <c r="S489" s="597"/>
      <c r="T489" s="597" t="str">
        <f ca="1">Т.10!AZ10</f>
        <v xml:space="preserve"> </v>
      </c>
      <c r="U489" s="597"/>
      <c r="V489" s="247"/>
      <c r="W489" s="247"/>
      <c r="X489" s="247"/>
      <c r="Y489" s="247"/>
      <c r="Z489" s="247"/>
      <c r="AA489" s="247"/>
      <c r="AB489"/>
      <c r="AC489"/>
      <c r="AD489"/>
      <c r="AE489"/>
      <c r="AF489"/>
      <c r="AG489"/>
      <c r="AH489"/>
      <c r="AI489"/>
      <c r="AJ489"/>
      <c r="AK489"/>
    </row>
    <row r="490" spans="1:37" s="336" customFormat="1" ht="15" customHeight="1" x14ac:dyDescent="0.35">
      <c r="A490" s="402">
        <v>6</v>
      </c>
      <c r="B490" s="571" t="str">
        <f ca="1">CONCATENATE(Т.10!AB11," ",Т.10!AC11," ",Т.10!AD11)</f>
        <v xml:space="preserve">     </v>
      </c>
      <c r="C490" s="571"/>
      <c r="D490" s="571"/>
      <c r="E490" s="571" t="str">
        <f ca="1">IF(CONCATENATE(Т.10!AE11," (",Т.10!AF11,"), ",Т.10!AG11,", ",Т.10!AH11)="  ( ),  ,  ","",IF(CONCATENATE(Т.10!AE11," (",Т.10!AF11,"), ",Т.10!AG11,", ",Т.10!AH11)=$AJ$486,"-",CONCATENATE(Т.10!AE11," (",Т.10!AF11,"), ",Т.10!AG11,", ",Т.10!AH11)))</f>
        <v/>
      </c>
      <c r="F490" s="571"/>
      <c r="G490" s="571"/>
      <c r="H490" s="577" t="str">
        <f ca="1">IF(CONCATENATE(Т.10!AJ11,", ",Т.10!AI11,", ",Т.10!AK11," обл., ",Т.10!AL11," р-н, ",Т.10!AM11," ",Т.10!AN11,", ",Т.10!AO11," ",Т.10!AP11,", буд. ",Т.10!AQ11,", кв./оф.",Т.10!AR11,".    ",Т.10!AS11)=" ,  ,   обл.,   р-н,    ,    , буд.  , кв./оф. .     ","",IF(CONCATENATE(Т.10!AJ11,", ",Т.10!AI11,", ",Т.10!AK11," обл., ",Т.10!AL11," р-н, ",Т.10!AM11," ",Т.10!AN11,", ",Т.10!AO11," ",Т.10!AP11,", буд. ",Т.10!AQ11,", кв./оф.",Т.10!AR11,".    ",Т.10!AS11)=$AJ$487,"-",CONCATENATE(Т.10!AJ11,", ",Т.10!AI11,", ",Т.10!AK11," обл., ",Т.10!AL11," р-н, ",Т.10!AM11," ",Т.10!AN11,", ",Т.10!AO11," ",Т.10!AP11,", буд. ",Т.10!AQ11,", кв./оф.",Т.10!AR11,".    ",Т.10!AS11)))</f>
        <v/>
      </c>
      <c r="I490" s="579"/>
      <c r="J490" s="652" t="str">
        <f ca="1">IF(Т.10!AT11=0,"0,000000",Т.10!AT11)</f>
        <v xml:space="preserve"> </v>
      </c>
      <c r="K490" s="652"/>
      <c r="L490" s="652" t="str">
        <f ca="1">IF(Т.10!AU11=0,"0,000000",Т.10!AU11)</f>
        <v xml:space="preserve"> </v>
      </c>
      <c r="M490" s="652"/>
      <c r="N490" s="652" t="str">
        <f ca="1">IF(Т.10!AV11=0,"0,000000",Т.10!AV11)</f>
        <v/>
      </c>
      <c r="O490" s="652"/>
      <c r="P490" s="597" t="str">
        <f ca="1">Т.10!AW11</f>
        <v xml:space="preserve"> </v>
      </c>
      <c r="Q490" s="597"/>
      <c r="R490" s="597" t="str">
        <f ca="1">IF(CONCATENATE(Т.10!AX11,";",Т.10!AY11)=" ; ","",CONCATENATE(Т.10!AX11,";",Т.10!AY11))</f>
        <v/>
      </c>
      <c r="S490" s="597"/>
      <c r="T490" s="597" t="str">
        <f ca="1">Т.10!AZ11</f>
        <v xml:space="preserve"> </v>
      </c>
      <c r="U490" s="597"/>
      <c r="V490" s="247"/>
      <c r="W490" s="247"/>
      <c r="X490" s="247"/>
      <c r="Y490" s="247"/>
      <c r="Z490" s="247"/>
      <c r="AA490" s="247"/>
      <c r="AB490"/>
      <c r="AC490"/>
      <c r="AD490"/>
      <c r="AE490"/>
      <c r="AF490"/>
      <c r="AG490"/>
      <c r="AH490"/>
      <c r="AI490"/>
      <c r="AJ490"/>
      <c r="AK490"/>
    </row>
    <row r="491" spans="1:37" s="336" customFormat="1" ht="15" customHeight="1" x14ac:dyDescent="0.35">
      <c r="A491" s="402">
        <v>7</v>
      </c>
      <c r="B491" s="571" t="str">
        <f ca="1">CONCATENATE(Т.10!AB12," ",Т.10!AC12," ",Т.10!AD12)</f>
        <v xml:space="preserve">     </v>
      </c>
      <c r="C491" s="571"/>
      <c r="D491" s="571"/>
      <c r="E491" s="571" t="str">
        <f ca="1">IF(CONCATENATE(Т.10!AE12," (",Т.10!AF12,"), ",Т.10!AG12,", ",Т.10!AH12)="  ( ),  ,  ","",IF(CONCATENATE(Т.10!AE12," (",Т.10!AF12,"), ",Т.10!AG12,", ",Т.10!AH12)=$AJ$486,"-",CONCATENATE(Т.10!AE12," (",Т.10!AF12,"), ",Т.10!AG12,", ",Т.10!AH12)))</f>
        <v/>
      </c>
      <c r="F491" s="571"/>
      <c r="G491" s="571"/>
      <c r="H491" s="577" t="str">
        <f ca="1">IF(CONCATENATE(Т.10!AJ12,", ",Т.10!AI12,", ",Т.10!AK12," обл., ",Т.10!AL12," р-н, ",Т.10!AM12," ",Т.10!AN12,", ",Т.10!AO12," ",Т.10!AP12,", буд. ",Т.10!AQ12,", кв./оф.",Т.10!AR12,".    ",Т.10!AS12)=" ,  ,   обл.,   р-н,    ,    , буд.  , кв./оф. .     ","",IF(CONCATENATE(Т.10!AJ12,", ",Т.10!AI12,", ",Т.10!AK12," обл., ",Т.10!AL12," р-н, ",Т.10!AM12," ",Т.10!AN12,", ",Т.10!AO12," ",Т.10!AP12,", буд. ",Т.10!AQ12,", кв./оф.",Т.10!AR12,".    ",Т.10!AS12)=$AJ$487,"-",CONCATENATE(Т.10!AJ12,", ",Т.10!AI12,", ",Т.10!AK12," обл., ",Т.10!AL12," р-н, ",Т.10!AM12," ",Т.10!AN12,", ",Т.10!AO12," ",Т.10!AP12,", буд. ",Т.10!AQ12,", кв./оф.",Т.10!AR12,".    ",Т.10!AS12)))</f>
        <v/>
      </c>
      <c r="I491" s="579"/>
      <c r="J491" s="652" t="str">
        <f ca="1">IF(Т.10!AT12=0,"0,000000",Т.10!AT12)</f>
        <v xml:space="preserve"> </v>
      </c>
      <c r="K491" s="652"/>
      <c r="L491" s="652" t="str">
        <f ca="1">IF(Т.10!AU12=0,"0,000000",Т.10!AU12)</f>
        <v xml:space="preserve"> </v>
      </c>
      <c r="M491" s="652"/>
      <c r="N491" s="652" t="str">
        <f ca="1">IF(Т.10!AV12=0,"0,000000",Т.10!AV12)</f>
        <v/>
      </c>
      <c r="O491" s="652"/>
      <c r="P491" s="597" t="str">
        <f ca="1">Т.10!AW12</f>
        <v xml:space="preserve"> </v>
      </c>
      <c r="Q491" s="597"/>
      <c r="R491" s="597" t="str">
        <f ca="1">IF(CONCATENATE(Т.10!AX12,";",Т.10!AY12)=" ; ","",CONCATENATE(Т.10!AX12,";",Т.10!AY12))</f>
        <v/>
      </c>
      <c r="S491" s="597"/>
      <c r="T491" s="597" t="str">
        <f ca="1">Т.10!AZ12</f>
        <v xml:space="preserve"> </v>
      </c>
      <c r="U491" s="597"/>
      <c r="V491" s="247"/>
      <c r="W491" s="247"/>
      <c r="X491" s="247"/>
      <c r="Y491" s="247"/>
      <c r="Z491" s="247"/>
      <c r="AA491" s="247"/>
      <c r="AB491"/>
      <c r="AC491"/>
      <c r="AD491"/>
      <c r="AE491"/>
      <c r="AF491"/>
      <c r="AG491"/>
      <c r="AH491"/>
      <c r="AI491"/>
      <c r="AJ491"/>
      <c r="AK491"/>
    </row>
    <row r="492" spans="1:37" s="336" customFormat="1" ht="15" customHeight="1" x14ac:dyDescent="0.35">
      <c r="A492" s="402">
        <v>8</v>
      </c>
      <c r="B492" s="571" t="str">
        <f ca="1">CONCATENATE(Т.10!AB13," ",Т.10!AC13," ",Т.10!AD13)</f>
        <v xml:space="preserve">     </v>
      </c>
      <c r="C492" s="571"/>
      <c r="D492" s="571"/>
      <c r="E492" s="571" t="str">
        <f ca="1">IF(CONCATENATE(Т.10!AE13," (",Т.10!AF13,"), ",Т.10!AG13,", ",Т.10!AH13)="  ( ),  ,  ","",IF(CONCATENATE(Т.10!AE13," (",Т.10!AF13,"), ",Т.10!AG13,", ",Т.10!AH13)=$AJ$486,"-",CONCATENATE(Т.10!AE13," (",Т.10!AF13,"), ",Т.10!AG13,", ",Т.10!AH13)))</f>
        <v/>
      </c>
      <c r="F492" s="571"/>
      <c r="G492" s="571"/>
      <c r="H492" s="577" t="str">
        <f ca="1">IF(CONCATENATE(Т.10!AJ13,", ",Т.10!AI13,", ",Т.10!AK13," обл., ",Т.10!AL13," р-н, ",Т.10!AM13," ",Т.10!AN13,", ",Т.10!AO13," ",Т.10!AP13,", буд. ",Т.10!AQ13,", кв./оф.",Т.10!AR13,".    ",Т.10!AS13)=" ,  ,   обл.,   р-н,    ,    , буд.  , кв./оф. .     ","",IF(CONCATENATE(Т.10!AJ13,", ",Т.10!AI13,", ",Т.10!AK13," обл., ",Т.10!AL13," р-н, ",Т.10!AM13," ",Т.10!AN13,", ",Т.10!AO13," ",Т.10!AP13,", буд. ",Т.10!AQ13,", кв./оф.",Т.10!AR13,".    ",Т.10!AS13)=$AJ$487,"-",CONCATENATE(Т.10!AJ13,", ",Т.10!AI13,", ",Т.10!AK13," обл., ",Т.10!AL13," р-н, ",Т.10!AM13," ",Т.10!AN13,", ",Т.10!AO13," ",Т.10!AP13,", буд. ",Т.10!AQ13,", кв./оф.",Т.10!AR13,".    ",Т.10!AS13)))</f>
        <v/>
      </c>
      <c r="I492" s="579"/>
      <c r="J492" s="652" t="str">
        <f ca="1">IF(Т.10!AT13=0,"0,000000",Т.10!AT13)</f>
        <v xml:space="preserve"> </v>
      </c>
      <c r="K492" s="652"/>
      <c r="L492" s="652" t="str">
        <f ca="1">IF(Т.10!AU13=0,"0,000000",Т.10!AU13)</f>
        <v xml:space="preserve"> </v>
      </c>
      <c r="M492" s="652"/>
      <c r="N492" s="652" t="str">
        <f ca="1">IF(Т.10!AV13=0,"0,000000",Т.10!AV13)</f>
        <v/>
      </c>
      <c r="O492" s="652"/>
      <c r="P492" s="597" t="str">
        <f ca="1">Т.10!AW13</f>
        <v xml:space="preserve"> </v>
      </c>
      <c r="Q492" s="597"/>
      <c r="R492" s="597" t="str">
        <f ca="1">IF(CONCATENATE(Т.10!AX13,";",Т.10!AY13)=" ; ","",CONCATENATE(Т.10!AX13,";",Т.10!AY13))</f>
        <v/>
      </c>
      <c r="S492" s="597"/>
      <c r="T492" s="597" t="str">
        <f ca="1">Т.10!AZ13</f>
        <v xml:space="preserve"> </v>
      </c>
      <c r="U492" s="597"/>
      <c r="V492" s="247"/>
      <c r="W492" s="247"/>
      <c r="X492" s="247"/>
      <c r="Y492" s="247"/>
      <c r="Z492" s="247"/>
      <c r="AA492" s="247"/>
      <c r="AB492"/>
      <c r="AC492"/>
      <c r="AD492"/>
      <c r="AE492"/>
      <c r="AF492"/>
      <c r="AG492"/>
      <c r="AH492"/>
      <c r="AI492"/>
      <c r="AJ492"/>
      <c r="AK492"/>
    </row>
    <row r="493" spans="1:37" s="336" customFormat="1" ht="15" customHeight="1" x14ac:dyDescent="0.35">
      <c r="A493" s="402">
        <v>9</v>
      </c>
      <c r="B493" s="571" t="str">
        <f ca="1">CONCATENATE(Т.10!AB14," ",Т.10!AC14," ",Т.10!AD14)</f>
        <v xml:space="preserve">     </v>
      </c>
      <c r="C493" s="571"/>
      <c r="D493" s="571"/>
      <c r="E493" s="571" t="str">
        <f ca="1">IF(CONCATENATE(Т.10!AE14," (",Т.10!AF14,"), ",Т.10!AG14,", ",Т.10!AH14)="  ( ),  ,  ","",IF(CONCATENATE(Т.10!AE14," (",Т.10!AF14,"), ",Т.10!AG14,", ",Т.10!AH14)=$AJ$486,"-",CONCATENATE(Т.10!AE14," (",Т.10!AF14,"), ",Т.10!AG14,", ",Т.10!AH14)))</f>
        <v/>
      </c>
      <c r="F493" s="571"/>
      <c r="G493" s="571"/>
      <c r="H493" s="577" t="str">
        <f ca="1">IF(CONCATENATE(Т.10!AJ14,", ",Т.10!AI14,", ",Т.10!AK14," обл., ",Т.10!AL14," р-н, ",Т.10!AM14," ",Т.10!AN14,", ",Т.10!AO14," ",Т.10!AP14,", буд. ",Т.10!AQ14,", кв./оф.",Т.10!AR14,".    ",Т.10!AS14)=" ,  ,   обл.,   р-н,    ,    , буд.  , кв./оф. .     ","",IF(CONCATENATE(Т.10!AJ14,", ",Т.10!AI14,", ",Т.10!AK14," обл., ",Т.10!AL14," р-н, ",Т.10!AM14," ",Т.10!AN14,", ",Т.10!AO14," ",Т.10!AP14,", буд. ",Т.10!AQ14,", кв./оф.",Т.10!AR14,".    ",Т.10!AS14)=$AJ$487,"-",CONCATENATE(Т.10!AJ14,", ",Т.10!AI14,", ",Т.10!AK14," обл., ",Т.10!AL14," р-н, ",Т.10!AM14," ",Т.10!AN14,", ",Т.10!AO14," ",Т.10!AP14,", буд. ",Т.10!AQ14,", кв./оф.",Т.10!AR14,".    ",Т.10!AS14)))</f>
        <v/>
      </c>
      <c r="I493" s="579"/>
      <c r="J493" s="652" t="str">
        <f ca="1">IF(Т.10!AT14=0,"0,000000",Т.10!AT14)</f>
        <v xml:space="preserve"> </v>
      </c>
      <c r="K493" s="652"/>
      <c r="L493" s="652" t="str">
        <f ca="1">IF(Т.10!AU14=0,"0,000000",Т.10!AU14)</f>
        <v xml:space="preserve"> </v>
      </c>
      <c r="M493" s="652"/>
      <c r="N493" s="652" t="str">
        <f ca="1">IF(Т.10!AV14=0,"0,000000",Т.10!AV14)</f>
        <v/>
      </c>
      <c r="O493" s="652"/>
      <c r="P493" s="597" t="str">
        <f ca="1">Т.10!AW14</f>
        <v xml:space="preserve"> </v>
      </c>
      <c r="Q493" s="597"/>
      <c r="R493" s="597" t="str">
        <f ca="1">IF(CONCATENATE(Т.10!AX14,";",Т.10!AY14)=" ; ","",CONCATENATE(Т.10!AX14,";",Т.10!AY14))</f>
        <v/>
      </c>
      <c r="S493" s="597"/>
      <c r="T493" s="597" t="str">
        <f ca="1">Т.10!AZ14</f>
        <v xml:space="preserve"> </v>
      </c>
      <c r="U493" s="597"/>
      <c r="V493" s="247"/>
      <c r="W493" s="247"/>
      <c r="X493" s="247"/>
      <c r="Y493" s="247"/>
      <c r="Z493" s="247"/>
      <c r="AA493" s="247"/>
      <c r="AB493"/>
      <c r="AC493"/>
      <c r="AD493"/>
      <c r="AE493"/>
      <c r="AF493"/>
      <c r="AG493"/>
      <c r="AH493"/>
      <c r="AI493"/>
      <c r="AJ493"/>
      <c r="AK493"/>
    </row>
    <row r="494" spans="1:37" s="336" customFormat="1" ht="15" customHeight="1" x14ac:dyDescent="0.35">
      <c r="A494" s="402">
        <v>10</v>
      </c>
      <c r="B494" s="571" t="str">
        <f ca="1">CONCATENATE(Т.10!AB15," ",Т.10!AC15," ",Т.10!AD15)</f>
        <v xml:space="preserve">     </v>
      </c>
      <c r="C494" s="571"/>
      <c r="D494" s="571"/>
      <c r="E494" s="571" t="str">
        <f ca="1">IF(CONCATENATE(Т.10!AE15," (",Т.10!AF15,"), ",Т.10!AG15,", ",Т.10!AH15)="  ( ),  ,  ","",IF(CONCATENATE(Т.10!AE15," (",Т.10!AF15,"), ",Т.10!AG15,", ",Т.10!AH15)=$AJ$486,"-",CONCATENATE(Т.10!AE15," (",Т.10!AF15,"), ",Т.10!AG15,", ",Т.10!AH15)))</f>
        <v/>
      </c>
      <c r="F494" s="571"/>
      <c r="G494" s="571"/>
      <c r="H494" s="577" t="str">
        <f ca="1">IF(CONCATENATE(Т.10!AJ15,", ",Т.10!AI15,", ",Т.10!AK15," обл., ",Т.10!AL15," р-н, ",Т.10!AM15," ",Т.10!AN15,", ",Т.10!AO15," ",Т.10!AP15,", буд. ",Т.10!AQ15,", кв./оф.",Т.10!AR15,".    ",Т.10!AS15)=" ,  ,   обл.,   р-н,    ,    , буд.  , кв./оф. .     ","",IF(CONCATENATE(Т.10!AJ15,", ",Т.10!AI15,", ",Т.10!AK15," обл., ",Т.10!AL15," р-н, ",Т.10!AM15," ",Т.10!AN15,", ",Т.10!AO15," ",Т.10!AP15,", буд. ",Т.10!AQ15,", кв./оф.",Т.10!AR15,".    ",Т.10!AS15)=$AJ$487,"-",CONCATENATE(Т.10!AJ15,", ",Т.10!AI15,", ",Т.10!AK15," обл., ",Т.10!AL15," р-н, ",Т.10!AM15," ",Т.10!AN15,", ",Т.10!AO15," ",Т.10!AP15,", буд. ",Т.10!AQ15,", кв./оф.",Т.10!AR15,".    ",Т.10!AS15)))</f>
        <v/>
      </c>
      <c r="I494" s="579"/>
      <c r="J494" s="652" t="str">
        <f ca="1">IF(Т.10!AT15=0,"0,000000",Т.10!AT15)</f>
        <v xml:space="preserve"> </v>
      </c>
      <c r="K494" s="652"/>
      <c r="L494" s="652" t="str">
        <f ca="1">IF(Т.10!AU15=0,"0,000000",Т.10!AU15)</f>
        <v xml:space="preserve"> </v>
      </c>
      <c r="M494" s="652"/>
      <c r="N494" s="652" t="str">
        <f ca="1">IF(Т.10!AV15=0,"0,000000",Т.10!AV15)</f>
        <v/>
      </c>
      <c r="O494" s="652"/>
      <c r="P494" s="597" t="str">
        <f ca="1">Т.10!AW15</f>
        <v xml:space="preserve"> </v>
      </c>
      <c r="Q494" s="597"/>
      <c r="R494" s="597" t="str">
        <f ca="1">IF(CONCATENATE(Т.10!AX15,";",Т.10!AY15)=" ; ","",CONCATENATE(Т.10!AX15,";",Т.10!AY15))</f>
        <v/>
      </c>
      <c r="S494" s="597"/>
      <c r="T494" s="597" t="str">
        <f ca="1">Т.10!AZ15</f>
        <v xml:space="preserve"> </v>
      </c>
      <c r="U494" s="597"/>
      <c r="V494" s="247"/>
      <c r="W494" s="247"/>
      <c r="X494" s="247"/>
      <c r="Y494" s="247"/>
      <c r="Z494" s="247"/>
      <c r="AA494" s="247"/>
      <c r="AB494"/>
      <c r="AC494"/>
      <c r="AD494"/>
      <c r="AE494"/>
      <c r="AF494"/>
      <c r="AG494"/>
      <c r="AH494"/>
      <c r="AI494"/>
      <c r="AJ494"/>
      <c r="AK494"/>
    </row>
    <row r="495" spans="1:37" s="336" customFormat="1" ht="15" customHeight="1" x14ac:dyDescent="0.35">
      <c r="A495" s="402">
        <v>11</v>
      </c>
      <c r="B495" s="571" t="str">
        <f ca="1">CONCATENATE(Т.10!AB16," ",Т.10!AC16," ",Т.10!AD16)</f>
        <v xml:space="preserve">     </v>
      </c>
      <c r="C495" s="571"/>
      <c r="D495" s="571"/>
      <c r="E495" s="571" t="str">
        <f ca="1">IF(CONCATENATE(Т.10!AE16," (",Т.10!AF16,"), ",Т.10!AG16,", ",Т.10!AH16)="  ( ),  ,  ","",IF(CONCATENATE(Т.10!AE16," (",Т.10!AF16,"), ",Т.10!AG16,", ",Т.10!AH16)=$AJ$486,"-",CONCATENATE(Т.10!AE16," (",Т.10!AF16,"), ",Т.10!AG16,", ",Т.10!AH16)))</f>
        <v/>
      </c>
      <c r="F495" s="571"/>
      <c r="G495" s="571"/>
      <c r="H495" s="577" t="str">
        <f ca="1">IF(CONCATENATE(Т.10!AJ16,", ",Т.10!AI16,", ",Т.10!AK16," обл., ",Т.10!AL16," р-н, ",Т.10!AM16," ",Т.10!AN16,", ",Т.10!AO16," ",Т.10!AP16,", буд. ",Т.10!AQ16,", кв./оф.",Т.10!AR16,".    ",Т.10!AS16)=" ,  ,   обл.,   р-н,    ,    , буд.  , кв./оф. .     ","",IF(CONCATENATE(Т.10!AJ16,", ",Т.10!AI16,", ",Т.10!AK16," обл., ",Т.10!AL16," р-н, ",Т.10!AM16," ",Т.10!AN16,", ",Т.10!AO16," ",Т.10!AP16,", буд. ",Т.10!AQ16,", кв./оф.",Т.10!AR16,".    ",Т.10!AS16)=$AJ$487,"-",CONCATENATE(Т.10!AJ16,", ",Т.10!AI16,", ",Т.10!AK16," обл., ",Т.10!AL16," р-н, ",Т.10!AM16," ",Т.10!AN16,", ",Т.10!AO16," ",Т.10!AP16,", буд. ",Т.10!AQ16,", кв./оф.",Т.10!AR16,".    ",Т.10!AS16)))</f>
        <v/>
      </c>
      <c r="I495" s="579"/>
      <c r="J495" s="652" t="str">
        <f ca="1">IF(Т.10!AT16=0,"0,000000",Т.10!AT16)</f>
        <v xml:space="preserve"> </v>
      </c>
      <c r="K495" s="652"/>
      <c r="L495" s="652" t="str">
        <f ca="1">IF(Т.10!AU16=0,"0,000000",Т.10!AU16)</f>
        <v xml:space="preserve"> </v>
      </c>
      <c r="M495" s="652"/>
      <c r="N495" s="652" t="str">
        <f ca="1">IF(Т.10!AV16=0,"0,000000",Т.10!AV16)</f>
        <v/>
      </c>
      <c r="O495" s="652"/>
      <c r="P495" s="597" t="str">
        <f ca="1">Т.10!AW16</f>
        <v xml:space="preserve"> </v>
      </c>
      <c r="Q495" s="597"/>
      <c r="R495" s="597" t="str">
        <f ca="1">IF(CONCATENATE(Т.10!AX16,";",Т.10!AY16)=" ; ","",CONCATENATE(Т.10!AX16,";",Т.10!AY16))</f>
        <v/>
      </c>
      <c r="S495" s="597"/>
      <c r="T495" s="597" t="str">
        <f ca="1">Т.10!AZ16</f>
        <v xml:space="preserve"> </v>
      </c>
      <c r="U495" s="597"/>
      <c r="V495" s="247"/>
      <c r="W495" s="247"/>
      <c r="X495" s="247"/>
      <c r="Y495" s="247"/>
      <c r="Z495" s="247"/>
      <c r="AA495" s="247"/>
      <c r="AB495"/>
      <c r="AC495"/>
      <c r="AD495"/>
      <c r="AE495"/>
      <c r="AF495"/>
      <c r="AG495"/>
      <c r="AH495"/>
      <c r="AI495"/>
      <c r="AJ495"/>
      <c r="AK495"/>
    </row>
    <row r="496" spans="1:37" s="336" customFormat="1" ht="15" customHeight="1" x14ac:dyDescent="0.35">
      <c r="A496" s="402">
        <v>12</v>
      </c>
      <c r="B496" s="571" t="str">
        <f ca="1">CONCATENATE(Т.10!AB17," ",Т.10!AC17," ",Т.10!AD17)</f>
        <v xml:space="preserve">     </v>
      </c>
      <c r="C496" s="571"/>
      <c r="D496" s="571"/>
      <c r="E496" s="571" t="str">
        <f ca="1">IF(CONCATENATE(Т.10!AE17," (",Т.10!AF17,"), ",Т.10!AG17,", ",Т.10!AH17)="  ( ),  ,  ","",IF(CONCATENATE(Т.10!AE17," (",Т.10!AF17,"), ",Т.10!AG17,", ",Т.10!AH17)=$AJ$486,"-",CONCATENATE(Т.10!AE17," (",Т.10!AF17,"), ",Т.10!AG17,", ",Т.10!AH17)))</f>
        <v/>
      </c>
      <c r="F496" s="571"/>
      <c r="G496" s="571"/>
      <c r="H496" s="577" t="str">
        <f ca="1">IF(CONCATENATE(Т.10!AJ17,", ",Т.10!AI17,", ",Т.10!AK17," обл., ",Т.10!AL17," р-н, ",Т.10!AM17," ",Т.10!AN17,", ",Т.10!AO17," ",Т.10!AP17,", буд. ",Т.10!AQ17,", кв./оф.",Т.10!AR17,".    ",Т.10!AS17)=" ,  ,   обл.,   р-н,    ,    , буд.  , кв./оф. .     ","",IF(CONCATENATE(Т.10!AJ17,", ",Т.10!AI17,", ",Т.10!AK17," обл., ",Т.10!AL17," р-н, ",Т.10!AM17," ",Т.10!AN17,", ",Т.10!AO17," ",Т.10!AP17,", буд. ",Т.10!AQ17,", кв./оф.",Т.10!AR17,".    ",Т.10!AS17)=$AJ$487,"-",CONCATENATE(Т.10!AJ17,", ",Т.10!AI17,", ",Т.10!AK17," обл., ",Т.10!AL17," р-н, ",Т.10!AM17," ",Т.10!AN17,", ",Т.10!AO17," ",Т.10!AP17,", буд. ",Т.10!AQ17,", кв./оф.",Т.10!AR17,".    ",Т.10!AS17)))</f>
        <v/>
      </c>
      <c r="I496" s="579"/>
      <c r="J496" s="652" t="str">
        <f ca="1">IF(Т.10!AT17=0,"0,000000",Т.10!AT17)</f>
        <v xml:space="preserve"> </v>
      </c>
      <c r="K496" s="652"/>
      <c r="L496" s="652" t="str">
        <f ca="1">IF(Т.10!AU17=0,"0,000000",Т.10!AU17)</f>
        <v xml:space="preserve"> </v>
      </c>
      <c r="M496" s="652"/>
      <c r="N496" s="652" t="str">
        <f ca="1">IF(Т.10!AV17=0,"0,000000",Т.10!AV17)</f>
        <v/>
      </c>
      <c r="O496" s="652"/>
      <c r="P496" s="597" t="str">
        <f ca="1">Т.10!AW17</f>
        <v xml:space="preserve"> </v>
      </c>
      <c r="Q496" s="597"/>
      <c r="R496" s="597" t="str">
        <f ca="1">IF(CONCATENATE(Т.10!AX17,";",Т.10!AY17)=" ; ","",CONCATENATE(Т.10!AX17,";",Т.10!AY17))</f>
        <v/>
      </c>
      <c r="S496" s="597"/>
      <c r="T496" s="597" t="str">
        <f ca="1">Т.10!AZ17</f>
        <v xml:space="preserve"> </v>
      </c>
      <c r="U496" s="597"/>
      <c r="V496" s="247"/>
      <c r="W496" s="247"/>
      <c r="X496" s="247"/>
      <c r="Y496" s="247"/>
      <c r="Z496" s="247"/>
      <c r="AA496" s="247"/>
      <c r="AB496"/>
      <c r="AC496"/>
      <c r="AD496"/>
      <c r="AE496"/>
      <c r="AF496"/>
      <c r="AG496"/>
      <c r="AH496"/>
      <c r="AI496"/>
      <c r="AJ496"/>
      <c r="AK496"/>
    </row>
    <row r="497" spans="1:37" s="336" customFormat="1" ht="15" customHeight="1" x14ac:dyDescent="0.35">
      <c r="A497" s="402">
        <v>13</v>
      </c>
      <c r="B497" s="571" t="str">
        <f ca="1">CONCATENATE(Т.10!AB18," ",Т.10!AC18," ",Т.10!AD18)</f>
        <v xml:space="preserve">     </v>
      </c>
      <c r="C497" s="571"/>
      <c r="D497" s="571"/>
      <c r="E497" s="571" t="str">
        <f ca="1">IF(CONCATENATE(Т.10!AE18," (",Т.10!AF18,"), ",Т.10!AG18,", ",Т.10!AH18)="  ( ),  ,  ","",IF(CONCATENATE(Т.10!AE18," (",Т.10!AF18,"), ",Т.10!AG18,", ",Т.10!AH18)=$AJ$486,"-",CONCATENATE(Т.10!AE18," (",Т.10!AF18,"), ",Т.10!AG18,", ",Т.10!AH18)))</f>
        <v/>
      </c>
      <c r="F497" s="571"/>
      <c r="G497" s="571"/>
      <c r="H497" s="577" t="str">
        <f ca="1">IF(CONCATENATE(Т.10!AJ18,", ",Т.10!AI18,", ",Т.10!AK18," обл., ",Т.10!AL18," р-н, ",Т.10!AM18," ",Т.10!AN18,", ",Т.10!AO18," ",Т.10!AP18,", буд. ",Т.10!AQ18,", кв./оф.",Т.10!AR18,".    ",Т.10!AS18)=" ,  ,   обл.,   р-н,    ,    , буд.  , кв./оф. .     ","",IF(CONCATENATE(Т.10!AJ18,", ",Т.10!AI18,", ",Т.10!AK18," обл., ",Т.10!AL18," р-н, ",Т.10!AM18," ",Т.10!AN18,", ",Т.10!AO18," ",Т.10!AP18,", буд. ",Т.10!AQ18,", кв./оф.",Т.10!AR18,".    ",Т.10!AS18)=$AJ$487,"-",CONCATENATE(Т.10!AJ18,", ",Т.10!AI18,", ",Т.10!AK18," обл., ",Т.10!AL18," р-н, ",Т.10!AM18," ",Т.10!AN18,", ",Т.10!AO18," ",Т.10!AP18,", буд. ",Т.10!AQ18,", кв./оф.",Т.10!AR18,".    ",Т.10!AS18)))</f>
        <v/>
      </c>
      <c r="I497" s="579"/>
      <c r="J497" s="652" t="str">
        <f ca="1">IF(Т.10!AT18=0,"0,000000",Т.10!AT18)</f>
        <v xml:space="preserve"> </v>
      </c>
      <c r="K497" s="652"/>
      <c r="L497" s="652" t="str">
        <f ca="1">IF(Т.10!AU18=0,"0,000000",Т.10!AU18)</f>
        <v xml:space="preserve"> </v>
      </c>
      <c r="M497" s="652"/>
      <c r="N497" s="652" t="str">
        <f ca="1">IF(Т.10!AV18=0,"0,000000",Т.10!AV18)</f>
        <v/>
      </c>
      <c r="O497" s="652"/>
      <c r="P497" s="597" t="str">
        <f ca="1">Т.10!AW18</f>
        <v xml:space="preserve"> </v>
      </c>
      <c r="Q497" s="597"/>
      <c r="R497" s="597" t="str">
        <f ca="1">IF(CONCATENATE(Т.10!AX18,";",Т.10!AY18)=" ; ","",CONCATENATE(Т.10!AX18,";",Т.10!AY18))</f>
        <v/>
      </c>
      <c r="S497" s="597"/>
      <c r="T497" s="597" t="str">
        <f ca="1">Т.10!AZ18</f>
        <v xml:space="preserve"> </v>
      </c>
      <c r="U497" s="597"/>
      <c r="V497" s="247"/>
      <c r="W497" s="247"/>
      <c r="X497" s="247"/>
      <c r="Y497" s="247"/>
      <c r="Z497" s="247"/>
      <c r="AA497" s="247"/>
      <c r="AB497"/>
      <c r="AC497"/>
      <c r="AD497"/>
      <c r="AE497"/>
      <c r="AF497"/>
      <c r="AG497"/>
      <c r="AH497"/>
      <c r="AI497"/>
      <c r="AJ497"/>
      <c r="AK497"/>
    </row>
    <row r="498" spans="1:37" s="336" customFormat="1" ht="15" customHeight="1" x14ac:dyDescent="0.35">
      <c r="A498" s="402">
        <v>14</v>
      </c>
      <c r="B498" s="571" t="str">
        <f ca="1">CONCATENATE(Т.10!AB19," ",Т.10!AC19," ",Т.10!AD19)</f>
        <v xml:space="preserve">     </v>
      </c>
      <c r="C498" s="571"/>
      <c r="D498" s="571"/>
      <c r="E498" s="571" t="str">
        <f ca="1">IF(CONCATENATE(Т.10!AE19," (",Т.10!AF19,"), ",Т.10!AG19,", ",Т.10!AH19)="  ( ),  ,  ","",IF(CONCATENATE(Т.10!AE19," (",Т.10!AF19,"), ",Т.10!AG19,", ",Т.10!AH19)=$AJ$486,"-",CONCATENATE(Т.10!AE19," (",Т.10!AF19,"), ",Т.10!AG19,", ",Т.10!AH19)))</f>
        <v/>
      </c>
      <c r="F498" s="571"/>
      <c r="G498" s="571"/>
      <c r="H498" s="577" t="str">
        <f ca="1">IF(CONCATENATE(Т.10!AJ19,", ",Т.10!AI19,", ",Т.10!AK19," обл., ",Т.10!AL19," р-н, ",Т.10!AM19," ",Т.10!AN19,", ",Т.10!AO19," ",Т.10!AP19,", буд. ",Т.10!AQ19,", кв./оф.",Т.10!AR19,".    ",Т.10!AS19)=" ,  ,   обл.,   р-н,    ,    , буд.  , кв./оф. .     ","",IF(CONCATENATE(Т.10!AJ19,", ",Т.10!AI19,", ",Т.10!AK19," обл., ",Т.10!AL19," р-н, ",Т.10!AM19," ",Т.10!AN19,", ",Т.10!AO19," ",Т.10!AP19,", буд. ",Т.10!AQ19,", кв./оф.",Т.10!AR19,".    ",Т.10!AS19)=$AJ$487,"-",CONCATENATE(Т.10!AJ19,", ",Т.10!AI19,", ",Т.10!AK19," обл., ",Т.10!AL19," р-н, ",Т.10!AM19," ",Т.10!AN19,", ",Т.10!AO19," ",Т.10!AP19,", буд. ",Т.10!AQ19,", кв./оф.",Т.10!AR19,".    ",Т.10!AS19)))</f>
        <v/>
      </c>
      <c r="I498" s="579"/>
      <c r="J498" s="652" t="str">
        <f ca="1">IF(Т.10!AT19=0,"0,000000",Т.10!AT19)</f>
        <v xml:space="preserve"> </v>
      </c>
      <c r="K498" s="652"/>
      <c r="L498" s="652" t="str">
        <f ca="1">IF(Т.10!AU19=0,"0,000000",Т.10!AU19)</f>
        <v xml:space="preserve"> </v>
      </c>
      <c r="M498" s="652"/>
      <c r="N498" s="652" t="str">
        <f ca="1">IF(Т.10!AV19=0,"0,000000",Т.10!AV19)</f>
        <v/>
      </c>
      <c r="O498" s="652"/>
      <c r="P498" s="597" t="str">
        <f ca="1">Т.10!AW19</f>
        <v xml:space="preserve"> </v>
      </c>
      <c r="Q498" s="597"/>
      <c r="R498" s="597" t="str">
        <f ca="1">IF(CONCATENATE(Т.10!AX19,";",Т.10!AY19)=" ; ","",CONCATENATE(Т.10!AX19,";",Т.10!AY19))</f>
        <v/>
      </c>
      <c r="S498" s="597"/>
      <c r="T498" s="597" t="str">
        <f ca="1">Т.10!AZ19</f>
        <v xml:space="preserve"> </v>
      </c>
      <c r="U498" s="597"/>
      <c r="V498" s="247"/>
      <c r="W498" s="247"/>
      <c r="X498" s="247"/>
      <c r="Y498" s="247"/>
      <c r="Z498" s="247"/>
      <c r="AA498" s="247"/>
      <c r="AB498"/>
      <c r="AC498"/>
      <c r="AD498"/>
      <c r="AE498"/>
      <c r="AF498"/>
      <c r="AG498"/>
      <c r="AH498"/>
      <c r="AI498"/>
      <c r="AJ498"/>
      <c r="AK498"/>
    </row>
    <row r="499" spans="1:37" s="336" customFormat="1" ht="15" customHeight="1" x14ac:dyDescent="0.35">
      <c r="A499" s="402">
        <v>15</v>
      </c>
      <c r="B499" s="571" t="str">
        <f ca="1">CONCATENATE(Т.10!AB20," ",Т.10!AC20," ",Т.10!AD20)</f>
        <v xml:space="preserve">     </v>
      </c>
      <c r="C499" s="571"/>
      <c r="D499" s="571"/>
      <c r="E499" s="571" t="str">
        <f ca="1">IF(CONCATENATE(Т.10!AE20," (",Т.10!AF20,"), ",Т.10!AG20,", ",Т.10!AH20)="  ( ),  ,  ","",IF(CONCATENATE(Т.10!AE20," (",Т.10!AF20,"), ",Т.10!AG20,", ",Т.10!AH20)=$AJ$486,"-",CONCATENATE(Т.10!AE20," (",Т.10!AF20,"), ",Т.10!AG20,", ",Т.10!AH20)))</f>
        <v/>
      </c>
      <c r="F499" s="571"/>
      <c r="G499" s="571"/>
      <c r="H499" s="577" t="str">
        <f ca="1">IF(CONCATENATE(Т.10!AJ20,", ",Т.10!AI20,", ",Т.10!AK20," обл., ",Т.10!AL20," р-н, ",Т.10!AM20," ",Т.10!AN20,", ",Т.10!AO20," ",Т.10!AP20,", буд. ",Т.10!AQ20,", кв./оф.",Т.10!AR20,".    ",Т.10!AS20)=" ,  ,   обл.,   р-н,    ,    , буд.  , кв./оф. .     ","",IF(CONCATENATE(Т.10!AJ20,", ",Т.10!AI20,", ",Т.10!AK20," обл., ",Т.10!AL20," р-н, ",Т.10!AM20," ",Т.10!AN20,", ",Т.10!AO20," ",Т.10!AP20,", буд. ",Т.10!AQ20,", кв./оф.",Т.10!AR20,".    ",Т.10!AS20)=$AJ$487,"-",CONCATENATE(Т.10!AJ20,", ",Т.10!AI20,", ",Т.10!AK20," обл., ",Т.10!AL20," р-н, ",Т.10!AM20," ",Т.10!AN20,", ",Т.10!AO20," ",Т.10!AP20,", буд. ",Т.10!AQ20,", кв./оф.",Т.10!AR20,".    ",Т.10!AS20)))</f>
        <v/>
      </c>
      <c r="I499" s="579"/>
      <c r="J499" s="652" t="str">
        <f ca="1">IF(Т.10!AT20=0,"0,000000",Т.10!AT20)</f>
        <v xml:space="preserve"> </v>
      </c>
      <c r="K499" s="652"/>
      <c r="L499" s="652" t="str">
        <f ca="1">IF(Т.10!AU20=0,"0,000000",Т.10!AU20)</f>
        <v xml:space="preserve"> </v>
      </c>
      <c r="M499" s="652"/>
      <c r="N499" s="652" t="str">
        <f ca="1">IF(Т.10!AV20=0,"0,000000",Т.10!AV20)</f>
        <v/>
      </c>
      <c r="O499" s="652"/>
      <c r="P499" s="597" t="str">
        <f ca="1">Т.10!AW20</f>
        <v xml:space="preserve"> </v>
      </c>
      <c r="Q499" s="597"/>
      <c r="R499" s="597" t="str">
        <f ca="1">IF(CONCATENATE(Т.10!AX20,";",Т.10!AY20)=" ; ","",CONCATENATE(Т.10!AX20,";",Т.10!AY20))</f>
        <v/>
      </c>
      <c r="S499" s="597"/>
      <c r="T499" s="597" t="str">
        <f ca="1">Т.10!AZ20</f>
        <v xml:space="preserve"> </v>
      </c>
      <c r="U499" s="597"/>
      <c r="V499" s="247"/>
      <c r="W499" s="247"/>
      <c r="X499" s="247"/>
      <c r="Y499" s="247"/>
      <c r="Z499" s="247"/>
      <c r="AA499" s="247"/>
      <c r="AB499"/>
      <c r="AC499"/>
      <c r="AD499"/>
      <c r="AE499"/>
      <c r="AF499"/>
      <c r="AG499"/>
      <c r="AH499"/>
      <c r="AI499"/>
      <c r="AJ499"/>
    </row>
    <row r="500" spans="1:37" s="336" customFormat="1" ht="15" customHeight="1" x14ac:dyDescent="0.35">
      <c r="A500" s="402">
        <v>16</v>
      </c>
      <c r="B500" s="571" t="str">
        <f ca="1">CONCATENATE(Т.10!AB21," ",Т.10!AC21," ",Т.10!AD21)</f>
        <v xml:space="preserve">     </v>
      </c>
      <c r="C500" s="571"/>
      <c r="D500" s="571"/>
      <c r="E500" s="571" t="str">
        <f ca="1">IF(CONCATENATE(Т.10!AE21," (",Т.10!AF21,"), ",Т.10!AG21,", ",Т.10!AH21)="  ( ),  ,  ","",IF(CONCATENATE(Т.10!AE21," (",Т.10!AF21,"), ",Т.10!AG21,", ",Т.10!AH21)=$AJ$486,"-",CONCATENATE(Т.10!AE21," (",Т.10!AF21,"), ",Т.10!AG21,", ",Т.10!AH21)))</f>
        <v/>
      </c>
      <c r="F500" s="571"/>
      <c r="G500" s="571"/>
      <c r="H500" s="577" t="str">
        <f ca="1">IF(CONCATENATE(Т.10!AJ21,", ",Т.10!AI21,", ",Т.10!AK21," обл., ",Т.10!AL21," р-н, ",Т.10!AM21," ",Т.10!AN21,", ",Т.10!AO21," ",Т.10!AP21,", буд. ",Т.10!AQ21,", кв./оф.",Т.10!AR21,".    ",Т.10!AS21)=" ,  ,   обл.,   р-н,    ,    , буд.  , кв./оф. .     ","",IF(CONCATENATE(Т.10!AJ21,", ",Т.10!AI21,", ",Т.10!AK21," обл., ",Т.10!AL21," р-н, ",Т.10!AM21," ",Т.10!AN21,", ",Т.10!AO21," ",Т.10!AP21,", буд. ",Т.10!AQ21,", кв./оф.",Т.10!AR21,".    ",Т.10!AS21)=$AJ$487,"-",CONCATENATE(Т.10!AJ21,", ",Т.10!AI21,", ",Т.10!AK21," обл., ",Т.10!AL21," р-н, ",Т.10!AM21," ",Т.10!AN21,", ",Т.10!AO21," ",Т.10!AP21,", буд. ",Т.10!AQ21,", кв./оф.",Т.10!AR21,".    ",Т.10!AS21)))</f>
        <v/>
      </c>
      <c r="I500" s="579"/>
      <c r="J500" s="652" t="str">
        <f ca="1">IF(Т.10!AT21=0,"0,000000",Т.10!AT21)</f>
        <v xml:space="preserve"> </v>
      </c>
      <c r="K500" s="652"/>
      <c r="L500" s="652" t="str">
        <f ca="1">IF(Т.10!AU21=0,"0,000000",Т.10!AU21)</f>
        <v xml:space="preserve"> </v>
      </c>
      <c r="M500" s="652"/>
      <c r="N500" s="652" t="str">
        <f ca="1">IF(Т.10!AV21=0,"0,000000",Т.10!AV21)</f>
        <v/>
      </c>
      <c r="O500" s="652"/>
      <c r="P500" s="597" t="str">
        <f ca="1">Т.10!AW21</f>
        <v xml:space="preserve"> </v>
      </c>
      <c r="Q500" s="597"/>
      <c r="R500" s="597" t="str">
        <f ca="1">IF(CONCATENATE(Т.10!AX21,";",Т.10!AY21)=" ; ","",CONCATENATE(Т.10!AX21,";",Т.10!AY21))</f>
        <v/>
      </c>
      <c r="S500" s="597"/>
      <c r="T500" s="597" t="str">
        <f ca="1">Т.10!AZ21</f>
        <v xml:space="preserve"> </v>
      </c>
      <c r="U500" s="597"/>
      <c r="V500" s="247"/>
      <c r="W500" s="247"/>
      <c r="X500" s="247"/>
      <c r="Y500" s="247"/>
      <c r="Z500" s="247"/>
      <c r="AA500" s="247"/>
      <c r="AB500"/>
      <c r="AC500"/>
      <c r="AD500"/>
      <c r="AE500"/>
      <c r="AF500"/>
      <c r="AG500"/>
      <c r="AH500"/>
      <c r="AI500"/>
      <c r="AJ500"/>
    </row>
    <row r="501" spans="1:37" s="336" customFormat="1" ht="15" customHeight="1" x14ac:dyDescent="0.35">
      <c r="A501" s="402">
        <v>17</v>
      </c>
      <c r="B501" s="571" t="str">
        <f ca="1">CONCATENATE(Т.10!AB22," ",Т.10!AC22," ",Т.10!AD22)</f>
        <v xml:space="preserve">     </v>
      </c>
      <c r="C501" s="571"/>
      <c r="D501" s="571"/>
      <c r="E501" s="571" t="str">
        <f ca="1">IF(CONCATENATE(Т.10!AE22," (",Т.10!AF22,"), ",Т.10!AG22,", ",Т.10!AH22)="  ( ),  ,  ","",IF(CONCATENATE(Т.10!AE22," (",Т.10!AF22,"), ",Т.10!AG22,", ",Т.10!AH22)=$AJ$486,"-",CONCATENATE(Т.10!AE22," (",Т.10!AF22,"), ",Т.10!AG22,", ",Т.10!AH22)))</f>
        <v/>
      </c>
      <c r="F501" s="571"/>
      <c r="G501" s="571"/>
      <c r="H501" s="577" t="str">
        <f ca="1">IF(CONCATENATE(Т.10!AJ22,", ",Т.10!AI22,", ",Т.10!AK22," обл., ",Т.10!AL22," р-н, ",Т.10!AM22," ",Т.10!AN22,", ",Т.10!AO22," ",Т.10!AP22,", буд. ",Т.10!AQ22,", кв./оф.",Т.10!AR22,".    ",Т.10!AS22)=" ,  ,   обл.,   р-н,    ,    , буд.  , кв./оф. .     ","",IF(CONCATENATE(Т.10!AJ22,", ",Т.10!AI22,", ",Т.10!AK22," обл., ",Т.10!AL22," р-н, ",Т.10!AM22," ",Т.10!AN22,", ",Т.10!AO22," ",Т.10!AP22,", буд. ",Т.10!AQ22,", кв./оф.",Т.10!AR22,".    ",Т.10!AS22)=$AJ$487,"-",CONCATENATE(Т.10!AJ22,", ",Т.10!AI22,", ",Т.10!AK22," обл., ",Т.10!AL22," р-н, ",Т.10!AM22," ",Т.10!AN22,", ",Т.10!AO22," ",Т.10!AP22,", буд. ",Т.10!AQ22,", кв./оф.",Т.10!AR22,".    ",Т.10!AS22)))</f>
        <v/>
      </c>
      <c r="I501" s="579"/>
      <c r="J501" s="652" t="str">
        <f ca="1">IF(Т.10!AT22=0,"0,000000",Т.10!AT22)</f>
        <v xml:space="preserve"> </v>
      </c>
      <c r="K501" s="652"/>
      <c r="L501" s="652" t="str">
        <f ca="1">IF(Т.10!AU22=0,"0,000000",Т.10!AU22)</f>
        <v xml:space="preserve"> </v>
      </c>
      <c r="M501" s="652"/>
      <c r="N501" s="652" t="str">
        <f ca="1">IF(Т.10!AV22=0,"0,000000",Т.10!AV22)</f>
        <v/>
      </c>
      <c r="O501" s="652"/>
      <c r="P501" s="597" t="str">
        <f ca="1">Т.10!AW22</f>
        <v xml:space="preserve"> </v>
      </c>
      <c r="Q501" s="597"/>
      <c r="R501" s="597" t="str">
        <f ca="1">IF(CONCATENATE(Т.10!AX22,";",Т.10!AY22)=" ; ","",CONCATENATE(Т.10!AX22,";",Т.10!AY22))</f>
        <v/>
      </c>
      <c r="S501" s="597"/>
      <c r="T501" s="597" t="str">
        <f ca="1">Т.10!AZ22</f>
        <v xml:space="preserve"> </v>
      </c>
      <c r="U501" s="597"/>
      <c r="V501" s="247"/>
      <c r="W501" s="247"/>
      <c r="X501" s="247"/>
      <c r="Y501" s="247"/>
      <c r="Z501" s="247"/>
      <c r="AA501" s="247"/>
      <c r="AB501"/>
      <c r="AC501"/>
      <c r="AD501"/>
      <c r="AE501"/>
      <c r="AF501"/>
      <c r="AG501"/>
      <c r="AH501"/>
      <c r="AI501"/>
      <c r="AJ501"/>
    </row>
    <row r="502" spans="1:37" s="336" customFormat="1" ht="15" customHeight="1" x14ac:dyDescent="0.35">
      <c r="A502" s="402">
        <v>18</v>
      </c>
      <c r="B502" s="571" t="str">
        <f ca="1">CONCATENATE(Т.10!AB23," ",Т.10!AC23," ",Т.10!AD23)</f>
        <v xml:space="preserve">     </v>
      </c>
      <c r="C502" s="571"/>
      <c r="D502" s="571"/>
      <c r="E502" s="571" t="str">
        <f ca="1">IF(CONCATENATE(Т.10!AE23," (",Т.10!AF23,"), ",Т.10!AG23,", ",Т.10!AH23)="  ( ),  ,  ","",IF(CONCATENATE(Т.10!AE23," (",Т.10!AF23,"), ",Т.10!AG23,", ",Т.10!AH23)=$AJ$486,"-",CONCATENATE(Т.10!AE23," (",Т.10!AF23,"), ",Т.10!AG23,", ",Т.10!AH23)))</f>
        <v/>
      </c>
      <c r="F502" s="571"/>
      <c r="G502" s="571"/>
      <c r="H502" s="577" t="str">
        <f ca="1">IF(CONCATENATE(Т.10!AJ23,", ",Т.10!AI23,", ",Т.10!AK23," обл., ",Т.10!AL23," р-н, ",Т.10!AM23," ",Т.10!AN23,", ",Т.10!AO23," ",Т.10!AP23,", буд. ",Т.10!AQ23,", кв./оф.",Т.10!AR23,".    ",Т.10!AS23)=" ,  ,   обл.,   р-н,    ,    , буд.  , кв./оф. .     ","",IF(CONCATENATE(Т.10!AJ23,", ",Т.10!AI23,", ",Т.10!AK23," обл., ",Т.10!AL23," р-н, ",Т.10!AM23," ",Т.10!AN23,", ",Т.10!AO23," ",Т.10!AP23,", буд. ",Т.10!AQ23,", кв./оф.",Т.10!AR23,".    ",Т.10!AS23)=$AJ$487,"-",CONCATENATE(Т.10!AJ23,", ",Т.10!AI23,", ",Т.10!AK23," обл., ",Т.10!AL23," р-н, ",Т.10!AM23," ",Т.10!AN23,", ",Т.10!AO23," ",Т.10!AP23,", буд. ",Т.10!AQ23,", кв./оф.",Т.10!AR23,".    ",Т.10!AS23)))</f>
        <v/>
      </c>
      <c r="I502" s="579"/>
      <c r="J502" s="652" t="str">
        <f ca="1">IF(Т.10!AT23=0,"0,000000",Т.10!AT23)</f>
        <v xml:space="preserve"> </v>
      </c>
      <c r="K502" s="652"/>
      <c r="L502" s="652" t="str">
        <f ca="1">IF(Т.10!AU23=0,"0,000000",Т.10!AU23)</f>
        <v xml:space="preserve"> </v>
      </c>
      <c r="M502" s="652"/>
      <c r="N502" s="652" t="str">
        <f ca="1">IF(Т.10!AV23=0,"0,000000",Т.10!AV23)</f>
        <v/>
      </c>
      <c r="O502" s="652"/>
      <c r="P502" s="597" t="str">
        <f ca="1">Т.10!AW23</f>
        <v xml:space="preserve"> </v>
      </c>
      <c r="Q502" s="597"/>
      <c r="R502" s="597" t="str">
        <f ca="1">IF(CONCATENATE(Т.10!AX23,";",Т.10!AY23)=" ; ","",CONCATENATE(Т.10!AX23,";",Т.10!AY23))</f>
        <v/>
      </c>
      <c r="S502" s="597"/>
      <c r="T502" s="597" t="str">
        <f ca="1">Т.10!AZ23</f>
        <v xml:space="preserve"> </v>
      </c>
      <c r="U502" s="597"/>
      <c r="V502" s="247"/>
      <c r="W502" s="247"/>
      <c r="X502" s="247"/>
      <c r="Y502" s="247"/>
      <c r="Z502" s="247"/>
      <c r="AA502" s="247"/>
      <c r="AB502"/>
      <c r="AC502"/>
      <c r="AD502"/>
      <c r="AE502"/>
      <c r="AF502"/>
      <c r="AG502"/>
      <c r="AH502"/>
      <c r="AI502"/>
      <c r="AJ502"/>
    </row>
    <row r="503" spans="1:37" s="336" customFormat="1" ht="15" customHeight="1" x14ac:dyDescent="0.35">
      <c r="A503" s="402">
        <v>19</v>
      </c>
      <c r="B503" s="571" t="str">
        <f ca="1">CONCATENATE(Т.10!AB24," ",Т.10!AC24," ",Т.10!AD24)</f>
        <v xml:space="preserve">     </v>
      </c>
      <c r="C503" s="571"/>
      <c r="D503" s="571"/>
      <c r="E503" s="571" t="str">
        <f ca="1">IF(CONCATENATE(Т.10!AE24," (",Т.10!AF24,"), ",Т.10!AG24,", ",Т.10!AH24)="  ( ),  ,  ","",IF(CONCATENATE(Т.10!AE24," (",Т.10!AF24,"), ",Т.10!AG24,", ",Т.10!AH24)=$AJ$486,"-",CONCATENATE(Т.10!AE24," (",Т.10!AF24,"), ",Т.10!AG24,", ",Т.10!AH24)))</f>
        <v/>
      </c>
      <c r="F503" s="571"/>
      <c r="G503" s="571"/>
      <c r="H503" s="577" t="str">
        <f ca="1">IF(CONCATENATE(Т.10!AJ24,", ",Т.10!AI24,", ",Т.10!AK24," обл., ",Т.10!AL24," р-н, ",Т.10!AM24," ",Т.10!AN24,", ",Т.10!AO24," ",Т.10!AP24,", буд. ",Т.10!AQ24,", кв./оф.",Т.10!AR24,".    ",Т.10!AS24)=" ,  ,   обл.,   р-н,    ,    , буд.  , кв./оф. .     ","",IF(CONCATENATE(Т.10!AJ24,", ",Т.10!AI24,", ",Т.10!AK24," обл., ",Т.10!AL24," р-н, ",Т.10!AM24," ",Т.10!AN24,", ",Т.10!AO24," ",Т.10!AP24,", буд. ",Т.10!AQ24,", кв./оф.",Т.10!AR24,".    ",Т.10!AS24)=$AJ$487,"-",CONCATENATE(Т.10!AJ24,", ",Т.10!AI24,", ",Т.10!AK24," обл., ",Т.10!AL24," р-н, ",Т.10!AM24," ",Т.10!AN24,", ",Т.10!AO24," ",Т.10!AP24,", буд. ",Т.10!AQ24,", кв./оф.",Т.10!AR24,".    ",Т.10!AS24)))</f>
        <v/>
      </c>
      <c r="I503" s="579"/>
      <c r="J503" s="652" t="str">
        <f ca="1">IF(Т.10!AT24=0,"0,000000",Т.10!AT24)</f>
        <v xml:space="preserve"> </v>
      </c>
      <c r="K503" s="652"/>
      <c r="L503" s="652" t="str">
        <f ca="1">IF(Т.10!AU24=0,"0,000000",Т.10!AU24)</f>
        <v xml:space="preserve"> </v>
      </c>
      <c r="M503" s="652"/>
      <c r="N503" s="652" t="str">
        <f ca="1">IF(Т.10!AV24=0,"0,000000",Т.10!AV24)</f>
        <v/>
      </c>
      <c r="O503" s="652"/>
      <c r="P503" s="597" t="str">
        <f ca="1">Т.10!AW24</f>
        <v xml:space="preserve"> </v>
      </c>
      <c r="Q503" s="597"/>
      <c r="R503" s="597" t="str">
        <f ca="1">IF(CONCATENATE(Т.10!AX24,";",Т.10!AY24)=" ; ","",CONCATENATE(Т.10!AX24,";",Т.10!AY24))</f>
        <v/>
      </c>
      <c r="S503" s="597"/>
      <c r="T503" s="597" t="str">
        <f ca="1">Т.10!AZ24</f>
        <v xml:space="preserve"> </v>
      </c>
      <c r="U503" s="597"/>
      <c r="V503" s="247"/>
      <c r="W503" s="247"/>
      <c r="X503" s="247"/>
      <c r="Y503" s="247"/>
      <c r="Z503" s="247"/>
      <c r="AA503" s="247"/>
      <c r="AB503"/>
      <c r="AC503"/>
      <c r="AD503"/>
      <c r="AE503"/>
      <c r="AF503"/>
      <c r="AG503"/>
      <c r="AH503"/>
      <c r="AI503"/>
      <c r="AJ503"/>
    </row>
    <row r="504" spans="1:37" s="336" customFormat="1" ht="15" customHeight="1" x14ac:dyDescent="0.35">
      <c r="A504" s="402">
        <v>20</v>
      </c>
      <c r="B504" s="571" t="str">
        <f ca="1">CONCATENATE(Т.10!AB25," ",Т.10!AC25," ",Т.10!AD25)</f>
        <v xml:space="preserve">     </v>
      </c>
      <c r="C504" s="571"/>
      <c r="D504" s="571"/>
      <c r="E504" s="571" t="str">
        <f ca="1">IF(CONCATENATE(Т.10!AE25," (",Т.10!AF25,"), ",Т.10!AG25,", ",Т.10!AH25)="  ( ),  ,  ","",IF(CONCATENATE(Т.10!AE25," (",Т.10!AF25,"), ",Т.10!AG25,", ",Т.10!AH25)=$AJ$486,"-",CONCATENATE(Т.10!AE25," (",Т.10!AF25,"), ",Т.10!AG25,", ",Т.10!AH25)))</f>
        <v/>
      </c>
      <c r="F504" s="571"/>
      <c r="G504" s="571"/>
      <c r="H504" s="577" t="str">
        <f ca="1">IF(CONCATENATE(Т.10!AJ25,", ",Т.10!AI25,", ",Т.10!AK25," обл., ",Т.10!AL25," р-н, ",Т.10!AM25," ",Т.10!AN25,", ",Т.10!AO25," ",Т.10!AP25,", буд. ",Т.10!AQ25,", кв./оф.",Т.10!AR25,".    ",Т.10!AS25)=" ,  ,   обл.,   р-н,    ,    , буд.  , кв./оф. .     ","",IF(CONCATENATE(Т.10!AJ25,", ",Т.10!AI25,", ",Т.10!AK25," обл., ",Т.10!AL25," р-н, ",Т.10!AM25," ",Т.10!AN25,", ",Т.10!AO25," ",Т.10!AP25,", буд. ",Т.10!AQ25,", кв./оф.",Т.10!AR25,".    ",Т.10!AS25)=$AJ$487,"-",CONCATENATE(Т.10!AJ25,", ",Т.10!AI25,", ",Т.10!AK25," обл., ",Т.10!AL25," р-н, ",Т.10!AM25," ",Т.10!AN25,", ",Т.10!AO25," ",Т.10!AP25,", буд. ",Т.10!AQ25,", кв./оф.",Т.10!AR25,".    ",Т.10!AS25)))</f>
        <v/>
      </c>
      <c r="I504" s="579"/>
      <c r="J504" s="652" t="str">
        <f ca="1">IF(Т.10!AT25=0,"0,000000",Т.10!AT25)</f>
        <v xml:space="preserve"> </v>
      </c>
      <c r="K504" s="652"/>
      <c r="L504" s="652" t="str">
        <f ca="1">IF(Т.10!AU25=0,"0,000000",Т.10!AU25)</f>
        <v xml:space="preserve"> </v>
      </c>
      <c r="M504" s="652"/>
      <c r="N504" s="652" t="str">
        <f ca="1">IF(Т.10!AV25=0,"0,000000",Т.10!AV25)</f>
        <v/>
      </c>
      <c r="O504" s="652"/>
      <c r="P504" s="597" t="str">
        <f ca="1">Т.10!AW25</f>
        <v xml:space="preserve"> </v>
      </c>
      <c r="Q504" s="597"/>
      <c r="R504" s="597" t="str">
        <f ca="1">IF(CONCATENATE(Т.10!AX25,";",Т.10!AY25)=" ; ","",CONCATENATE(Т.10!AX25,";",Т.10!AY25))</f>
        <v/>
      </c>
      <c r="S504" s="597"/>
      <c r="T504" s="597" t="str">
        <f ca="1">Т.10!AZ25</f>
        <v xml:space="preserve"> </v>
      </c>
      <c r="U504" s="597"/>
      <c r="V504" s="247"/>
      <c r="W504" s="247"/>
      <c r="X504" s="247"/>
      <c r="Y504" s="247"/>
      <c r="Z504" s="247"/>
      <c r="AA504" s="247"/>
      <c r="AB504"/>
      <c r="AC504"/>
      <c r="AD504"/>
      <c r="AE504"/>
      <c r="AF504"/>
      <c r="AG504"/>
      <c r="AH504"/>
      <c r="AI504"/>
      <c r="AJ504"/>
    </row>
    <row r="505" spans="1:37" s="336" customFormat="1" ht="15" customHeight="1" x14ac:dyDescent="0.35">
      <c r="A505" s="402">
        <v>21</v>
      </c>
      <c r="B505" s="571" t="str">
        <f ca="1">CONCATENATE(Т.10!AB26," ",Т.10!AC26," ",Т.10!AD26)</f>
        <v xml:space="preserve">     </v>
      </c>
      <c r="C505" s="571"/>
      <c r="D505" s="571"/>
      <c r="E505" s="571" t="str">
        <f ca="1">IF(CONCATENATE(Т.10!AE26," (",Т.10!AF26,"), ",Т.10!AG26,", ",Т.10!AH26)="  ( ),  ,  ","",IF(CONCATENATE(Т.10!AE26," (",Т.10!AF26,"), ",Т.10!AG26,", ",Т.10!AH26)=$AJ$486,"-",CONCATENATE(Т.10!AE26," (",Т.10!AF26,"), ",Т.10!AG26,", ",Т.10!AH26)))</f>
        <v/>
      </c>
      <c r="F505" s="571"/>
      <c r="G505" s="571"/>
      <c r="H505" s="577" t="str">
        <f ca="1">IF(CONCATENATE(Т.10!AJ26,", ",Т.10!AI26,", ",Т.10!AK26," обл., ",Т.10!AL26," р-н, ",Т.10!AM26," ",Т.10!AN26,", ",Т.10!AO26," ",Т.10!AP26,", буд. ",Т.10!AQ26,", кв./оф.",Т.10!AR26,".    ",Т.10!AS26)=" ,  ,   обл.,   р-н,    ,    , буд.  , кв./оф. .     ","",IF(CONCATENATE(Т.10!AJ26,", ",Т.10!AI26,", ",Т.10!AK26," обл., ",Т.10!AL26," р-н, ",Т.10!AM26," ",Т.10!AN26,", ",Т.10!AO26," ",Т.10!AP26,", буд. ",Т.10!AQ26,", кв./оф.",Т.10!AR26,".    ",Т.10!AS26)=$AJ$487,"-",CONCATENATE(Т.10!AJ26,", ",Т.10!AI26,", ",Т.10!AK26," обл., ",Т.10!AL26," р-н, ",Т.10!AM26," ",Т.10!AN26,", ",Т.10!AO26," ",Т.10!AP26,", буд. ",Т.10!AQ26,", кв./оф.",Т.10!AR26,".    ",Т.10!AS26)))</f>
        <v/>
      </c>
      <c r="I505" s="579"/>
      <c r="J505" s="652" t="str">
        <f ca="1">IF(Т.10!AT26=0,"0,000000",Т.10!AT26)</f>
        <v xml:space="preserve"> </v>
      </c>
      <c r="K505" s="652"/>
      <c r="L505" s="652" t="str">
        <f ca="1">IF(Т.10!AU26=0,"0,000000",Т.10!AU26)</f>
        <v xml:space="preserve"> </v>
      </c>
      <c r="M505" s="652"/>
      <c r="N505" s="652" t="str">
        <f ca="1">IF(Т.10!AV26=0,"0,000000",Т.10!AV26)</f>
        <v/>
      </c>
      <c r="O505" s="652"/>
      <c r="P505" s="597" t="str">
        <f ca="1">Т.10!AW26</f>
        <v xml:space="preserve"> </v>
      </c>
      <c r="Q505" s="597"/>
      <c r="R505" s="597" t="str">
        <f ca="1">IF(CONCATENATE(Т.10!AX26,";",Т.10!AY26)=" ; ","",CONCATENATE(Т.10!AX26,";",Т.10!AY26))</f>
        <v/>
      </c>
      <c r="S505" s="597"/>
      <c r="T505" s="597" t="str">
        <f ca="1">Т.10!AZ26</f>
        <v xml:space="preserve"> </v>
      </c>
      <c r="U505" s="597"/>
      <c r="V505" s="247"/>
      <c r="W505" s="247"/>
      <c r="X505" s="247"/>
      <c r="Y505" s="247"/>
      <c r="Z505" s="247"/>
      <c r="AA505" s="247"/>
      <c r="AB505"/>
      <c r="AC505"/>
      <c r="AD505"/>
      <c r="AE505"/>
      <c r="AF505"/>
      <c r="AG505"/>
      <c r="AH505"/>
      <c r="AI505"/>
      <c r="AJ505"/>
    </row>
    <row r="506" spans="1:37" s="336" customFormat="1" ht="15" customHeight="1" x14ac:dyDescent="0.35">
      <c r="A506" s="402">
        <v>22</v>
      </c>
      <c r="B506" s="571" t="str">
        <f ca="1">CONCATENATE(Т.10!AB27," ",Т.10!AC27," ",Т.10!AD27)</f>
        <v xml:space="preserve">     </v>
      </c>
      <c r="C506" s="571"/>
      <c r="D506" s="571"/>
      <c r="E506" s="571" t="str">
        <f ca="1">IF(CONCATENATE(Т.10!AE27," (",Т.10!AF27,"), ",Т.10!AG27,", ",Т.10!AH27)="  ( ),  ,  ","",IF(CONCATENATE(Т.10!AE27," (",Т.10!AF27,"), ",Т.10!AG27,", ",Т.10!AH27)=$AJ$486,"-",CONCATENATE(Т.10!AE27," (",Т.10!AF27,"), ",Т.10!AG27,", ",Т.10!AH27)))</f>
        <v/>
      </c>
      <c r="F506" s="571"/>
      <c r="G506" s="571"/>
      <c r="H506" s="577" t="str">
        <f ca="1">IF(CONCATENATE(Т.10!AJ27,", ",Т.10!AI27,", ",Т.10!AK27," обл., ",Т.10!AL27," р-н, ",Т.10!AM27," ",Т.10!AN27,", ",Т.10!AO27," ",Т.10!AP27,", буд. ",Т.10!AQ27,", кв./оф.",Т.10!AR27,".    ",Т.10!AS27)=" ,  ,   обл.,   р-н,    ,    , буд.  , кв./оф. .     ","",IF(CONCATENATE(Т.10!AJ27,", ",Т.10!AI27,", ",Т.10!AK27," обл., ",Т.10!AL27," р-н, ",Т.10!AM27," ",Т.10!AN27,", ",Т.10!AO27," ",Т.10!AP27,", буд. ",Т.10!AQ27,", кв./оф.",Т.10!AR27,".    ",Т.10!AS27)=$AJ$487,"-",CONCATENATE(Т.10!AJ27,", ",Т.10!AI27,", ",Т.10!AK27," обл., ",Т.10!AL27," р-н, ",Т.10!AM27," ",Т.10!AN27,", ",Т.10!AO27," ",Т.10!AP27,", буд. ",Т.10!AQ27,", кв./оф.",Т.10!AR27,".    ",Т.10!AS27)))</f>
        <v/>
      </c>
      <c r="I506" s="579"/>
      <c r="J506" s="652" t="str">
        <f ca="1">IF(Т.10!AT27=0,"0,000000",Т.10!AT27)</f>
        <v xml:space="preserve"> </v>
      </c>
      <c r="K506" s="652"/>
      <c r="L506" s="652" t="str">
        <f ca="1">IF(Т.10!AU27=0,"0,000000",Т.10!AU27)</f>
        <v xml:space="preserve"> </v>
      </c>
      <c r="M506" s="652"/>
      <c r="N506" s="652" t="str">
        <f ca="1">IF(Т.10!AV27=0,"0,000000",Т.10!AV27)</f>
        <v/>
      </c>
      <c r="O506" s="652"/>
      <c r="P506" s="597" t="str">
        <f ca="1">Т.10!AW27</f>
        <v xml:space="preserve"> </v>
      </c>
      <c r="Q506" s="597"/>
      <c r="R506" s="597" t="str">
        <f ca="1">IF(CONCATENATE(Т.10!AX27,";",Т.10!AY27)=" ; ","",CONCATENATE(Т.10!AX27,";",Т.10!AY27))</f>
        <v/>
      </c>
      <c r="S506" s="597"/>
      <c r="T506" s="597" t="str">
        <f ca="1">Т.10!AZ27</f>
        <v xml:space="preserve"> </v>
      </c>
      <c r="U506" s="597"/>
      <c r="V506" s="247"/>
      <c r="W506" s="247"/>
      <c r="X506" s="247"/>
      <c r="Y506" s="247"/>
      <c r="Z506" s="247"/>
      <c r="AA506" s="247"/>
      <c r="AB506"/>
      <c r="AC506"/>
      <c r="AD506"/>
      <c r="AE506"/>
      <c r="AF506"/>
      <c r="AG506"/>
      <c r="AH506"/>
      <c r="AI506"/>
      <c r="AJ506"/>
    </row>
    <row r="507" spans="1:37" s="336" customFormat="1" ht="15" customHeight="1" x14ac:dyDescent="0.35">
      <c r="A507" s="402">
        <v>23</v>
      </c>
      <c r="B507" s="571" t="str">
        <f ca="1">CONCATENATE(Т.10!AB28," ",Т.10!AC28," ",Т.10!AD28)</f>
        <v xml:space="preserve">     </v>
      </c>
      <c r="C507" s="571"/>
      <c r="D507" s="571"/>
      <c r="E507" s="571" t="str">
        <f ca="1">IF(CONCATENATE(Т.10!AE28," (",Т.10!AF28,"), ",Т.10!AG28,", ",Т.10!AH28)="  ( ),  ,  ","",IF(CONCATENATE(Т.10!AE28," (",Т.10!AF28,"), ",Т.10!AG28,", ",Т.10!AH28)=$AJ$486,"-",CONCATENATE(Т.10!AE28," (",Т.10!AF28,"), ",Т.10!AG28,", ",Т.10!AH28)))</f>
        <v/>
      </c>
      <c r="F507" s="571"/>
      <c r="G507" s="571"/>
      <c r="H507" s="577" t="str">
        <f ca="1">IF(CONCATENATE(Т.10!AJ28,", ",Т.10!AI28,", ",Т.10!AK28," обл., ",Т.10!AL28," р-н, ",Т.10!AM28," ",Т.10!AN28,", ",Т.10!AO28," ",Т.10!AP28,", буд. ",Т.10!AQ28,", кв./оф.",Т.10!AR28,".    ",Т.10!AS28)=" ,  ,   обл.,   р-н,    ,    , буд.  , кв./оф. .     ","",IF(CONCATENATE(Т.10!AJ28,", ",Т.10!AI28,", ",Т.10!AK28," обл., ",Т.10!AL28," р-н, ",Т.10!AM28," ",Т.10!AN28,", ",Т.10!AO28," ",Т.10!AP28,", буд. ",Т.10!AQ28,", кв./оф.",Т.10!AR28,".    ",Т.10!AS28)=$AJ$487,"-",CONCATENATE(Т.10!AJ28,", ",Т.10!AI28,", ",Т.10!AK28," обл., ",Т.10!AL28," р-н, ",Т.10!AM28," ",Т.10!AN28,", ",Т.10!AO28," ",Т.10!AP28,", буд. ",Т.10!AQ28,", кв./оф.",Т.10!AR28,".    ",Т.10!AS28)))</f>
        <v/>
      </c>
      <c r="I507" s="579"/>
      <c r="J507" s="652" t="str">
        <f ca="1">IF(Т.10!AT28=0,"0,000000",Т.10!AT28)</f>
        <v xml:space="preserve"> </v>
      </c>
      <c r="K507" s="652"/>
      <c r="L507" s="652" t="str">
        <f ca="1">IF(Т.10!AU28=0,"0,000000",Т.10!AU28)</f>
        <v xml:space="preserve"> </v>
      </c>
      <c r="M507" s="652"/>
      <c r="N507" s="652" t="str">
        <f ca="1">IF(Т.10!AV28=0,"0,000000",Т.10!AV28)</f>
        <v/>
      </c>
      <c r="O507" s="652"/>
      <c r="P507" s="597" t="str">
        <f ca="1">Т.10!AW28</f>
        <v xml:space="preserve"> </v>
      </c>
      <c r="Q507" s="597"/>
      <c r="R507" s="597" t="str">
        <f ca="1">IF(CONCATENATE(Т.10!AX28,";",Т.10!AY28)=" ; ","",CONCATENATE(Т.10!AX28,";",Т.10!AY28))</f>
        <v/>
      </c>
      <c r="S507" s="597"/>
      <c r="T507" s="597" t="str">
        <f ca="1">Т.10!AZ28</f>
        <v xml:space="preserve"> </v>
      </c>
      <c r="U507" s="597"/>
      <c r="V507" s="247"/>
      <c r="W507" s="247"/>
      <c r="X507" s="247"/>
      <c r="Y507" s="247"/>
      <c r="Z507" s="247"/>
      <c r="AA507" s="247"/>
      <c r="AB507"/>
      <c r="AC507"/>
      <c r="AD507"/>
      <c r="AE507"/>
      <c r="AF507"/>
      <c r="AG507"/>
      <c r="AH507"/>
      <c r="AI507"/>
      <c r="AJ507"/>
    </row>
    <row r="508" spans="1:37" s="336" customFormat="1" ht="15" customHeight="1" x14ac:dyDescent="0.35">
      <c r="A508" s="402">
        <v>24</v>
      </c>
      <c r="B508" s="571" t="str">
        <f ca="1">CONCATENATE(Т.10!AB29," ",Т.10!AC29," ",Т.10!AD29)</f>
        <v xml:space="preserve">     </v>
      </c>
      <c r="C508" s="571"/>
      <c r="D508" s="571"/>
      <c r="E508" s="571" t="str">
        <f ca="1">IF(CONCATENATE(Т.10!AE29," (",Т.10!AF29,"), ",Т.10!AG29,", ",Т.10!AH29)="  ( ),  ,  ","",IF(CONCATENATE(Т.10!AE29," (",Т.10!AF29,"), ",Т.10!AG29,", ",Т.10!AH29)=$AJ$486,"-",CONCATENATE(Т.10!AE29," (",Т.10!AF29,"), ",Т.10!AG29,", ",Т.10!AH29)))</f>
        <v/>
      </c>
      <c r="F508" s="571"/>
      <c r="G508" s="571"/>
      <c r="H508" s="577" t="str">
        <f ca="1">IF(CONCATENATE(Т.10!AJ29,", ",Т.10!AI29,", ",Т.10!AK29," обл., ",Т.10!AL29," р-н, ",Т.10!AM29," ",Т.10!AN29,", ",Т.10!AO29," ",Т.10!AP29,", буд. ",Т.10!AQ29,", кв./оф.",Т.10!AR29,".    ",Т.10!AS29)=" ,  ,   обл.,   р-н,    ,    , буд.  , кв./оф. .     ","",IF(CONCATENATE(Т.10!AJ29,", ",Т.10!AI29,", ",Т.10!AK29," обл., ",Т.10!AL29," р-н, ",Т.10!AM29," ",Т.10!AN29,", ",Т.10!AO29," ",Т.10!AP29,", буд. ",Т.10!AQ29,", кв./оф.",Т.10!AR29,".    ",Т.10!AS29)=$AJ$487,"-",CONCATENATE(Т.10!AJ29,", ",Т.10!AI29,", ",Т.10!AK29," обл., ",Т.10!AL29," р-н, ",Т.10!AM29," ",Т.10!AN29,", ",Т.10!AO29," ",Т.10!AP29,", буд. ",Т.10!AQ29,", кв./оф.",Т.10!AR29,".    ",Т.10!AS29)))</f>
        <v/>
      </c>
      <c r="I508" s="579"/>
      <c r="J508" s="652" t="str">
        <f ca="1">IF(Т.10!AT29=0,"0,000000",Т.10!AT29)</f>
        <v xml:space="preserve"> </v>
      </c>
      <c r="K508" s="652"/>
      <c r="L508" s="652" t="str">
        <f ca="1">IF(Т.10!AU29=0,"0,000000",Т.10!AU29)</f>
        <v xml:space="preserve"> </v>
      </c>
      <c r="M508" s="652"/>
      <c r="N508" s="652" t="str">
        <f ca="1">IF(Т.10!AV29=0,"0,000000",Т.10!AV29)</f>
        <v/>
      </c>
      <c r="O508" s="652"/>
      <c r="P508" s="597" t="str">
        <f ca="1">Т.10!AW29</f>
        <v xml:space="preserve"> </v>
      </c>
      <c r="Q508" s="597"/>
      <c r="R508" s="597" t="str">
        <f ca="1">IF(CONCATENATE(Т.10!AX29,";",Т.10!AY29)=" ; ","",CONCATENATE(Т.10!AX29,";",Т.10!AY29))</f>
        <v/>
      </c>
      <c r="S508" s="597"/>
      <c r="T508" s="597" t="str">
        <f ca="1">Т.10!AZ29</f>
        <v xml:space="preserve"> </v>
      </c>
      <c r="U508" s="597"/>
      <c r="V508" s="247"/>
      <c r="W508" s="247"/>
      <c r="X508" s="247"/>
      <c r="Y508" s="247"/>
      <c r="Z508" s="247"/>
      <c r="AA508" s="247"/>
      <c r="AB508"/>
      <c r="AC508"/>
      <c r="AD508"/>
      <c r="AE508"/>
      <c r="AF508"/>
      <c r="AG508"/>
      <c r="AH508"/>
      <c r="AI508"/>
      <c r="AJ508"/>
    </row>
    <row r="509" spans="1:37" s="336" customFormat="1" ht="15" customHeight="1" x14ac:dyDescent="0.35">
      <c r="A509" s="402">
        <v>25</v>
      </c>
      <c r="B509" s="571" t="str">
        <f ca="1">CONCATENATE(Т.10!AB30," ",Т.10!AC30," ",Т.10!AD30)</f>
        <v xml:space="preserve">     </v>
      </c>
      <c r="C509" s="571"/>
      <c r="D509" s="571"/>
      <c r="E509" s="571" t="str">
        <f ca="1">IF(CONCATENATE(Т.10!AE30," (",Т.10!AF30,"), ",Т.10!AG30,", ",Т.10!AH30)="  ( ),  ,  ","",IF(CONCATENATE(Т.10!AE30," (",Т.10!AF30,"), ",Т.10!AG30,", ",Т.10!AH30)=$AJ$486,"-",CONCATENATE(Т.10!AE30," (",Т.10!AF30,"), ",Т.10!AG30,", ",Т.10!AH30)))</f>
        <v/>
      </c>
      <c r="F509" s="571"/>
      <c r="G509" s="571"/>
      <c r="H509" s="577" t="str">
        <f ca="1">IF(CONCATENATE(Т.10!AJ30,", ",Т.10!AI30,", ",Т.10!AK30," обл., ",Т.10!AL30," р-н, ",Т.10!AM30," ",Т.10!AN30,", ",Т.10!AO30," ",Т.10!AP30,", буд. ",Т.10!AQ30,", кв./оф.",Т.10!AR30,".    ",Т.10!AS30)=" ,  ,   обл.,   р-н,    ,    , буд.  , кв./оф. .     ","",IF(CONCATENATE(Т.10!AJ30,", ",Т.10!AI30,", ",Т.10!AK30," обл., ",Т.10!AL30," р-н, ",Т.10!AM30," ",Т.10!AN30,", ",Т.10!AO30," ",Т.10!AP30,", буд. ",Т.10!AQ30,", кв./оф.",Т.10!AR30,".    ",Т.10!AS30)=$AJ$487,"-",CONCATENATE(Т.10!AJ30,", ",Т.10!AI30,", ",Т.10!AK30," обл., ",Т.10!AL30," р-н, ",Т.10!AM30," ",Т.10!AN30,", ",Т.10!AO30," ",Т.10!AP30,", буд. ",Т.10!AQ30,", кв./оф.",Т.10!AR30,".    ",Т.10!AS30)))</f>
        <v/>
      </c>
      <c r="I509" s="579"/>
      <c r="J509" s="652" t="str">
        <f ca="1">IF(Т.10!AT30=0,"0,000000",Т.10!AT30)</f>
        <v xml:space="preserve"> </v>
      </c>
      <c r="K509" s="652"/>
      <c r="L509" s="652" t="str">
        <f ca="1">IF(Т.10!AU30=0,"0,000000",Т.10!AU30)</f>
        <v xml:space="preserve"> </v>
      </c>
      <c r="M509" s="652"/>
      <c r="N509" s="652" t="str">
        <f ca="1">IF(Т.10!AV30=0,"0,000000",Т.10!AV30)</f>
        <v/>
      </c>
      <c r="O509" s="652"/>
      <c r="P509" s="597" t="str">
        <f ca="1">Т.10!AW30</f>
        <v xml:space="preserve"> </v>
      </c>
      <c r="Q509" s="597"/>
      <c r="R509" s="597" t="str">
        <f ca="1">IF(CONCATENATE(Т.10!AX30,";",Т.10!AY30)=" ; ","",CONCATENATE(Т.10!AX30,";",Т.10!AY30))</f>
        <v/>
      </c>
      <c r="S509" s="597"/>
      <c r="T509" s="597" t="str">
        <f ca="1">Т.10!AZ30</f>
        <v xml:space="preserve"> </v>
      </c>
      <c r="U509" s="597"/>
      <c r="V509" s="247"/>
      <c r="W509" s="247"/>
      <c r="X509" s="247"/>
      <c r="Y509" s="247"/>
      <c r="Z509" s="247"/>
      <c r="AA509" s="247"/>
      <c r="AB509"/>
      <c r="AC509"/>
      <c r="AD509"/>
      <c r="AE509"/>
      <c r="AF509"/>
      <c r="AG509"/>
      <c r="AH509"/>
      <c r="AI509"/>
      <c r="AJ509"/>
    </row>
    <row r="510" spans="1:37" s="336" customFormat="1" ht="15" customHeight="1" x14ac:dyDescent="0.35">
      <c r="A510" s="402">
        <v>26</v>
      </c>
      <c r="B510" s="571" t="str">
        <f ca="1">CONCATENATE(Т.10!AB31," ",Т.10!AC31," ",Т.10!AD31)</f>
        <v xml:space="preserve">     </v>
      </c>
      <c r="C510" s="571"/>
      <c r="D510" s="571"/>
      <c r="E510" s="571" t="str">
        <f ca="1">IF(CONCATENATE(Т.10!AE31," (",Т.10!AF31,"), ",Т.10!AG31,", ",Т.10!AH31)="  ( ),  ,  ","",IF(CONCATENATE(Т.10!AE31," (",Т.10!AF31,"), ",Т.10!AG31,", ",Т.10!AH31)=$AJ$486,"-",CONCATENATE(Т.10!AE31," (",Т.10!AF31,"), ",Т.10!AG31,", ",Т.10!AH31)))</f>
        <v/>
      </c>
      <c r="F510" s="571"/>
      <c r="G510" s="571"/>
      <c r="H510" s="577" t="str">
        <f ca="1">IF(CONCATENATE(Т.10!AJ31,", ",Т.10!AI31,", ",Т.10!AK31," обл., ",Т.10!AL31," р-н, ",Т.10!AM31," ",Т.10!AN31,", ",Т.10!AO31," ",Т.10!AP31,", буд. ",Т.10!AQ31,", кв./оф.",Т.10!AR31,".    ",Т.10!AS31)=" ,  ,   обл.,   р-н,    ,    , буд.  , кв./оф. .     ","",IF(CONCATENATE(Т.10!AJ31,", ",Т.10!AI31,", ",Т.10!AK31," обл., ",Т.10!AL31," р-н, ",Т.10!AM31," ",Т.10!AN31,", ",Т.10!AO31," ",Т.10!AP31,", буд. ",Т.10!AQ31,", кв./оф.",Т.10!AR31,".    ",Т.10!AS31)=$AJ$487,"-",CONCATENATE(Т.10!AJ31,", ",Т.10!AI31,", ",Т.10!AK31," обл., ",Т.10!AL31," р-н, ",Т.10!AM31," ",Т.10!AN31,", ",Т.10!AO31," ",Т.10!AP31,", буд. ",Т.10!AQ31,", кв./оф.",Т.10!AR31,".    ",Т.10!AS31)))</f>
        <v/>
      </c>
      <c r="I510" s="579"/>
      <c r="J510" s="652" t="str">
        <f ca="1">IF(Т.10!AT31=0,"0,000000",Т.10!AT31)</f>
        <v xml:space="preserve"> </v>
      </c>
      <c r="K510" s="652"/>
      <c r="L510" s="652" t="str">
        <f ca="1">IF(Т.10!AU31=0,"0,000000",Т.10!AU31)</f>
        <v xml:space="preserve"> </v>
      </c>
      <c r="M510" s="652"/>
      <c r="N510" s="652" t="str">
        <f ca="1">IF(Т.10!AV31=0,"0,000000",Т.10!AV31)</f>
        <v/>
      </c>
      <c r="O510" s="652"/>
      <c r="P510" s="597" t="str">
        <f ca="1">Т.10!AW31</f>
        <v xml:space="preserve"> </v>
      </c>
      <c r="Q510" s="597"/>
      <c r="R510" s="597" t="str">
        <f ca="1">IF(CONCATENATE(Т.10!AX31,";",Т.10!AY31)=" ; ","",CONCATENATE(Т.10!AX31,";",Т.10!AY31))</f>
        <v/>
      </c>
      <c r="S510" s="597"/>
      <c r="T510" s="597" t="str">
        <f ca="1">Т.10!AZ31</f>
        <v xml:space="preserve"> </v>
      </c>
      <c r="U510" s="597"/>
      <c r="V510" s="247"/>
      <c r="W510" s="247"/>
      <c r="X510" s="247"/>
      <c r="Y510" s="247"/>
      <c r="Z510" s="247"/>
      <c r="AA510" s="247"/>
      <c r="AB510"/>
      <c r="AC510"/>
      <c r="AD510"/>
      <c r="AE510"/>
      <c r="AF510"/>
      <c r="AG510"/>
      <c r="AH510"/>
      <c r="AI510"/>
      <c r="AJ510"/>
    </row>
    <row r="511" spans="1:37" s="336" customFormat="1" ht="15" customHeight="1" x14ac:dyDescent="0.35">
      <c r="A511" s="402">
        <v>27</v>
      </c>
      <c r="B511" s="571" t="str">
        <f ca="1">CONCATENATE(Т.10!AB32," ",Т.10!AC32," ",Т.10!AD32)</f>
        <v xml:space="preserve">     </v>
      </c>
      <c r="C511" s="571"/>
      <c r="D511" s="571"/>
      <c r="E511" s="571" t="str">
        <f ca="1">IF(CONCATENATE(Т.10!AE32," (",Т.10!AF32,"), ",Т.10!AG32,", ",Т.10!AH32)="  ( ),  ,  ","",IF(CONCATENATE(Т.10!AE32," (",Т.10!AF32,"), ",Т.10!AG32,", ",Т.10!AH32)=$AJ$486,"-",CONCATENATE(Т.10!AE32," (",Т.10!AF32,"), ",Т.10!AG32,", ",Т.10!AH32)))</f>
        <v/>
      </c>
      <c r="F511" s="571"/>
      <c r="G511" s="571"/>
      <c r="H511" s="577" t="str">
        <f ca="1">IF(CONCATENATE(Т.10!AJ32,", ",Т.10!AI32,", ",Т.10!AK32," обл., ",Т.10!AL32," р-н, ",Т.10!AM32," ",Т.10!AN32,", ",Т.10!AO32," ",Т.10!AP32,", буд. ",Т.10!AQ32,", кв./оф.",Т.10!AR32,".    ",Т.10!AS32)=" ,  ,   обл.,   р-н,    ,    , буд.  , кв./оф. .     ","",IF(CONCATENATE(Т.10!AJ32,", ",Т.10!AI32,", ",Т.10!AK32," обл., ",Т.10!AL32," р-н, ",Т.10!AM32," ",Т.10!AN32,", ",Т.10!AO32," ",Т.10!AP32,", буд. ",Т.10!AQ32,", кв./оф.",Т.10!AR32,".    ",Т.10!AS32)=$AJ$487,"-",CONCATENATE(Т.10!AJ32,", ",Т.10!AI32,", ",Т.10!AK32," обл., ",Т.10!AL32," р-н, ",Т.10!AM32," ",Т.10!AN32,", ",Т.10!AO32," ",Т.10!AP32,", буд. ",Т.10!AQ32,", кв./оф.",Т.10!AR32,".    ",Т.10!AS32)))</f>
        <v/>
      </c>
      <c r="I511" s="579"/>
      <c r="J511" s="652" t="str">
        <f ca="1">IF(Т.10!AT32=0,"0,000000",Т.10!AT32)</f>
        <v xml:space="preserve"> </v>
      </c>
      <c r="K511" s="652"/>
      <c r="L511" s="652" t="str">
        <f ca="1">IF(Т.10!AU32=0,"0,000000",Т.10!AU32)</f>
        <v xml:space="preserve"> </v>
      </c>
      <c r="M511" s="652"/>
      <c r="N511" s="652" t="str">
        <f ca="1">IF(Т.10!AV32=0,"0,000000",Т.10!AV32)</f>
        <v/>
      </c>
      <c r="O511" s="652"/>
      <c r="P511" s="597" t="str">
        <f ca="1">Т.10!AW32</f>
        <v xml:space="preserve"> </v>
      </c>
      <c r="Q511" s="597"/>
      <c r="R511" s="597" t="str">
        <f ca="1">IF(CONCATENATE(Т.10!AX32,";",Т.10!AY32)=" ; ","",CONCATENATE(Т.10!AX32,";",Т.10!AY32))</f>
        <v/>
      </c>
      <c r="S511" s="597"/>
      <c r="T511" s="597" t="str">
        <f ca="1">Т.10!AZ32</f>
        <v xml:space="preserve"> </v>
      </c>
      <c r="U511" s="597"/>
      <c r="V511" s="247"/>
      <c r="W511" s="247"/>
      <c r="X511" s="247"/>
      <c r="Y511" s="247"/>
      <c r="Z511" s="247"/>
      <c r="AA511" s="247"/>
      <c r="AB511"/>
      <c r="AC511"/>
      <c r="AD511"/>
      <c r="AE511"/>
      <c r="AF511"/>
      <c r="AG511"/>
      <c r="AH511"/>
      <c r="AI511"/>
      <c r="AJ511"/>
    </row>
    <row r="512" spans="1:37" s="336" customFormat="1" ht="15" customHeight="1" x14ac:dyDescent="0.35">
      <c r="A512" s="402">
        <v>28</v>
      </c>
      <c r="B512" s="571" t="str">
        <f ca="1">CONCATENATE(Т.10!AB33," ",Т.10!AC33," ",Т.10!AD33)</f>
        <v xml:space="preserve">     </v>
      </c>
      <c r="C512" s="571"/>
      <c r="D512" s="571"/>
      <c r="E512" s="571" t="str">
        <f ca="1">IF(CONCATENATE(Т.10!AE33," (",Т.10!AF33,"), ",Т.10!AG33,", ",Т.10!AH33)="  ( ),  ,  ","",IF(CONCATENATE(Т.10!AE33," (",Т.10!AF33,"), ",Т.10!AG33,", ",Т.10!AH33)=$AJ$486,"-",CONCATENATE(Т.10!AE33," (",Т.10!AF33,"), ",Т.10!AG33,", ",Т.10!AH33)))</f>
        <v/>
      </c>
      <c r="F512" s="571"/>
      <c r="G512" s="571"/>
      <c r="H512" s="577" t="str">
        <f ca="1">IF(CONCATENATE(Т.10!AJ33,", ",Т.10!AI33,", ",Т.10!AK33," обл., ",Т.10!AL33," р-н, ",Т.10!AM33," ",Т.10!AN33,", ",Т.10!AO33," ",Т.10!AP33,", буд. ",Т.10!AQ33,", кв./оф.",Т.10!AR33,".    ",Т.10!AS33)=" ,  ,   обл.,   р-н,    ,    , буд.  , кв./оф. .     ","",IF(CONCATENATE(Т.10!AJ33,", ",Т.10!AI33,", ",Т.10!AK33," обл., ",Т.10!AL33," р-н, ",Т.10!AM33," ",Т.10!AN33,", ",Т.10!AO33," ",Т.10!AP33,", буд. ",Т.10!AQ33,", кв./оф.",Т.10!AR33,".    ",Т.10!AS33)=$AJ$487,"-",CONCATENATE(Т.10!AJ33,", ",Т.10!AI33,", ",Т.10!AK33," обл., ",Т.10!AL33," р-н, ",Т.10!AM33," ",Т.10!AN33,", ",Т.10!AO33," ",Т.10!AP33,", буд. ",Т.10!AQ33,", кв./оф.",Т.10!AR33,".    ",Т.10!AS33)))</f>
        <v/>
      </c>
      <c r="I512" s="579"/>
      <c r="J512" s="652" t="str">
        <f ca="1">IF(Т.10!AT33=0,"0,000000",Т.10!AT33)</f>
        <v xml:space="preserve"> </v>
      </c>
      <c r="K512" s="652"/>
      <c r="L512" s="652" t="str">
        <f ca="1">IF(Т.10!AU33=0,"0,000000",Т.10!AU33)</f>
        <v xml:space="preserve"> </v>
      </c>
      <c r="M512" s="652"/>
      <c r="N512" s="652" t="str">
        <f ca="1">IF(Т.10!AV33=0,"0,000000",Т.10!AV33)</f>
        <v/>
      </c>
      <c r="O512" s="652"/>
      <c r="P512" s="597" t="str">
        <f ca="1">Т.10!AW33</f>
        <v xml:space="preserve"> </v>
      </c>
      <c r="Q512" s="597"/>
      <c r="R512" s="597" t="str">
        <f ca="1">IF(CONCATENATE(Т.10!AX33,";",Т.10!AY33)=" ; ","",CONCATENATE(Т.10!AX33,";",Т.10!AY33))</f>
        <v/>
      </c>
      <c r="S512" s="597"/>
      <c r="T512" s="597" t="str">
        <f ca="1">Т.10!AZ33</f>
        <v xml:space="preserve"> </v>
      </c>
      <c r="U512" s="597"/>
      <c r="V512" s="247"/>
      <c r="W512" s="247"/>
      <c r="X512" s="247"/>
      <c r="Y512" s="247"/>
      <c r="Z512" s="247"/>
      <c r="AA512" s="247"/>
      <c r="AB512"/>
      <c r="AC512"/>
      <c r="AD512"/>
      <c r="AE512"/>
      <c r="AF512"/>
      <c r="AG512"/>
      <c r="AH512"/>
      <c r="AI512"/>
      <c r="AJ512"/>
    </row>
    <row r="513" spans="1:36" s="336" customFormat="1" ht="15" customHeight="1" x14ac:dyDescent="0.35">
      <c r="A513" s="402">
        <v>29</v>
      </c>
      <c r="B513" s="571" t="str">
        <f ca="1">CONCATENATE(Т.10!AB34," ",Т.10!AC34," ",Т.10!AD34)</f>
        <v xml:space="preserve">     </v>
      </c>
      <c r="C513" s="571"/>
      <c r="D513" s="571"/>
      <c r="E513" s="571" t="str">
        <f ca="1">IF(CONCATENATE(Т.10!AE34," (",Т.10!AF34,"), ",Т.10!AG34,", ",Т.10!AH34)="  ( ),  ,  ","",IF(CONCATENATE(Т.10!AE34," (",Т.10!AF34,"), ",Т.10!AG34,", ",Т.10!AH34)=$AJ$486,"-",CONCATENATE(Т.10!AE34," (",Т.10!AF34,"), ",Т.10!AG34,", ",Т.10!AH34)))</f>
        <v/>
      </c>
      <c r="F513" s="571"/>
      <c r="G513" s="571"/>
      <c r="H513" s="577" t="str">
        <f ca="1">IF(CONCATENATE(Т.10!AJ34,", ",Т.10!AI34,", ",Т.10!AK34," обл., ",Т.10!AL34," р-н, ",Т.10!AM34," ",Т.10!AN34,", ",Т.10!AO34," ",Т.10!AP34,", буд. ",Т.10!AQ34,", кв./оф.",Т.10!AR34,".    ",Т.10!AS34)=" ,  ,   обл.,   р-н,    ,    , буд.  , кв./оф. .     ","",IF(CONCATENATE(Т.10!AJ34,", ",Т.10!AI34,", ",Т.10!AK34," обл., ",Т.10!AL34," р-н, ",Т.10!AM34," ",Т.10!AN34,", ",Т.10!AO34," ",Т.10!AP34,", буд. ",Т.10!AQ34,", кв./оф.",Т.10!AR34,".    ",Т.10!AS34)=$AJ$487,"-",CONCATENATE(Т.10!AJ34,", ",Т.10!AI34,", ",Т.10!AK34," обл., ",Т.10!AL34," р-н, ",Т.10!AM34," ",Т.10!AN34,", ",Т.10!AO34," ",Т.10!AP34,", буд. ",Т.10!AQ34,", кв./оф.",Т.10!AR34,".    ",Т.10!AS34)))</f>
        <v/>
      </c>
      <c r="I513" s="579"/>
      <c r="J513" s="652" t="str">
        <f ca="1">IF(Т.10!AT34=0,"0,000000",Т.10!AT34)</f>
        <v xml:space="preserve"> </v>
      </c>
      <c r="K513" s="652"/>
      <c r="L513" s="652" t="str">
        <f ca="1">IF(Т.10!AU34=0,"0,000000",Т.10!AU34)</f>
        <v xml:space="preserve"> </v>
      </c>
      <c r="M513" s="652"/>
      <c r="N513" s="652" t="str">
        <f ca="1">IF(Т.10!AV34=0,"0,000000",Т.10!AV34)</f>
        <v/>
      </c>
      <c r="O513" s="652"/>
      <c r="P513" s="597" t="str">
        <f ca="1">Т.10!AW34</f>
        <v xml:space="preserve"> </v>
      </c>
      <c r="Q513" s="597"/>
      <c r="R513" s="597" t="str">
        <f ca="1">IF(CONCATENATE(Т.10!AX34,";",Т.10!AY34)=" ; ","",CONCATENATE(Т.10!AX34,";",Т.10!AY34))</f>
        <v/>
      </c>
      <c r="S513" s="597"/>
      <c r="T513" s="597" t="str">
        <f ca="1">Т.10!AZ34</f>
        <v xml:space="preserve"> </v>
      </c>
      <c r="U513" s="597"/>
      <c r="V513" s="247"/>
      <c r="W513" s="247"/>
      <c r="X513" s="247"/>
      <c r="Y513" s="247"/>
      <c r="Z513" s="247"/>
      <c r="AA513" s="247"/>
      <c r="AB513"/>
      <c r="AC513"/>
      <c r="AD513"/>
      <c r="AE513"/>
      <c r="AF513"/>
      <c r="AG513"/>
      <c r="AH513"/>
      <c r="AI513"/>
      <c r="AJ513"/>
    </row>
    <row r="514" spans="1:36" s="336" customFormat="1" ht="15" customHeight="1" x14ac:dyDescent="0.35">
      <c r="A514" s="402">
        <v>30</v>
      </c>
      <c r="B514" s="571" t="str">
        <f ca="1">CONCATENATE(Т.10!AB35," ",Т.10!AC35," ",Т.10!AD35)</f>
        <v xml:space="preserve">     </v>
      </c>
      <c r="C514" s="571"/>
      <c r="D514" s="571"/>
      <c r="E514" s="571" t="str">
        <f ca="1">IF(CONCATENATE(Т.10!AE35," (",Т.10!AF35,"), ",Т.10!AG35,", ",Т.10!AH35)="  ( ),  ,  ","",IF(CONCATENATE(Т.10!AE35," (",Т.10!AF35,"), ",Т.10!AG35,", ",Т.10!AH35)=$AJ$486,"-",CONCATENATE(Т.10!AE35," (",Т.10!AF35,"), ",Т.10!AG35,", ",Т.10!AH35)))</f>
        <v/>
      </c>
      <c r="F514" s="571"/>
      <c r="G514" s="571"/>
      <c r="H514" s="577" t="str">
        <f ca="1">IF(CONCATENATE(Т.10!AJ35,", ",Т.10!AI35,", ",Т.10!AK35," обл., ",Т.10!AL35," р-н, ",Т.10!AM35," ",Т.10!AN35,", ",Т.10!AO35," ",Т.10!AP35,", буд. ",Т.10!AQ35,", кв./оф.",Т.10!AR35,".    ",Т.10!AS35)=" ,  ,   обл.,   р-н,    ,    , буд.  , кв./оф. .     ","",IF(CONCATENATE(Т.10!AJ35,", ",Т.10!AI35,", ",Т.10!AK35," обл., ",Т.10!AL35," р-н, ",Т.10!AM35," ",Т.10!AN35,", ",Т.10!AO35," ",Т.10!AP35,", буд. ",Т.10!AQ35,", кв./оф.",Т.10!AR35,".    ",Т.10!AS35)=$AJ$487,"-",CONCATENATE(Т.10!AJ35,", ",Т.10!AI35,", ",Т.10!AK35," обл., ",Т.10!AL35," р-н, ",Т.10!AM35," ",Т.10!AN35,", ",Т.10!AO35," ",Т.10!AP35,", буд. ",Т.10!AQ35,", кв./оф.",Т.10!AR35,".    ",Т.10!AS35)))</f>
        <v/>
      </c>
      <c r="I514" s="579"/>
      <c r="J514" s="652" t="str">
        <f ca="1">IF(Т.10!AT35=0,"0,000000",Т.10!AT35)</f>
        <v xml:space="preserve"> </v>
      </c>
      <c r="K514" s="652"/>
      <c r="L514" s="652" t="str">
        <f ca="1">IF(Т.10!AU35=0,"0,000000",Т.10!AU35)</f>
        <v xml:space="preserve"> </v>
      </c>
      <c r="M514" s="652"/>
      <c r="N514" s="652" t="str">
        <f ca="1">IF(Т.10!AV35=0,"0,000000",Т.10!AV35)</f>
        <v/>
      </c>
      <c r="O514" s="652"/>
      <c r="P514" s="597" t="str">
        <f ca="1">Т.10!AW35</f>
        <v xml:space="preserve"> </v>
      </c>
      <c r="Q514" s="597"/>
      <c r="R514" s="597" t="str">
        <f ca="1">IF(CONCATENATE(Т.10!AX35,";",Т.10!AY35)=" ; ","",CONCATENATE(Т.10!AX35,";",Т.10!AY35))</f>
        <v/>
      </c>
      <c r="S514" s="597"/>
      <c r="T514" s="597" t="str">
        <f ca="1">Т.10!AZ35</f>
        <v xml:space="preserve"> </v>
      </c>
      <c r="U514" s="597"/>
      <c r="V514" s="247"/>
      <c r="W514" s="247"/>
      <c r="X514" s="247"/>
      <c r="Y514" s="247"/>
      <c r="Z514" s="247"/>
      <c r="AA514" s="247"/>
      <c r="AB514"/>
      <c r="AC514"/>
      <c r="AD514"/>
      <c r="AE514"/>
      <c r="AF514"/>
      <c r="AG514"/>
      <c r="AH514"/>
      <c r="AI514"/>
      <c r="AJ514"/>
    </row>
    <row r="515" spans="1:36" s="336" customFormat="1" ht="15" customHeight="1" x14ac:dyDescent="0.35">
      <c r="A515" s="402">
        <v>31</v>
      </c>
      <c r="B515" s="571" t="str">
        <f ca="1">CONCATENATE(Т.10!AB36," ",Т.10!AC36," ",Т.10!AD36)</f>
        <v xml:space="preserve">     </v>
      </c>
      <c r="C515" s="571"/>
      <c r="D515" s="571"/>
      <c r="E515" s="571" t="str">
        <f ca="1">IF(CONCATENATE(Т.10!AE36," (",Т.10!AF36,"), ",Т.10!AG36,", ",Т.10!AH36)="  ( ),  ,  ","",IF(CONCATENATE(Т.10!AE36," (",Т.10!AF36,"), ",Т.10!AG36,", ",Т.10!AH36)=$AJ$486,"-",CONCATENATE(Т.10!AE36," (",Т.10!AF36,"), ",Т.10!AG36,", ",Т.10!AH36)))</f>
        <v/>
      </c>
      <c r="F515" s="571"/>
      <c r="G515" s="571"/>
      <c r="H515" s="577" t="str">
        <f ca="1">IF(CONCATENATE(Т.10!AJ36,", ",Т.10!AI36,", ",Т.10!AK36," обл., ",Т.10!AL36," р-н, ",Т.10!AM36," ",Т.10!AN36,", ",Т.10!AO36," ",Т.10!AP36,", буд. ",Т.10!AQ36,", кв./оф.",Т.10!AR36,".    ",Т.10!AS36)=" ,  ,   обл.,   р-н,    ,    , буд.  , кв./оф. .     ","",IF(CONCATENATE(Т.10!AJ36,", ",Т.10!AI36,", ",Т.10!AK36," обл., ",Т.10!AL36," р-н, ",Т.10!AM36," ",Т.10!AN36,", ",Т.10!AO36," ",Т.10!AP36,", буд. ",Т.10!AQ36,", кв./оф.",Т.10!AR36,".    ",Т.10!AS36)=$AJ$487,"-",CONCATENATE(Т.10!AJ36,", ",Т.10!AI36,", ",Т.10!AK36," обл., ",Т.10!AL36," р-н, ",Т.10!AM36," ",Т.10!AN36,", ",Т.10!AO36," ",Т.10!AP36,", буд. ",Т.10!AQ36,", кв./оф.",Т.10!AR36,".    ",Т.10!AS36)))</f>
        <v/>
      </c>
      <c r="I515" s="579"/>
      <c r="J515" s="652" t="str">
        <f ca="1">IF(Т.10!AT36=0,"0,000000",Т.10!AT36)</f>
        <v xml:space="preserve"> </v>
      </c>
      <c r="K515" s="652"/>
      <c r="L515" s="652" t="str">
        <f ca="1">IF(Т.10!AU36=0,"0,000000",Т.10!AU36)</f>
        <v xml:space="preserve"> </v>
      </c>
      <c r="M515" s="652"/>
      <c r="N515" s="652" t="str">
        <f ca="1">IF(Т.10!AV36=0,"0,000000",Т.10!AV36)</f>
        <v/>
      </c>
      <c r="O515" s="652"/>
      <c r="P515" s="597" t="str">
        <f ca="1">Т.10!AW36</f>
        <v xml:space="preserve"> </v>
      </c>
      <c r="Q515" s="597"/>
      <c r="R515" s="597" t="str">
        <f ca="1">IF(CONCATENATE(Т.10!AX36,";",Т.10!AY36)=" ; ","",CONCATENATE(Т.10!AX36,";",Т.10!AY36))</f>
        <v/>
      </c>
      <c r="S515" s="597"/>
      <c r="T515" s="597" t="str">
        <f ca="1">Т.10!AZ36</f>
        <v xml:space="preserve"> </v>
      </c>
      <c r="U515" s="597"/>
      <c r="V515" s="247"/>
      <c r="W515" s="247"/>
      <c r="X515" s="247"/>
      <c r="Y515" s="247"/>
      <c r="Z515" s="247"/>
      <c r="AA515" s="247"/>
      <c r="AB515"/>
      <c r="AC515"/>
      <c r="AD515"/>
      <c r="AE515"/>
      <c r="AF515"/>
      <c r="AG515"/>
      <c r="AH515"/>
      <c r="AI515"/>
      <c r="AJ515"/>
    </row>
    <row r="516" spans="1:36" s="336" customFormat="1" ht="15" customHeight="1" x14ac:dyDescent="0.35">
      <c r="A516" s="402">
        <v>32</v>
      </c>
      <c r="B516" s="571" t="str">
        <f ca="1">CONCATENATE(Т.10!AB37," ",Т.10!AC37," ",Т.10!AD37)</f>
        <v xml:space="preserve">     </v>
      </c>
      <c r="C516" s="571"/>
      <c r="D516" s="571"/>
      <c r="E516" s="571" t="str">
        <f ca="1">IF(CONCATENATE(Т.10!AE37," (",Т.10!AF37,"), ",Т.10!AG37,", ",Т.10!AH37)="  ( ),  ,  ","",IF(CONCATENATE(Т.10!AE37," (",Т.10!AF37,"), ",Т.10!AG37,", ",Т.10!AH37)=$AJ$486,"-",CONCATENATE(Т.10!AE37," (",Т.10!AF37,"), ",Т.10!AG37,", ",Т.10!AH37)))</f>
        <v/>
      </c>
      <c r="F516" s="571"/>
      <c r="G516" s="571"/>
      <c r="H516" s="577" t="str">
        <f ca="1">IF(CONCATENATE(Т.10!AJ37,", ",Т.10!AI37,", ",Т.10!AK37," обл., ",Т.10!AL37," р-н, ",Т.10!AM37," ",Т.10!AN37,", ",Т.10!AO37," ",Т.10!AP37,", буд. ",Т.10!AQ37,", кв./оф.",Т.10!AR37,".    ",Т.10!AS37)=" ,  ,   обл.,   р-н,    ,    , буд.  , кв./оф. .     ","",IF(CONCATENATE(Т.10!AJ37,", ",Т.10!AI37,", ",Т.10!AK37," обл., ",Т.10!AL37," р-н, ",Т.10!AM37," ",Т.10!AN37,", ",Т.10!AO37," ",Т.10!AP37,", буд. ",Т.10!AQ37,", кв./оф.",Т.10!AR37,".    ",Т.10!AS37)=$AJ$487,"-",CONCATENATE(Т.10!AJ37,", ",Т.10!AI37,", ",Т.10!AK37," обл., ",Т.10!AL37," р-н, ",Т.10!AM37," ",Т.10!AN37,", ",Т.10!AO37," ",Т.10!AP37,", буд. ",Т.10!AQ37,", кв./оф.",Т.10!AR37,".    ",Т.10!AS37)))</f>
        <v/>
      </c>
      <c r="I516" s="579"/>
      <c r="J516" s="652" t="str">
        <f ca="1">IF(Т.10!AT37=0,"0,000000",Т.10!AT37)</f>
        <v xml:space="preserve"> </v>
      </c>
      <c r="K516" s="652"/>
      <c r="L516" s="652" t="str">
        <f ca="1">IF(Т.10!AU37=0,"0,000000",Т.10!AU37)</f>
        <v xml:space="preserve"> </v>
      </c>
      <c r="M516" s="652"/>
      <c r="N516" s="652" t="str">
        <f ca="1">IF(Т.10!AV37=0,"0,000000",Т.10!AV37)</f>
        <v/>
      </c>
      <c r="O516" s="652"/>
      <c r="P516" s="597" t="str">
        <f ca="1">Т.10!AW37</f>
        <v xml:space="preserve"> </v>
      </c>
      <c r="Q516" s="597"/>
      <c r="R516" s="597" t="str">
        <f ca="1">IF(CONCATENATE(Т.10!AX37,";",Т.10!AY37)=" ; ","",CONCATENATE(Т.10!AX37,";",Т.10!AY37))</f>
        <v/>
      </c>
      <c r="S516" s="597"/>
      <c r="T516" s="597" t="str">
        <f ca="1">Т.10!AZ37</f>
        <v xml:space="preserve"> </v>
      </c>
      <c r="U516" s="597"/>
      <c r="V516" s="247"/>
      <c r="W516" s="247"/>
      <c r="X516" s="247"/>
      <c r="Y516" s="247"/>
      <c r="Z516" s="247"/>
      <c r="AA516" s="247"/>
      <c r="AB516"/>
      <c r="AC516"/>
      <c r="AD516"/>
      <c r="AE516"/>
      <c r="AF516"/>
      <c r="AG516"/>
      <c r="AH516"/>
      <c r="AI516"/>
      <c r="AJ516"/>
    </row>
    <row r="517" spans="1:36" s="336" customFormat="1" ht="15" customHeight="1" x14ac:dyDescent="0.35">
      <c r="A517" s="402">
        <v>33</v>
      </c>
      <c r="B517" s="571" t="str">
        <f ca="1">CONCATENATE(Т.10!AB38," ",Т.10!AC38," ",Т.10!AD38)</f>
        <v xml:space="preserve">     </v>
      </c>
      <c r="C517" s="571"/>
      <c r="D517" s="571"/>
      <c r="E517" s="571" t="str">
        <f ca="1">IF(CONCATENATE(Т.10!AE38," (",Т.10!AF38,"), ",Т.10!AG38,", ",Т.10!AH38)="  ( ),  ,  ","",IF(CONCATENATE(Т.10!AE38," (",Т.10!AF38,"), ",Т.10!AG38,", ",Т.10!AH38)=$AJ$486,"-",CONCATENATE(Т.10!AE38," (",Т.10!AF38,"), ",Т.10!AG38,", ",Т.10!AH38)))</f>
        <v/>
      </c>
      <c r="F517" s="571"/>
      <c r="G517" s="571"/>
      <c r="H517" s="577" t="str">
        <f ca="1">IF(CONCATENATE(Т.10!AJ38,", ",Т.10!AI38,", ",Т.10!AK38," обл., ",Т.10!AL38," р-н, ",Т.10!AM38," ",Т.10!AN38,", ",Т.10!AO38," ",Т.10!AP38,", буд. ",Т.10!AQ38,", кв./оф.",Т.10!AR38,".    ",Т.10!AS38)=" ,  ,   обл.,   р-н,    ,    , буд.  , кв./оф. .     ","",IF(CONCATENATE(Т.10!AJ38,", ",Т.10!AI38,", ",Т.10!AK38," обл., ",Т.10!AL38," р-н, ",Т.10!AM38," ",Т.10!AN38,", ",Т.10!AO38," ",Т.10!AP38,", буд. ",Т.10!AQ38,", кв./оф.",Т.10!AR38,".    ",Т.10!AS38)=$AJ$487,"-",CONCATENATE(Т.10!AJ38,", ",Т.10!AI38,", ",Т.10!AK38," обл., ",Т.10!AL38," р-н, ",Т.10!AM38," ",Т.10!AN38,", ",Т.10!AO38," ",Т.10!AP38,", буд. ",Т.10!AQ38,", кв./оф.",Т.10!AR38,".    ",Т.10!AS38)))</f>
        <v/>
      </c>
      <c r="I517" s="579"/>
      <c r="J517" s="652" t="str">
        <f ca="1">IF(Т.10!AT38=0,"0,000000",Т.10!AT38)</f>
        <v xml:space="preserve"> </v>
      </c>
      <c r="K517" s="652"/>
      <c r="L517" s="652" t="str">
        <f ca="1">IF(Т.10!AU38=0,"0,000000",Т.10!AU38)</f>
        <v xml:space="preserve"> </v>
      </c>
      <c r="M517" s="652"/>
      <c r="N517" s="652" t="str">
        <f ca="1">IF(Т.10!AV38=0,"0,000000",Т.10!AV38)</f>
        <v/>
      </c>
      <c r="O517" s="652"/>
      <c r="P517" s="597" t="str">
        <f ca="1">Т.10!AW38</f>
        <v xml:space="preserve"> </v>
      </c>
      <c r="Q517" s="597"/>
      <c r="R517" s="597" t="str">
        <f ca="1">IF(CONCATENATE(Т.10!AX38,";",Т.10!AY38)=" ; ","",CONCATENATE(Т.10!AX38,";",Т.10!AY38))</f>
        <v/>
      </c>
      <c r="S517" s="597"/>
      <c r="T517" s="597" t="str">
        <f ca="1">Т.10!AZ38</f>
        <v xml:space="preserve"> </v>
      </c>
      <c r="U517" s="597"/>
      <c r="V517" s="247"/>
      <c r="W517" s="247"/>
      <c r="X517" s="247"/>
      <c r="Y517" s="247"/>
      <c r="Z517" s="247"/>
      <c r="AA517" s="247"/>
      <c r="AB517"/>
      <c r="AC517"/>
      <c r="AD517"/>
      <c r="AE517"/>
      <c r="AF517"/>
      <c r="AG517"/>
      <c r="AH517"/>
      <c r="AI517"/>
      <c r="AJ517"/>
    </row>
    <row r="518" spans="1:36" s="336" customFormat="1" ht="15" customHeight="1" x14ac:dyDescent="0.35">
      <c r="A518" s="402">
        <v>34</v>
      </c>
      <c r="B518" s="571" t="str">
        <f ca="1">CONCATENATE(Т.10!AB39," ",Т.10!AC39," ",Т.10!AD39)</f>
        <v xml:space="preserve">     </v>
      </c>
      <c r="C518" s="571"/>
      <c r="D518" s="571"/>
      <c r="E518" s="571" t="str">
        <f ca="1">IF(CONCATENATE(Т.10!AE39," (",Т.10!AF39,"), ",Т.10!AG39,", ",Т.10!AH39)="  ( ),  ,  ","",IF(CONCATENATE(Т.10!AE39," (",Т.10!AF39,"), ",Т.10!AG39,", ",Т.10!AH39)=$AJ$486,"-",CONCATENATE(Т.10!AE39," (",Т.10!AF39,"), ",Т.10!AG39,", ",Т.10!AH39)))</f>
        <v/>
      </c>
      <c r="F518" s="571"/>
      <c r="G518" s="571"/>
      <c r="H518" s="577" t="str">
        <f ca="1">IF(CONCATENATE(Т.10!AJ39,", ",Т.10!AI39,", ",Т.10!AK39," обл., ",Т.10!AL39," р-н, ",Т.10!AM39," ",Т.10!AN39,", ",Т.10!AO39," ",Т.10!AP39,", буд. ",Т.10!AQ39,", кв./оф.",Т.10!AR39,".    ",Т.10!AS39)=" ,  ,   обл.,   р-н,    ,    , буд.  , кв./оф. .     ","",IF(CONCATENATE(Т.10!AJ39,", ",Т.10!AI39,", ",Т.10!AK39," обл., ",Т.10!AL39," р-н, ",Т.10!AM39," ",Т.10!AN39,", ",Т.10!AO39," ",Т.10!AP39,", буд. ",Т.10!AQ39,", кв./оф.",Т.10!AR39,".    ",Т.10!AS39)=$AJ$487,"-",CONCATENATE(Т.10!AJ39,", ",Т.10!AI39,", ",Т.10!AK39," обл., ",Т.10!AL39," р-н, ",Т.10!AM39," ",Т.10!AN39,", ",Т.10!AO39," ",Т.10!AP39,", буд. ",Т.10!AQ39,", кв./оф.",Т.10!AR39,".    ",Т.10!AS39)))</f>
        <v/>
      </c>
      <c r="I518" s="579"/>
      <c r="J518" s="652" t="str">
        <f ca="1">IF(Т.10!AT39=0,"0,000000",Т.10!AT39)</f>
        <v xml:space="preserve"> </v>
      </c>
      <c r="K518" s="652"/>
      <c r="L518" s="652" t="str">
        <f ca="1">IF(Т.10!AU39=0,"0,000000",Т.10!AU39)</f>
        <v xml:space="preserve"> </v>
      </c>
      <c r="M518" s="652"/>
      <c r="N518" s="652" t="str">
        <f ca="1">IF(Т.10!AV39=0,"0,000000",Т.10!AV39)</f>
        <v/>
      </c>
      <c r="O518" s="652"/>
      <c r="P518" s="597" t="str">
        <f ca="1">Т.10!AW39</f>
        <v xml:space="preserve"> </v>
      </c>
      <c r="Q518" s="597"/>
      <c r="R518" s="597" t="str">
        <f ca="1">IF(CONCATENATE(Т.10!AX39,";",Т.10!AY39)=" ; ","",CONCATENATE(Т.10!AX39,";",Т.10!AY39))</f>
        <v/>
      </c>
      <c r="S518" s="597"/>
      <c r="T518" s="597" t="str">
        <f ca="1">Т.10!AZ39</f>
        <v xml:space="preserve"> </v>
      </c>
      <c r="U518" s="597"/>
      <c r="V518" s="247"/>
      <c r="W518" s="247"/>
      <c r="X518" s="247"/>
      <c r="Y518" s="247"/>
      <c r="Z518" s="247"/>
      <c r="AA518" s="247"/>
      <c r="AB518"/>
      <c r="AC518"/>
      <c r="AD518"/>
      <c r="AE518"/>
      <c r="AF518"/>
      <c r="AG518"/>
      <c r="AH518"/>
      <c r="AI518"/>
      <c r="AJ518"/>
    </row>
    <row r="519" spans="1:36" s="336" customFormat="1" ht="15" customHeight="1" x14ac:dyDescent="0.35">
      <c r="A519" s="402">
        <v>35</v>
      </c>
      <c r="B519" s="571" t="str">
        <f ca="1">CONCATENATE(Т.10!AB40," ",Т.10!AC40," ",Т.10!AD40)</f>
        <v xml:space="preserve">     </v>
      </c>
      <c r="C519" s="571"/>
      <c r="D519" s="571"/>
      <c r="E519" s="571" t="str">
        <f ca="1">IF(CONCATENATE(Т.10!AE40," (",Т.10!AF40,"), ",Т.10!AG40,", ",Т.10!AH40)="  ( ),  ,  ","",IF(CONCATENATE(Т.10!AE40," (",Т.10!AF40,"), ",Т.10!AG40,", ",Т.10!AH40)=$AJ$486,"-",CONCATENATE(Т.10!AE40," (",Т.10!AF40,"), ",Т.10!AG40,", ",Т.10!AH40)))</f>
        <v/>
      </c>
      <c r="F519" s="571"/>
      <c r="G519" s="571"/>
      <c r="H519" s="577" t="str">
        <f ca="1">IF(CONCATENATE(Т.10!AJ40,", ",Т.10!AI40,", ",Т.10!AK40," обл., ",Т.10!AL40," р-н, ",Т.10!AM40," ",Т.10!AN40,", ",Т.10!AO40," ",Т.10!AP40,", буд. ",Т.10!AQ40,", кв./оф.",Т.10!AR40,".    ",Т.10!AS40)=" ,  ,   обл.,   р-н,    ,    , буд.  , кв./оф. .     ","",IF(CONCATENATE(Т.10!AJ40,", ",Т.10!AI40,", ",Т.10!AK40," обл., ",Т.10!AL40," р-н, ",Т.10!AM40," ",Т.10!AN40,", ",Т.10!AO40," ",Т.10!AP40,", буд. ",Т.10!AQ40,", кв./оф.",Т.10!AR40,".    ",Т.10!AS40)=$AJ$487,"-",CONCATENATE(Т.10!AJ40,", ",Т.10!AI40,", ",Т.10!AK40," обл., ",Т.10!AL40," р-н, ",Т.10!AM40," ",Т.10!AN40,", ",Т.10!AO40," ",Т.10!AP40,", буд. ",Т.10!AQ40,", кв./оф.",Т.10!AR40,".    ",Т.10!AS40)))</f>
        <v/>
      </c>
      <c r="I519" s="579"/>
      <c r="J519" s="652" t="str">
        <f ca="1">IF(Т.10!AT40=0,"0,000000",Т.10!AT40)</f>
        <v xml:space="preserve"> </v>
      </c>
      <c r="K519" s="652"/>
      <c r="L519" s="652" t="str">
        <f ca="1">IF(Т.10!AU40=0,"0,000000",Т.10!AU40)</f>
        <v xml:space="preserve"> </v>
      </c>
      <c r="M519" s="652"/>
      <c r="N519" s="652" t="str">
        <f ca="1">IF(Т.10!AV40=0,"0,000000",Т.10!AV40)</f>
        <v/>
      </c>
      <c r="O519" s="652"/>
      <c r="P519" s="597" t="str">
        <f ca="1">Т.10!AW40</f>
        <v xml:space="preserve"> </v>
      </c>
      <c r="Q519" s="597"/>
      <c r="R519" s="597" t="str">
        <f ca="1">IF(CONCATENATE(Т.10!AX40,";",Т.10!AY40)=" ; ","",CONCATENATE(Т.10!AX40,";",Т.10!AY40))</f>
        <v/>
      </c>
      <c r="S519" s="597"/>
      <c r="T519" s="597" t="str">
        <f ca="1">Т.10!AZ40</f>
        <v xml:space="preserve"> </v>
      </c>
      <c r="U519" s="597"/>
      <c r="V519" s="247"/>
      <c r="W519" s="247"/>
      <c r="X519" s="247"/>
      <c r="Y519" s="247"/>
      <c r="Z519" s="247"/>
      <c r="AA519" s="247"/>
      <c r="AB519"/>
      <c r="AC519"/>
      <c r="AD519"/>
      <c r="AE519"/>
      <c r="AF519"/>
      <c r="AG519"/>
      <c r="AH519"/>
      <c r="AI519"/>
      <c r="AJ519"/>
    </row>
    <row r="520" spans="1:36" s="336" customFormat="1" ht="15" customHeight="1" x14ac:dyDescent="0.35">
      <c r="A520" s="402">
        <v>36</v>
      </c>
      <c r="B520" s="571" t="str">
        <f ca="1">CONCATENATE(Т.10!AB41," ",Т.10!AC41," ",Т.10!AD41)</f>
        <v xml:space="preserve">     </v>
      </c>
      <c r="C520" s="571"/>
      <c r="D520" s="571"/>
      <c r="E520" s="571" t="str">
        <f ca="1">IF(CONCATENATE(Т.10!AE41," (",Т.10!AF41,"), ",Т.10!AG41,", ",Т.10!AH41)="  ( ),  ,  ","",IF(CONCATENATE(Т.10!AE41," (",Т.10!AF41,"), ",Т.10!AG41,", ",Т.10!AH41)=$AJ$486,"-",CONCATENATE(Т.10!AE41," (",Т.10!AF41,"), ",Т.10!AG41,", ",Т.10!AH41)))</f>
        <v/>
      </c>
      <c r="F520" s="571"/>
      <c r="G520" s="571"/>
      <c r="H520" s="577" t="str">
        <f ca="1">IF(CONCATENATE(Т.10!AJ41,", ",Т.10!AI41,", ",Т.10!AK41," обл., ",Т.10!AL41," р-н, ",Т.10!AM41," ",Т.10!AN41,", ",Т.10!AO41," ",Т.10!AP41,", буд. ",Т.10!AQ41,", кв./оф.",Т.10!AR41,".    ",Т.10!AS41)=" ,  ,   обл.,   р-н,    ,    , буд.  , кв./оф. .     ","",IF(CONCATENATE(Т.10!AJ41,", ",Т.10!AI41,", ",Т.10!AK41," обл., ",Т.10!AL41," р-н, ",Т.10!AM41," ",Т.10!AN41,", ",Т.10!AO41," ",Т.10!AP41,", буд. ",Т.10!AQ41,", кв./оф.",Т.10!AR41,".    ",Т.10!AS41)=$AJ$487,"-",CONCATENATE(Т.10!AJ41,", ",Т.10!AI41,", ",Т.10!AK41," обл., ",Т.10!AL41," р-н, ",Т.10!AM41," ",Т.10!AN41,", ",Т.10!AO41," ",Т.10!AP41,", буд. ",Т.10!AQ41,", кв./оф.",Т.10!AR41,".    ",Т.10!AS41)))</f>
        <v/>
      </c>
      <c r="I520" s="579"/>
      <c r="J520" s="652" t="str">
        <f ca="1">IF(Т.10!AT41=0,"0,000000",Т.10!AT41)</f>
        <v xml:space="preserve"> </v>
      </c>
      <c r="K520" s="652"/>
      <c r="L520" s="652" t="str">
        <f ca="1">IF(Т.10!AU41=0,"0,000000",Т.10!AU41)</f>
        <v xml:space="preserve"> </v>
      </c>
      <c r="M520" s="652"/>
      <c r="N520" s="652" t="str">
        <f ca="1">IF(Т.10!AV41=0,"0,000000",Т.10!AV41)</f>
        <v/>
      </c>
      <c r="O520" s="652"/>
      <c r="P520" s="597" t="str">
        <f ca="1">Т.10!AW41</f>
        <v xml:space="preserve"> </v>
      </c>
      <c r="Q520" s="597"/>
      <c r="R520" s="597" t="str">
        <f ca="1">IF(CONCATENATE(Т.10!AX41,";",Т.10!AY41)=" ; ","",CONCATENATE(Т.10!AX41,";",Т.10!AY41))</f>
        <v/>
      </c>
      <c r="S520" s="597"/>
      <c r="T520" s="597" t="str">
        <f ca="1">Т.10!AZ41</f>
        <v xml:space="preserve"> </v>
      </c>
      <c r="U520" s="597"/>
      <c r="V520" s="247"/>
      <c r="W520" s="247"/>
      <c r="X520" s="247"/>
      <c r="Y520" s="247"/>
      <c r="Z520" s="247"/>
      <c r="AA520" s="247"/>
      <c r="AB520"/>
      <c r="AC520"/>
      <c r="AD520"/>
      <c r="AE520"/>
      <c r="AF520"/>
      <c r="AG520"/>
      <c r="AH520"/>
      <c r="AI520"/>
      <c r="AJ520"/>
    </row>
    <row r="521" spans="1:36" s="336" customFormat="1" ht="15" customHeight="1" x14ac:dyDescent="0.35">
      <c r="A521" s="402">
        <v>37</v>
      </c>
      <c r="B521" s="571" t="str">
        <f ca="1">CONCATENATE(Т.10!AB42," ",Т.10!AC42," ",Т.10!AD42)</f>
        <v xml:space="preserve">     </v>
      </c>
      <c r="C521" s="571"/>
      <c r="D521" s="571"/>
      <c r="E521" s="571" t="str">
        <f ca="1">IF(CONCATENATE(Т.10!AE42," (",Т.10!AF42,"), ",Т.10!AG42,", ",Т.10!AH42)="  ( ),  ,  ","",IF(CONCATENATE(Т.10!AE42," (",Т.10!AF42,"), ",Т.10!AG42,", ",Т.10!AH42)=$AJ$486,"-",CONCATENATE(Т.10!AE42," (",Т.10!AF42,"), ",Т.10!AG42,", ",Т.10!AH42)))</f>
        <v/>
      </c>
      <c r="F521" s="571"/>
      <c r="G521" s="571"/>
      <c r="H521" s="577" t="str">
        <f ca="1">IF(CONCATENATE(Т.10!AJ42,", ",Т.10!AI42,", ",Т.10!AK42," обл., ",Т.10!AL42," р-н, ",Т.10!AM42," ",Т.10!AN42,", ",Т.10!AO42," ",Т.10!AP42,", буд. ",Т.10!AQ42,", кв./оф.",Т.10!AR42,".    ",Т.10!AS42)=" ,  ,   обл.,   р-н,    ,    , буд.  , кв./оф. .     ","",IF(CONCATENATE(Т.10!AJ42,", ",Т.10!AI42,", ",Т.10!AK42," обл., ",Т.10!AL42," р-н, ",Т.10!AM42," ",Т.10!AN42,", ",Т.10!AO42," ",Т.10!AP42,", буд. ",Т.10!AQ42,", кв./оф.",Т.10!AR42,".    ",Т.10!AS42)=$AJ$487,"-",CONCATENATE(Т.10!AJ42,", ",Т.10!AI42,", ",Т.10!AK42," обл., ",Т.10!AL42," р-н, ",Т.10!AM42," ",Т.10!AN42,", ",Т.10!AO42," ",Т.10!AP42,", буд. ",Т.10!AQ42,", кв./оф.",Т.10!AR42,".    ",Т.10!AS42)))</f>
        <v/>
      </c>
      <c r="I521" s="579"/>
      <c r="J521" s="652" t="str">
        <f ca="1">IF(Т.10!AT42=0,"0,000000",Т.10!AT42)</f>
        <v xml:space="preserve"> </v>
      </c>
      <c r="K521" s="652"/>
      <c r="L521" s="652" t="str">
        <f ca="1">IF(Т.10!AU42=0,"0,000000",Т.10!AU42)</f>
        <v xml:space="preserve"> </v>
      </c>
      <c r="M521" s="652"/>
      <c r="N521" s="652" t="str">
        <f ca="1">IF(Т.10!AV42=0,"0,000000",Т.10!AV42)</f>
        <v/>
      </c>
      <c r="O521" s="652"/>
      <c r="P521" s="597" t="str">
        <f ca="1">Т.10!AW42</f>
        <v xml:space="preserve"> </v>
      </c>
      <c r="Q521" s="597"/>
      <c r="R521" s="597" t="str">
        <f ca="1">IF(CONCATENATE(Т.10!AX42,";",Т.10!AY42)=" ; ","",CONCATENATE(Т.10!AX42,";",Т.10!AY42))</f>
        <v/>
      </c>
      <c r="S521" s="597"/>
      <c r="T521" s="597" t="str">
        <f ca="1">Т.10!AZ42</f>
        <v xml:space="preserve"> </v>
      </c>
      <c r="U521" s="597"/>
      <c r="V521" s="247"/>
      <c r="W521" s="247"/>
      <c r="X521" s="247"/>
      <c r="Y521" s="247"/>
      <c r="Z521" s="247"/>
      <c r="AA521" s="247"/>
      <c r="AB521"/>
      <c r="AC521"/>
      <c r="AD521"/>
      <c r="AE521"/>
      <c r="AF521"/>
      <c r="AG521"/>
      <c r="AH521"/>
      <c r="AI521"/>
      <c r="AJ521"/>
    </row>
    <row r="522" spans="1:36" s="336" customFormat="1" ht="15" customHeight="1" x14ac:dyDescent="0.35">
      <c r="A522" s="402">
        <v>38</v>
      </c>
      <c r="B522" s="571" t="str">
        <f ca="1">CONCATENATE(Т.10!AB43," ",Т.10!AC43," ",Т.10!AD43)</f>
        <v xml:space="preserve">     </v>
      </c>
      <c r="C522" s="571"/>
      <c r="D522" s="571"/>
      <c r="E522" s="571" t="str">
        <f ca="1">IF(CONCATENATE(Т.10!AE43," (",Т.10!AF43,"), ",Т.10!AG43,", ",Т.10!AH43)="  ( ),  ,  ","",IF(CONCATENATE(Т.10!AE43," (",Т.10!AF43,"), ",Т.10!AG43,", ",Т.10!AH43)=$AJ$486,"-",CONCATENATE(Т.10!AE43," (",Т.10!AF43,"), ",Т.10!AG43,", ",Т.10!AH43)))</f>
        <v/>
      </c>
      <c r="F522" s="571"/>
      <c r="G522" s="571"/>
      <c r="H522" s="577" t="str">
        <f ca="1">IF(CONCATENATE(Т.10!AJ43,", ",Т.10!AI43,", ",Т.10!AK43," обл., ",Т.10!AL43," р-н, ",Т.10!AM43," ",Т.10!AN43,", ",Т.10!AO43," ",Т.10!AP43,", буд. ",Т.10!AQ43,", кв./оф.",Т.10!AR43,".    ",Т.10!AS43)=" ,  ,   обл.,   р-н,    ,    , буд.  , кв./оф. .     ","",IF(CONCATENATE(Т.10!AJ43,", ",Т.10!AI43,", ",Т.10!AK43," обл., ",Т.10!AL43," р-н, ",Т.10!AM43," ",Т.10!AN43,", ",Т.10!AO43," ",Т.10!AP43,", буд. ",Т.10!AQ43,", кв./оф.",Т.10!AR43,".    ",Т.10!AS43)=$AJ$487,"-",CONCATENATE(Т.10!AJ43,", ",Т.10!AI43,", ",Т.10!AK43," обл., ",Т.10!AL43," р-н, ",Т.10!AM43," ",Т.10!AN43,", ",Т.10!AO43," ",Т.10!AP43,", буд. ",Т.10!AQ43,", кв./оф.",Т.10!AR43,".    ",Т.10!AS43)))</f>
        <v/>
      </c>
      <c r="I522" s="579"/>
      <c r="J522" s="652" t="str">
        <f ca="1">IF(Т.10!AT43=0,"0,000000",Т.10!AT43)</f>
        <v xml:space="preserve"> </v>
      </c>
      <c r="K522" s="652"/>
      <c r="L522" s="652" t="str">
        <f ca="1">IF(Т.10!AU43=0,"0,000000",Т.10!AU43)</f>
        <v xml:space="preserve"> </v>
      </c>
      <c r="M522" s="652"/>
      <c r="N522" s="652" t="str">
        <f ca="1">IF(Т.10!AV43=0,"0,000000",Т.10!AV43)</f>
        <v/>
      </c>
      <c r="O522" s="652"/>
      <c r="P522" s="597" t="str">
        <f ca="1">Т.10!AW43</f>
        <v xml:space="preserve"> </v>
      </c>
      <c r="Q522" s="597"/>
      <c r="R522" s="597" t="str">
        <f ca="1">IF(CONCATENATE(Т.10!AX43,";",Т.10!AY43)=" ; ","",CONCATENATE(Т.10!AX43,";",Т.10!AY43))</f>
        <v/>
      </c>
      <c r="S522" s="597"/>
      <c r="T522" s="597" t="str">
        <f ca="1">Т.10!AZ43</f>
        <v xml:space="preserve"> </v>
      </c>
      <c r="U522" s="597"/>
      <c r="V522" s="247"/>
      <c r="W522" s="247"/>
      <c r="X522" s="247"/>
      <c r="Y522" s="247"/>
      <c r="Z522" s="247"/>
      <c r="AA522" s="247"/>
      <c r="AB522"/>
      <c r="AC522"/>
      <c r="AD522"/>
      <c r="AE522"/>
      <c r="AF522"/>
      <c r="AG522"/>
      <c r="AH522"/>
      <c r="AI522"/>
      <c r="AJ522"/>
    </row>
    <row r="523" spans="1:36" s="336" customFormat="1" ht="15" customHeight="1" x14ac:dyDescent="0.35">
      <c r="A523" s="402">
        <v>39</v>
      </c>
      <c r="B523" s="571" t="str">
        <f ca="1">CONCATENATE(Т.10!AB44," ",Т.10!AC44," ",Т.10!AD44)</f>
        <v xml:space="preserve">     </v>
      </c>
      <c r="C523" s="571"/>
      <c r="D523" s="571"/>
      <c r="E523" s="571" t="str">
        <f ca="1">IF(CONCATENATE(Т.10!AE44," (",Т.10!AF44,"), ",Т.10!AG44,", ",Т.10!AH44)="  ( ),  ,  ","",IF(CONCATENATE(Т.10!AE44," (",Т.10!AF44,"), ",Т.10!AG44,", ",Т.10!AH44)=$AJ$486,"-",CONCATENATE(Т.10!AE44," (",Т.10!AF44,"), ",Т.10!AG44,", ",Т.10!AH44)))</f>
        <v/>
      </c>
      <c r="F523" s="571"/>
      <c r="G523" s="571"/>
      <c r="H523" s="577" t="str">
        <f ca="1">IF(CONCATENATE(Т.10!AJ44,", ",Т.10!AI44,", ",Т.10!AK44," обл., ",Т.10!AL44," р-н, ",Т.10!AM44," ",Т.10!AN44,", ",Т.10!AO44," ",Т.10!AP44,", буд. ",Т.10!AQ44,", кв./оф.",Т.10!AR44,".    ",Т.10!AS44)=" ,  ,   обл.,   р-н,    ,    , буд.  , кв./оф. .     ","",IF(CONCATENATE(Т.10!AJ44,", ",Т.10!AI44,", ",Т.10!AK44," обл., ",Т.10!AL44," р-н, ",Т.10!AM44," ",Т.10!AN44,", ",Т.10!AO44," ",Т.10!AP44,", буд. ",Т.10!AQ44,", кв./оф.",Т.10!AR44,".    ",Т.10!AS44)=$AJ$487,"-",CONCATENATE(Т.10!AJ44,", ",Т.10!AI44,", ",Т.10!AK44," обл., ",Т.10!AL44," р-н, ",Т.10!AM44," ",Т.10!AN44,", ",Т.10!AO44," ",Т.10!AP44,", буд. ",Т.10!AQ44,", кв./оф.",Т.10!AR44,".    ",Т.10!AS44)))</f>
        <v/>
      </c>
      <c r="I523" s="579"/>
      <c r="J523" s="652" t="str">
        <f ca="1">IF(Т.10!AT44=0,"0,000000",Т.10!AT44)</f>
        <v xml:space="preserve"> </v>
      </c>
      <c r="K523" s="652"/>
      <c r="L523" s="652" t="str">
        <f ca="1">IF(Т.10!AU44=0,"0,000000",Т.10!AU44)</f>
        <v xml:space="preserve"> </v>
      </c>
      <c r="M523" s="652"/>
      <c r="N523" s="652" t="str">
        <f ca="1">IF(Т.10!AV44=0,"0,000000",Т.10!AV44)</f>
        <v/>
      </c>
      <c r="O523" s="652"/>
      <c r="P523" s="597" t="str">
        <f ca="1">Т.10!AW44</f>
        <v xml:space="preserve"> </v>
      </c>
      <c r="Q523" s="597"/>
      <c r="R523" s="597" t="str">
        <f ca="1">IF(CONCATENATE(Т.10!AX44,";",Т.10!AY44)=" ; ","",CONCATENATE(Т.10!AX44,";",Т.10!AY44))</f>
        <v/>
      </c>
      <c r="S523" s="597"/>
      <c r="T523" s="597" t="str">
        <f ca="1">Т.10!AZ44</f>
        <v xml:space="preserve"> </v>
      </c>
      <c r="U523" s="597"/>
      <c r="V523" s="247"/>
      <c r="W523" s="247"/>
      <c r="X523" s="247"/>
      <c r="Y523" s="247"/>
      <c r="Z523" s="247"/>
      <c r="AA523" s="247"/>
      <c r="AB523"/>
      <c r="AC523"/>
      <c r="AD523"/>
      <c r="AE523"/>
      <c r="AF523"/>
      <c r="AG523"/>
      <c r="AH523"/>
      <c r="AI523"/>
      <c r="AJ523"/>
    </row>
    <row r="524" spans="1:36" s="336" customFormat="1" ht="15" customHeight="1" x14ac:dyDescent="0.35">
      <c r="A524" s="402">
        <v>40</v>
      </c>
      <c r="B524" s="571" t="str">
        <f ca="1">CONCATENATE(Т.10!AB45," ",Т.10!AC45," ",Т.10!AD45)</f>
        <v xml:space="preserve">     </v>
      </c>
      <c r="C524" s="571"/>
      <c r="D524" s="571"/>
      <c r="E524" s="571" t="str">
        <f ca="1">IF(CONCATENATE(Т.10!AE45," (",Т.10!AF45,"), ",Т.10!AG45,", ",Т.10!AH45)="  ( ),  ,  ","",IF(CONCATENATE(Т.10!AE45," (",Т.10!AF45,"), ",Т.10!AG45,", ",Т.10!AH45)=$AJ$486,"-",CONCATENATE(Т.10!AE45," (",Т.10!AF45,"), ",Т.10!AG45,", ",Т.10!AH45)))</f>
        <v/>
      </c>
      <c r="F524" s="571"/>
      <c r="G524" s="571"/>
      <c r="H524" s="577" t="str">
        <f ca="1">IF(CONCATENATE(Т.10!AJ45,", ",Т.10!AI45,", ",Т.10!AK45," обл., ",Т.10!AL45," р-н, ",Т.10!AM45," ",Т.10!AN45,", ",Т.10!AO45," ",Т.10!AP45,", буд. ",Т.10!AQ45,", кв./оф.",Т.10!AR45,".    ",Т.10!AS45)=" ,  ,   обл.,   р-н,    ,    , буд.  , кв./оф. .     ","",IF(CONCATENATE(Т.10!AJ45,", ",Т.10!AI45,", ",Т.10!AK45," обл., ",Т.10!AL45," р-н, ",Т.10!AM45," ",Т.10!AN45,", ",Т.10!AO45," ",Т.10!AP45,", буд. ",Т.10!AQ45,", кв./оф.",Т.10!AR45,".    ",Т.10!AS45)=$AJ$487,"-",CONCATENATE(Т.10!AJ45,", ",Т.10!AI45,", ",Т.10!AK45," обл., ",Т.10!AL45," р-н, ",Т.10!AM45," ",Т.10!AN45,", ",Т.10!AO45," ",Т.10!AP45,", буд. ",Т.10!AQ45,", кв./оф.",Т.10!AR45,".    ",Т.10!AS45)))</f>
        <v/>
      </c>
      <c r="I524" s="579"/>
      <c r="J524" s="652" t="str">
        <f ca="1">IF(Т.10!AT45=0,"0,000000",Т.10!AT45)</f>
        <v xml:space="preserve"> </v>
      </c>
      <c r="K524" s="652"/>
      <c r="L524" s="652" t="str">
        <f ca="1">IF(Т.10!AU45=0,"0,000000",Т.10!AU45)</f>
        <v xml:space="preserve"> </v>
      </c>
      <c r="M524" s="652"/>
      <c r="N524" s="652" t="str">
        <f ca="1">IF(Т.10!AV45=0,"0,000000",Т.10!AV45)</f>
        <v/>
      </c>
      <c r="O524" s="652"/>
      <c r="P524" s="597" t="str">
        <f ca="1">Т.10!AW45</f>
        <v xml:space="preserve"> </v>
      </c>
      <c r="Q524" s="597"/>
      <c r="R524" s="597" t="str">
        <f ca="1">IF(CONCATENATE(Т.10!AX45,";",Т.10!AY45)=" ; ","",CONCATENATE(Т.10!AX45,";",Т.10!AY45))</f>
        <v/>
      </c>
      <c r="S524" s="597"/>
      <c r="T524" s="597" t="str">
        <f ca="1">Т.10!AZ45</f>
        <v xml:space="preserve"> </v>
      </c>
      <c r="U524" s="597"/>
      <c r="V524" s="247"/>
      <c r="W524" s="247"/>
      <c r="X524" s="247"/>
      <c r="Y524" s="247"/>
      <c r="Z524" s="247"/>
      <c r="AA524" s="247"/>
      <c r="AB524"/>
      <c r="AC524"/>
      <c r="AD524"/>
      <c r="AE524"/>
      <c r="AF524"/>
      <c r="AG524"/>
      <c r="AH524"/>
      <c r="AI524"/>
      <c r="AJ524"/>
    </row>
    <row r="525" spans="1:36" s="336" customFormat="1" ht="15" customHeight="1" x14ac:dyDescent="0.35">
      <c r="A525" s="402">
        <v>41</v>
      </c>
      <c r="B525" s="571" t="str">
        <f ca="1">CONCATENATE(Т.10!AB46," ",Т.10!AC46," ",Т.10!AD46)</f>
        <v xml:space="preserve">     </v>
      </c>
      <c r="C525" s="571"/>
      <c r="D525" s="571"/>
      <c r="E525" s="571" t="str">
        <f ca="1">IF(CONCATENATE(Т.10!AE46," (",Т.10!AF46,"), ",Т.10!AG46,", ",Т.10!AH46)="  ( ),  ,  ","",IF(CONCATENATE(Т.10!AE46," (",Т.10!AF46,"), ",Т.10!AG46,", ",Т.10!AH46)=$AJ$486,"-",CONCATENATE(Т.10!AE46," (",Т.10!AF46,"), ",Т.10!AG46,", ",Т.10!AH46)))</f>
        <v/>
      </c>
      <c r="F525" s="571"/>
      <c r="G525" s="571"/>
      <c r="H525" s="577" t="str">
        <f ca="1">IF(CONCATENATE(Т.10!AJ46,", ",Т.10!AI46,", ",Т.10!AK46," обл., ",Т.10!AL46," р-н, ",Т.10!AM46," ",Т.10!AN46,", ",Т.10!AO46," ",Т.10!AP46,", буд. ",Т.10!AQ46,", кв./оф.",Т.10!AR46,".    ",Т.10!AS46)=" ,  ,   обл.,   р-н,    ,    , буд.  , кв./оф. .     ","",IF(CONCATENATE(Т.10!AJ46,", ",Т.10!AI46,", ",Т.10!AK46," обл., ",Т.10!AL46," р-н, ",Т.10!AM46," ",Т.10!AN46,", ",Т.10!AO46," ",Т.10!AP46,", буд. ",Т.10!AQ46,", кв./оф.",Т.10!AR46,".    ",Т.10!AS46)=$AJ$487,"-",CONCATENATE(Т.10!AJ46,", ",Т.10!AI46,", ",Т.10!AK46," обл., ",Т.10!AL46," р-н, ",Т.10!AM46," ",Т.10!AN46,", ",Т.10!AO46," ",Т.10!AP46,", буд. ",Т.10!AQ46,", кв./оф.",Т.10!AR46,".    ",Т.10!AS46)))</f>
        <v/>
      </c>
      <c r="I525" s="579"/>
      <c r="J525" s="652" t="str">
        <f ca="1">IF(Т.10!AT46=0,"0,000000",Т.10!AT46)</f>
        <v xml:space="preserve"> </v>
      </c>
      <c r="K525" s="652"/>
      <c r="L525" s="652" t="str">
        <f ca="1">IF(Т.10!AU46=0,"0,000000",Т.10!AU46)</f>
        <v xml:space="preserve"> </v>
      </c>
      <c r="M525" s="652"/>
      <c r="N525" s="652" t="str">
        <f ca="1">IF(Т.10!AV46=0,"0,000000",Т.10!AV46)</f>
        <v/>
      </c>
      <c r="O525" s="652"/>
      <c r="P525" s="597" t="str">
        <f ca="1">Т.10!AW46</f>
        <v xml:space="preserve"> </v>
      </c>
      <c r="Q525" s="597"/>
      <c r="R525" s="597" t="str">
        <f ca="1">IF(CONCATENATE(Т.10!AX46,";",Т.10!AY46)=" ; ","",CONCATENATE(Т.10!AX46,";",Т.10!AY46))</f>
        <v/>
      </c>
      <c r="S525" s="597"/>
      <c r="T525" s="597" t="str">
        <f ca="1">Т.10!AZ46</f>
        <v xml:space="preserve"> </v>
      </c>
      <c r="U525" s="597"/>
      <c r="V525" s="247"/>
      <c r="W525" s="247"/>
      <c r="X525" s="247"/>
      <c r="Y525" s="247"/>
      <c r="Z525" s="247"/>
      <c r="AA525" s="247"/>
      <c r="AB525"/>
      <c r="AC525"/>
      <c r="AD525"/>
      <c r="AE525"/>
      <c r="AF525"/>
      <c r="AG525"/>
      <c r="AH525"/>
      <c r="AI525"/>
      <c r="AJ525"/>
    </row>
    <row r="526" spans="1:36" s="336" customFormat="1" ht="15" customHeight="1" x14ac:dyDescent="0.35">
      <c r="A526" s="402">
        <v>42</v>
      </c>
      <c r="B526" s="571" t="str">
        <f ca="1">CONCATENATE(Т.10!AB47," ",Т.10!AC47," ",Т.10!AD47)</f>
        <v xml:space="preserve">     </v>
      </c>
      <c r="C526" s="571"/>
      <c r="D526" s="571"/>
      <c r="E526" s="571" t="str">
        <f ca="1">IF(CONCATENATE(Т.10!AE47," (",Т.10!AF47,"), ",Т.10!AG47,", ",Т.10!AH47)="  ( ),  ,  ","",IF(CONCATENATE(Т.10!AE47," (",Т.10!AF47,"), ",Т.10!AG47,", ",Т.10!AH47)=$AJ$486,"-",CONCATENATE(Т.10!AE47," (",Т.10!AF47,"), ",Т.10!AG47,", ",Т.10!AH47)))</f>
        <v/>
      </c>
      <c r="F526" s="571"/>
      <c r="G526" s="571"/>
      <c r="H526" s="577" t="str">
        <f ca="1">IF(CONCATENATE(Т.10!AJ47,", ",Т.10!AI47,", ",Т.10!AK47," обл., ",Т.10!AL47," р-н, ",Т.10!AM47," ",Т.10!AN47,", ",Т.10!AO47," ",Т.10!AP47,", буд. ",Т.10!AQ47,", кв./оф.",Т.10!AR47,".    ",Т.10!AS47)=" ,  ,   обл.,   р-н,    ,    , буд.  , кв./оф. .     ","",IF(CONCATENATE(Т.10!AJ47,", ",Т.10!AI47,", ",Т.10!AK47," обл., ",Т.10!AL47," р-н, ",Т.10!AM47," ",Т.10!AN47,", ",Т.10!AO47," ",Т.10!AP47,", буд. ",Т.10!AQ47,", кв./оф.",Т.10!AR47,".    ",Т.10!AS47)=$AJ$487,"-",CONCATENATE(Т.10!AJ47,", ",Т.10!AI47,", ",Т.10!AK47," обл., ",Т.10!AL47," р-н, ",Т.10!AM47," ",Т.10!AN47,", ",Т.10!AO47," ",Т.10!AP47,", буд. ",Т.10!AQ47,", кв./оф.",Т.10!AR47,".    ",Т.10!AS47)))</f>
        <v/>
      </c>
      <c r="I526" s="579"/>
      <c r="J526" s="652" t="str">
        <f ca="1">IF(Т.10!AT47=0,"0,000000",Т.10!AT47)</f>
        <v xml:space="preserve"> </v>
      </c>
      <c r="K526" s="652"/>
      <c r="L526" s="652" t="str">
        <f ca="1">IF(Т.10!AU47=0,"0,000000",Т.10!AU47)</f>
        <v xml:space="preserve"> </v>
      </c>
      <c r="M526" s="652"/>
      <c r="N526" s="652" t="str">
        <f ca="1">IF(Т.10!AV47=0,"0,000000",Т.10!AV47)</f>
        <v/>
      </c>
      <c r="O526" s="652"/>
      <c r="P526" s="597" t="str">
        <f ca="1">Т.10!AW47</f>
        <v xml:space="preserve"> </v>
      </c>
      <c r="Q526" s="597"/>
      <c r="R526" s="597" t="str">
        <f ca="1">IF(CONCATENATE(Т.10!AX47,";",Т.10!AY47)=" ; ","",CONCATENATE(Т.10!AX47,";",Т.10!AY47))</f>
        <v/>
      </c>
      <c r="S526" s="597"/>
      <c r="T526" s="597" t="str">
        <f ca="1">Т.10!AZ47</f>
        <v xml:space="preserve"> </v>
      </c>
      <c r="U526" s="597"/>
      <c r="V526" s="247"/>
      <c r="W526" s="247"/>
      <c r="X526" s="247"/>
      <c r="Y526" s="247"/>
      <c r="Z526" s="247"/>
      <c r="AA526" s="247"/>
      <c r="AB526"/>
      <c r="AC526"/>
      <c r="AD526"/>
      <c r="AE526"/>
      <c r="AF526"/>
      <c r="AG526"/>
      <c r="AH526"/>
      <c r="AI526"/>
      <c r="AJ526"/>
    </row>
    <row r="527" spans="1:36" s="336" customFormat="1" ht="15" customHeight="1" x14ac:dyDescent="0.35">
      <c r="A527" s="402">
        <v>43</v>
      </c>
      <c r="B527" s="571" t="str">
        <f ca="1">CONCATENATE(Т.10!AB48," ",Т.10!AC48," ",Т.10!AD48)</f>
        <v xml:space="preserve">     </v>
      </c>
      <c r="C527" s="571"/>
      <c r="D527" s="571"/>
      <c r="E527" s="571" t="str">
        <f ca="1">IF(CONCATENATE(Т.10!AE48," (",Т.10!AF48,"), ",Т.10!AG48,", ",Т.10!AH48)="  ( ),  ,  ","",IF(CONCATENATE(Т.10!AE48," (",Т.10!AF48,"), ",Т.10!AG48,", ",Т.10!AH48)=$AJ$486,"-",CONCATENATE(Т.10!AE48," (",Т.10!AF48,"), ",Т.10!AG48,", ",Т.10!AH48)))</f>
        <v/>
      </c>
      <c r="F527" s="571"/>
      <c r="G527" s="571"/>
      <c r="H527" s="577" t="str">
        <f ca="1">IF(CONCATENATE(Т.10!AJ48,", ",Т.10!AI48,", ",Т.10!AK48," обл., ",Т.10!AL48," р-н, ",Т.10!AM48," ",Т.10!AN48,", ",Т.10!AO48," ",Т.10!AP48,", буд. ",Т.10!AQ48,", кв./оф.",Т.10!AR48,".    ",Т.10!AS48)=" ,  ,   обл.,   р-н,    ,    , буд.  , кв./оф. .     ","",IF(CONCATENATE(Т.10!AJ48,", ",Т.10!AI48,", ",Т.10!AK48," обл., ",Т.10!AL48," р-н, ",Т.10!AM48," ",Т.10!AN48,", ",Т.10!AO48," ",Т.10!AP48,", буд. ",Т.10!AQ48,", кв./оф.",Т.10!AR48,".    ",Т.10!AS48)=$AJ$487,"-",CONCATENATE(Т.10!AJ48,", ",Т.10!AI48,", ",Т.10!AK48," обл., ",Т.10!AL48," р-н, ",Т.10!AM48," ",Т.10!AN48,", ",Т.10!AO48," ",Т.10!AP48,", буд. ",Т.10!AQ48,", кв./оф.",Т.10!AR48,".    ",Т.10!AS48)))</f>
        <v/>
      </c>
      <c r="I527" s="579"/>
      <c r="J527" s="652" t="str">
        <f ca="1">IF(Т.10!AT48=0,"0,000000",Т.10!AT48)</f>
        <v xml:space="preserve"> </v>
      </c>
      <c r="K527" s="652"/>
      <c r="L527" s="652" t="str">
        <f ca="1">IF(Т.10!AU48=0,"0,000000",Т.10!AU48)</f>
        <v xml:space="preserve"> </v>
      </c>
      <c r="M527" s="652"/>
      <c r="N527" s="652" t="str">
        <f ca="1">IF(Т.10!AV48=0,"0,000000",Т.10!AV48)</f>
        <v/>
      </c>
      <c r="O527" s="652"/>
      <c r="P527" s="597" t="str">
        <f ca="1">Т.10!AW48</f>
        <v xml:space="preserve"> </v>
      </c>
      <c r="Q527" s="597"/>
      <c r="R527" s="597" t="str">
        <f ca="1">IF(CONCATENATE(Т.10!AX48,";",Т.10!AY48)=" ; ","",CONCATENATE(Т.10!AX48,";",Т.10!AY48))</f>
        <v/>
      </c>
      <c r="S527" s="597"/>
      <c r="T527" s="597" t="str">
        <f ca="1">Т.10!AZ48</f>
        <v xml:space="preserve"> </v>
      </c>
      <c r="U527" s="597"/>
      <c r="V527" s="247"/>
      <c r="W527" s="247"/>
      <c r="X527" s="247"/>
      <c r="Y527" s="247"/>
      <c r="Z527" s="247"/>
      <c r="AA527" s="247"/>
      <c r="AB527"/>
      <c r="AC527"/>
      <c r="AD527"/>
      <c r="AE527"/>
      <c r="AF527"/>
      <c r="AG527"/>
      <c r="AH527"/>
      <c r="AI527"/>
      <c r="AJ527"/>
    </row>
    <row r="528" spans="1:36" s="336" customFormat="1" ht="15" customHeight="1" x14ac:dyDescent="0.35">
      <c r="A528" s="402">
        <v>44</v>
      </c>
      <c r="B528" s="571" t="str">
        <f ca="1">CONCATENATE(Т.10!AB49," ",Т.10!AC49," ",Т.10!AD49)</f>
        <v xml:space="preserve">     </v>
      </c>
      <c r="C528" s="571"/>
      <c r="D528" s="571"/>
      <c r="E528" s="571" t="str">
        <f ca="1">IF(CONCATENATE(Т.10!AE49," (",Т.10!AF49,"), ",Т.10!AG49,", ",Т.10!AH49)="  ( ),  ,  ","",IF(CONCATENATE(Т.10!AE49," (",Т.10!AF49,"), ",Т.10!AG49,", ",Т.10!AH49)=$AJ$486,"-",CONCATENATE(Т.10!AE49," (",Т.10!AF49,"), ",Т.10!AG49,", ",Т.10!AH49)))</f>
        <v/>
      </c>
      <c r="F528" s="571"/>
      <c r="G528" s="571"/>
      <c r="H528" s="577" t="str">
        <f ca="1">IF(CONCATENATE(Т.10!AJ49,", ",Т.10!AI49,", ",Т.10!AK49," обл., ",Т.10!AL49," р-н, ",Т.10!AM49," ",Т.10!AN49,", ",Т.10!AO49," ",Т.10!AP49,", буд. ",Т.10!AQ49,", кв./оф.",Т.10!AR49,".    ",Т.10!AS49)=" ,  ,   обл.,   р-н,    ,    , буд.  , кв./оф. .     ","",IF(CONCATENATE(Т.10!AJ49,", ",Т.10!AI49,", ",Т.10!AK49," обл., ",Т.10!AL49," р-н, ",Т.10!AM49," ",Т.10!AN49,", ",Т.10!AO49," ",Т.10!AP49,", буд. ",Т.10!AQ49,", кв./оф.",Т.10!AR49,".    ",Т.10!AS49)=$AJ$487,"-",CONCATENATE(Т.10!AJ49,", ",Т.10!AI49,", ",Т.10!AK49," обл., ",Т.10!AL49," р-н, ",Т.10!AM49," ",Т.10!AN49,", ",Т.10!AO49," ",Т.10!AP49,", буд. ",Т.10!AQ49,", кв./оф.",Т.10!AR49,".    ",Т.10!AS49)))</f>
        <v/>
      </c>
      <c r="I528" s="579"/>
      <c r="J528" s="652" t="str">
        <f ca="1">IF(Т.10!AT49=0,"0,000000",Т.10!AT49)</f>
        <v xml:space="preserve"> </v>
      </c>
      <c r="K528" s="652"/>
      <c r="L528" s="652" t="str">
        <f ca="1">IF(Т.10!AU49=0,"0,000000",Т.10!AU49)</f>
        <v xml:space="preserve"> </v>
      </c>
      <c r="M528" s="652"/>
      <c r="N528" s="652" t="str">
        <f ca="1">IF(Т.10!AV49=0,"0,000000",Т.10!AV49)</f>
        <v/>
      </c>
      <c r="O528" s="652"/>
      <c r="P528" s="597" t="str">
        <f ca="1">Т.10!AW49</f>
        <v xml:space="preserve"> </v>
      </c>
      <c r="Q528" s="597"/>
      <c r="R528" s="597" t="str">
        <f ca="1">IF(CONCATENATE(Т.10!AX49,";",Т.10!AY49)=" ; ","",CONCATENATE(Т.10!AX49,";",Т.10!AY49))</f>
        <v/>
      </c>
      <c r="S528" s="597"/>
      <c r="T528" s="597" t="str">
        <f ca="1">Т.10!AZ49</f>
        <v xml:space="preserve"> </v>
      </c>
      <c r="U528" s="597"/>
      <c r="V528" s="247"/>
      <c r="W528" s="247"/>
      <c r="X528" s="247"/>
      <c r="Y528" s="247"/>
      <c r="Z528" s="247"/>
      <c r="AA528" s="247"/>
      <c r="AB528"/>
      <c r="AC528"/>
      <c r="AD528"/>
      <c r="AE528"/>
      <c r="AF528"/>
      <c r="AG528"/>
      <c r="AH528"/>
      <c r="AI528"/>
      <c r="AJ528"/>
    </row>
    <row r="529" spans="1:37" s="336" customFormat="1" ht="15" customHeight="1" x14ac:dyDescent="0.35">
      <c r="A529" s="402">
        <v>45</v>
      </c>
      <c r="B529" s="571" t="str">
        <f ca="1">CONCATENATE(Т.10!AB50," ",Т.10!AC50," ",Т.10!AD50)</f>
        <v xml:space="preserve">     </v>
      </c>
      <c r="C529" s="571"/>
      <c r="D529" s="571"/>
      <c r="E529" s="571" t="str">
        <f ca="1">IF(CONCATENATE(Т.10!AE50," (",Т.10!AF50,"), ",Т.10!AG50,", ",Т.10!AH50)="  ( ),  ,  ","",IF(CONCATENATE(Т.10!AE50," (",Т.10!AF50,"), ",Т.10!AG50,", ",Т.10!AH50)=$AJ$486,"-",CONCATENATE(Т.10!AE50," (",Т.10!AF50,"), ",Т.10!AG50,", ",Т.10!AH50)))</f>
        <v/>
      </c>
      <c r="F529" s="571"/>
      <c r="G529" s="571"/>
      <c r="H529" s="577" t="str">
        <f ca="1">IF(CONCATENATE(Т.10!AJ50,", ",Т.10!AI50,", ",Т.10!AK50," обл., ",Т.10!AL50," р-н, ",Т.10!AM50," ",Т.10!AN50,", ",Т.10!AO50," ",Т.10!AP50,", буд. ",Т.10!AQ50,", кв./оф.",Т.10!AR50,".    ",Т.10!AS50)=" ,  ,   обл.,   р-н,    ,    , буд.  , кв./оф. .     ","",IF(CONCATENATE(Т.10!AJ50,", ",Т.10!AI50,", ",Т.10!AK50," обл., ",Т.10!AL50," р-н, ",Т.10!AM50," ",Т.10!AN50,", ",Т.10!AO50," ",Т.10!AP50,", буд. ",Т.10!AQ50,", кв./оф.",Т.10!AR50,".    ",Т.10!AS50)=$AJ$487,"-",CONCATENATE(Т.10!AJ50,", ",Т.10!AI50,", ",Т.10!AK50," обл., ",Т.10!AL50," р-н, ",Т.10!AM50," ",Т.10!AN50,", ",Т.10!AO50," ",Т.10!AP50,", буд. ",Т.10!AQ50,", кв./оф.",Т.10!AR50,".    ",Т.10!AS50)))</f>
        <v/>
      </c>
      <c r="I529" s="579"/>
      <c r="J529" s="652" t="str">
        <f ca="1">IF(Т.10!AT50=0,"0,000000",Т.10!AT50)</f>
        <v xml:space="preserve"> </v>
      </c>
      <c r="K529" s="652"/>
      <c r="L529" s="652" t="str">
        <f ca="1">IF(Т.10!AU50=0,"0,000000",Т.10!AU50)</f>
        <v xml:space="preserve"> </v>
      </c>
      <c r="M529" s="652"/>
      <c r="N529" s="652" t="str">
        <f ca="1">IF(Т.10!AV50=0,"0,000000",Т.10!AV50)</f>
        <v/>
      </c>
      <c r="O529" s="652"/>
      <c r="P529" s="597" t="str">
        <f ca="1">Т.10!AW50</f>
        <v xml:space="preserve"> </v>
      </c>
      <c r="Q529" s="597"/>
      <c r="R529" s="597" t="str">
        <f ca="1">IF(CONCATENATE(Т.10!AX50,";",Т.10!AY50)=" ; ","",CONCATENATE(Т.10!AX50,";",Т.10!AY50))</f>
        <v/>
      </c>
      <c r="S529" s="597"/>
      <c r="T529" s="597" t="str">
        <f ca="1">Т.10!AZ50</f>
        <v xml:space="preserve"> </v>
      </c>
      <c r="U529" s="597"/>
      <c r="V529" s="247"/>
      <c r="W529" s="247"/>
      <c r="X529" s="247"/>
      <c r="Y529" s="247"/>
      <c r="Z529" s="247"/>
      <c r="AA529" s="247"/>
      <c r="AB529"/>
      <c r="AC529"/>
      <c r="AD529"/>
      <c r="AE529"/>
      <c r="AF529"/>
      <c r="AG529"/>
      <c r="AH529"/>
      <c r="AI529"/>
      <c r="AJ529"/>
    </row>
    <row r="530" spans="1:37" s="336" customFormat="1" ht="15" customHeight="1" x14ac:dyDescent="0.35">
      <c r="A530" s="402">
        <v>46</v>
      </c>
      <c r="B530" s="571" t="str">
        <f ca="1">CONCATENATE(Т.10!AB51," ",Т.10!AC51," ",Т.10!AD51)</f>
        <v xml:space="preserve">     </v>
      </c>
      <c r="C530" s="571"/>
      <c r="D530" s="571"/>
      <c r="E530" s="571" t="str">
        <f ca="1">IF(CONCATENATE(Т.10!AE51," (",Т.10!AF51,"), ",Т.10!AG51,", ",Т.10!AH51)="  ( ),  ,  ","",IF(CONCATENATE(Т.10!AE51," (",Т.10!AF51,"), ",Т.10!AG51,", ",Т.10!AH51)=$AJ$486,"-",CONCATENATE(Т.10!AE51," (",Т.10!AF51,"), ",Т.10!AG51,", ",Т.10!AH51)))</f>
        <v/>
      </c>
      <c r="F530" s="571"/>
      <c r="G530" s="571"/>
      <c r="H530" s="577" t="str">
        <f ca="1">IF(CONCATENATE(Т.10!AJ51,", ",Т.10!AI51,", ",Т.10!AK51," обл., ",Т.10!AL51," р-н, ",Т.10!AM51," ",Т.10!AN51,", ",Т.10!AO51," ",Т.10!AP51,", буд. ",Т.10!AQ51,", кв./оф.",Т.10!AR51,".    ",Т.10!AS51)=" ,  ,   обл.,   р-н,    ,    , буд.  , кв./оф. .     ","",IF(CONCATENATE(Т.10!AJ51,", ",Т.10!AI51,", ",Т.10!AK51," обл., ",Т.10!AL51," р-н, ",Т.10!AM51," ",Т.10!AN51,", ",Т.10!AO51," ",Т.10!AP51,", буд. ",Т.10!AQ51,", кв./оф.",Т.10!AR51,".    ",Т.10!AS51)=$AJ$487,"-",CONCATENATE(Т.10!AJ51,", ",Т.10!AI51,", ",Т.10!AK51," обл., ",Т.10!AL51," р-н, ",Т.10!AM51," ",Т.10!AN51,", ",Т.10!AO51," ",Т.10!AP51,", буд. ",Т.10!AQ51,", кв./оф.",Т.10!AR51,".    ",Т.10!AS51)))</f>
        <v/>
      </c>
      <c r="I530" s="579"/>
      <c r="J530" s="652" t="str">
        <f ca="1">IF(Т.10!AT51=0,"0,000000",Т.10!AT51)</f>
        <v xml:space="preserve"> </v>
      </c>
      <c r="K530" s="652"/>
      <c r="L530" s="652" t="str">
        <f ca="1">IF(Т.10!AU51=0,"0,000000",Т.10!AU51)</f>
        <v xml:space="preserve"> </v>
      </c>
      <c r="M530" s="652"/>
      <c r="N530" s="652" t="str">
        <f ca="1">IF(Т.10!AV51=0,"0,000000",Т.10!AV51)</f>
        <v/>
      </c>
      <c r="O530" s="652"/>
      <c r="P530" s="597" t="str">
        <f ca="1">Т.10!AW51</f>
        <v xml:space="preserve"> </v>
      </c>
      <c r="Q530" s="597"/>
      <c r="R530" s="597" t="str">
        <f ca="1">IF(CONCATENATE(Т.10!AX51,";",Т.10!AY51)=" ; ","",CONCATENATE(Т.10!AX51,";",Т.10!AY51))</f>
        <v/>
      </c>
      <c r="S530" s="597"/>
      <c r="T530" s="597" t="str">
        <f ca="1">Т.10!AZ51</f>
        <v xml:space="preserve"> </v>
      </c>
      <c r="U530" s="597"/>
      <c r="V530" s="247"/>
      <c r="W530" s="247"/>
      <c r="X530" s="247"/>
      <c r="Y530" s="247"/>
      <c r="Z530" s="247"/>
      <c r="AA530" s="247"/>
      <c r="AB530"/>
      <c r="AC530"/>
      <c r="AD530"/>
      <c r="AE530"/>
      <c r="AF530"/>
      <c r="AG530"/>
      <c r="AH530"/>
      <c r="AI530"/>
      <c r="AJ530"/>
    </row>
    <row r="531" spans="1:37" s="336" customFormat="1" ht="15" customHeight="1" x14ac:dyDescent="0.35">
      <c r="A531" s="402">
        <v>47</v>
      </c>
      <c r="B531" s="571" t="str">
        <f ca="1">CONCATENATE(Т.10!AB52," ",Т.10!AC52," ",Т.10!AD52)</f>
        <v xml:space="preserve">     </v>
      </c>
      <c r="C531" s="571"/>
      <c r="D531" s="571"/>
      <c r="E531" s="571" t="str">
        <f ca="1">IF(CONCATENATE(Т.10!AE52," (",Т.10!AF52,"), ",Т.10!AG52,", ",Т.10!AH52)="  ( ),  ,  ","",IF(CONCATENATE(Т.10!AE52," (",Т.10!AF52,"), ",Т.10!AG52,", ",Т.10!AH52)=$AJ$486,"-",CONCATENATE(Т.10!AE52," (",Т.10!AF52,"), ",Т.10!AG52,", ",Т.10!AH52)))</f>
        <v/>
      </c>
      <c r="F531" s="571"/>
      <c r="G531" s="571"/>
      <c r="H531" s="577" t="str">
        <f ca="1">IF(CONCATENATE(Т.10!AJ52,", ",Т.10!AI52,", ",Т.10!AK52," обл., ",Т.10!AL52," р-н, ",Т.10!AM52," ",Т.10!AN52,", ",Т.10!AO52," ",Т.10!AP52,", буд. ",Т.10!AQ52,", кв./оф.",Т.10!AR52,".    ",Т.10!AS52)=" ,  ,   обл.,   р-н,    ,    , буд.  , кв./оф. .     ","",IF(CONCATENATE(Т.10!AJ52,", ",Т.10!AI52,", ",Т.10!AK52," обл., ",Т.10!AL52," р-н, ",Т.10!AM52," ",Т.10!AN52,", ",Т.10!AO52," ",Т.10!AP52,", буд. ",Т.10!AQ52,", кв./оф.",Т.10!AR52,".    ",Т.10!AS52)=$AJ$487,"-",CONCATENATE(Т.10!AJ52,", ",Т.10!AI52,", ",Т.10!AK52," обл., ",Т.10!AL52," р-н, ",Т.10!AM52," ",Т.10!AN52,", ",Т.10!AO52," ",Т.10!AP52,", буд. ",Т.10!AQ52,", кв./оф.",Т.10!AR52,".    ",Т.10!AS52)))</f>
        <v/>
      </c>
      <c r="I531" s="579"/>
      <c r="J531" s="652" t="str">
        <f ca="1">IF(Т.10!AT52=0,"0,000000",Т.10!AT52)</f>
        <v xml:space="preserve"> </v>
      </c>
      <c r="K531" s="652"/>
      <c r="L531" s="652" t="str">
        <f ca="1">IF(Т.10!AU52=0,"0,000000",Т.10!AU52)</f>
        <v xml:space="preserve"> </v>
      </c>
      <c r="M531" s="652"/>
      <c r="N531" s="652" t="str">
        <f ca="1">IF(Т.10!AV52=0,"0,000000",Т.10!AV52)</f>
        <v/>
      </c>
      <c r="O531" s="652"/>
      <c r="P531" s="597" t="str">
        <f ca="1">Т.10!AW52</f>
        <v xml:space="preserve"> </v>
      </c>
      <c r="Q531" s="597"/>
      <c r="R531" s="597" t="str">
        <f ca="1">IF(CONCATENATE(Т.10!AX52,";",Т.10!AY52)=" ; ","",CONCATENATE(Т.10!AX52,";",Т.10!AY52))</f>
        <v/>
      </c>
      <c r="S531" s="597"/>
      <c r="T531" s="597" t="str">
        <f ca="1">Т.10!AZ52</f>
        <v xml:space="preserve"> </v>
      </c>
      <c r="U531" s="597"/>
      <c r="V531" s="247"/>
      <c r="W531" s="247"/>
      <c r="X531" s="247"/>
      <c r="Y531" s="247"/>
      <c r="Z531" s="247"/>
      <c r="AA531" s="247"/>
      <c r="AB531"/>
      <c r="AC531"/>
      <c r="AD531"/>
      <c r="AE531"/>
      <c r="AF531"/>
      <c r="AG531"/>
      <c r="AH531"/>
      <c r="AI531"/>
      <c r="AJ531"/>
      <c r="AK531"/>
    </row>
    <row r="532" spans="1:37" s="336" customFormat="1" ht="15" customHeight="1" x14ac:dyDescent="0.35">
      <c r="A532" s="402">
        <v>48</v>
      </c>
      <c r="B532" s="571" t="str">
        <f ca="1">CONCATENATE(Т.10!AB53," ",Т.10!AC53," ",Т.10!AD53)</f>
        <v xml:space="preserve">     </v>
      </c>
      <c r="C532" s="571"/>
      <c r="D532" s="571"/>
      <c r="E532" s="571" t="str">
        <f ca="1">IF(CONCATENATE(Т.10!AE53," (",Т.10!AF53,"), ",Т.10!AG53,", ",Т.10!AH53)="  ( ),  ,  ","",IF(CONCATENATE(Т.10!AE53," (",Т.10!AF53,"), ",Т.10!AG53,", ",Т.10!AH53)=$AJ$486,"-",CONCATENATE(Т.10!AE53," (",Т.10!AF53,"), ",Т.10!AG53,", ",Т.10!AH53)))</f>
        <v/>
      </c>
      <c r="F532" s="571"/>
      <c r="G532" s="571"/>
      <c r="H532" s="577" t="str">
        <f ca="1">IF(CONCATENATE(Т.10!AJ53,", ",Т.10!AI53,", ",Т.10!AK53," обл., ",Т.10!AL53," р-н, ",Т.10!AM53," ",Т.10!AN53,", ",Т.10!AO53," ",Т.10!AP53,", буд. ",Т.10!AQ53,", кв./оф.",Т.10!AR53,".    ",Т.10!AS53)=" ,  ,   обл.,   р-н,    ,    , буд.  , кв./оф. .     ","",IF(CONCATENATE(Т.10!AJ53,", ",Т.10!AI53,", ",Т.10!AK53," обл., ",Т.10!AL53," р-н, ",Т.10!AM53," ",Т.10!AN53,", ",Т.10!AO53," ",Т.10!AP53,", буд. ",Т.10!AQ53,", кв./оф.",Т.10!AR53,".    ",Т.10!AS53)=$AJ$487,"-",CONCATENATE(Т.10!AJ53,", ",Т.10!AI53,", ",Т.10!AK53," обл., ",Т.10!AL53," р-н, ",Т.10!AM53," ",Т.10!AN53,", ",Т.10!AO53," ",Т.10!AP53,", буд. ",Т.10!AQ53,", кв./оф.",Т.10!AR53,".    ",Т.10!AS53)))</f>
        <v/>
      </c>
      <c r="I532" s="579"/>
      <c r="J532" s="652" t="str">
        <f ca="1">IF(Т.10!AT53=0,"0,000000",Т.10!AT53)</f>
        <v xml:space="preserve"> </v>
      </c>
      <c r="K532" s="652"/>
      <c r="L532" s="652" t="str">
        <f ca="1">IF(Т.10!AU53=0,"0,000000",Т.10!AU53)</f>
        <v xml:space="preserve"> </v>
      </c>
      <c r="M532" s="652"/>
      <c r="N532" s="652" t="str">
        <f ca="1">IF(Т.10!AV53=0,"0,000000",Т.10!AV53)</f>
        <v/>
      </c>
      <c r="O532" s="652"/>
      <c r="P532" s="597" t="str">
        <f ca="1">Т.10!AW53</f>
        <v xml:space="preserve"> </v>
      </c>
      <c r="Q532" s="597"/>
      <c r="R532" s="597" t="str">
        <f ca="1">IF(CONCATENATE(Т.10!AX53,";",Т.10!AY53)=" ; ","",CONCATENATE(Т.10!AX53,";",Т.10!AY53))</f>
        <v/>
      </c>
      <c r="S532" s="597"/>
      <c r="T532" s="597" t="str">
        <f ca="1">Т.10!AZ53</f>
        <v xml:space="preserve"> </v>
      </c>
      <c r="U532" s="597"/>
      <c r="V532" s="247"/>
      <c r="W532" s="247"/>
      <c r="X532" s="247"/>
      <c r="Y532" s="247"/>
      <c r="Z532" s="247"/>
      <c r="AA532" s="247"/>
      <c r="AB532"/>
      <c r="AC532"/>
      <c r="AD532"/>
      <c r="AE532"/>
      <c r="AF532"/>
      <c r="AG532"/>
      <c r="AH532"/>
      <c r="AI532"/>
      <c r="AJ532"/>
      <c r="AK532"/>
    </row>
    <row r="533" spans="1:37" s="336" customFormat="1" ht="15" customHeight="1" x14ac:dyDescent="0.35">
      <c r="A533" s="402">
        <v>49</v>
      </c>
      <c r="B533" s="571" t="str">
        <f ca="1">CONCATENATE(Т.10!AB54," ",Т.10!AC54," ",Т.10!AD54)</f>
        <v xml:space="preserve">     </v>
      </c>
      <c r="C533" s="571"/>
      <c r="D533" s="571"/>
      <c r="E533" s="571" t="str">
        <f ca="1">IF(CONCATENATE(Т.10!AE54," (",Т.10!AF54,"), ",Т.10!AG54,", ",Т.10!AH54)="  ( ),  ,  ","",IF(CONCATENATE(Т.10!AE54," (",Т.10!AF54,"), ",Т.10!AG54,", ",Т.10!AH54)=$AJ$486,"-",CONCATENATE(Т.10!AE54," (",Т.10!AF54,"), ",Т.10!AG54,", ",Т.10!AH54)))</f>
        <v/>
      </c>
      <c r="F533" s="571"/>
      <c r="G533" s="571"/>
      <c r="H533" s="577" t="str">
        <f ca="1">IF(CONCATENATE(Т.10!AJ54,", ",Т.10!AI54,", ",Т.10!AK54," обл., ",Т.10!AL54," р-н, ",Т.10!AM54," ",Т.10!AN54,", ",Т.10!AO54," ",Т.10!AP54,", буд. ",Т.10!AQ54,", кв./оф.",Т.10!AR54,".    ",Т.10!AS54)=" ,  ,   обл.,   р-н,    ,    , буд.  , кв./оф. .     ","",IF(CONCATENATE(Т.10!AJ54,", ",Т.10!AI54,", ",Т.10!AK54," обл., ",Т.10!AL54," р-н, ",Т.10!AM54," ",Т.10!AN54,", ",Т.10!AO54," ",Т.10!AP54,", буд. ",Т.10!AQ54,", кв./оф.",Т.10!AR54,".    ",Т.10!AS54)=$AJ$487,"-",CONCATENATE(Т.10!AJ54,", ",Т.10!AI54,", ",Т.10!AK54," обл., ",Т.10!AL54," р-н, ",Т.10!AM54," ",Т.10!AN54,", ",Т.10!AO54," ",Т.10!AP54,", буд. ",Т.10!AQ54,", кв./оф.",Т.10!AR54,".    ",Т.10!AS54)))</f>
        <v/>
      </c>
      <c r="I533" s="579"/>
      <c r="J533" s="652" t="str">
        <f ca="1">IF(Т.10!AT54=0,"0,000000",Т.10!AT54)</f>
        <v xml:space="preserve"> </v>
      </c>
      <c r="K533" s="652"/>
      <c r="L533" s="652" t="str">
        <f ca="1">IF(Т.10!AU54=0,"0,000000",Т.10!AU54)</f>
        <v xml:space="preserve"> </v>
      </c>
      <c r="M533" s="652"/>
      <c r="N533" s="652" t="str">
        <f ca="1">IF(Т.10!AV54=0,"0,000000",Т.10!AV54)</f>
        <v/>
      </c>
      <c r="O533" s="652"/>
      <c r="P533" s="597" t="str">
        <f ca="1">Т.10!AW54</f>
        <v xml:space="preserve"> </v>
      </c>
      <c r="Q533" s="597"/>
      <c r="R533" s="597" t="str">
        <f ca="1">IF(CONCATENATE(Т.10!AX54,";",Т.10!AY54)=" ; ","",CONCATENATE(Т.10!AX54,";",Т.10!AY54))</f>
        <v/>
      </c>
      <c r="S533" s="597"/>
      <c r="T533" s="597" t="str">
        <f ca="1">Т.10!AZ54</f>
        <v xml:space="preserve"> </v>
      </c>
      <c r="U533" s="597"/>
      <c r="V533" s="247"/>
      <c r="W533" s="247"/>
      <c r="X533" s="247"/>
      <c r="Y533" s="247"/>
      <c r="Z533" s="247"/>
      <c r="AA533" s="247"/>
      <c r="AB533"/>
      <c r="AC533"/>
      <c r="AD533"/>
      <c r="AE533"/>
      <c r="AF533"/>
      <c r="AG533"/>
      <c r="AH533"/>
      <c r="AI533"/>
      <c r="AJ533"/>
      <c r="AK533"/>
    </row>
    <row r="534" spans="1:37" s="336" customFormat="1" ht="15" customHeight="1" x14ac:dyDescent="0.35">
      <c r="A534" s="402">
        <v>50</v>
      </c>
      <c r="B534" s="571" t="str">
        <f ca="1">CONCATENATE(Т.10!AB55," ",Т.10!AC55," ",Т.10!AD55)</f>
        <v xml:space="preserve">     </v>
      </c>
      <c r="C534" s="571"/>
      <c r="D534" s="571"/>
      <c r="E534" s="571" t="str">
        <f ca="1">IF(CONCATENATE(Т.10!AE55," (",Т.10!AF55,"), ",Т.10!AG55,", ",Т.10!AH55)="  ( ),  ,  ","",IF(CONCATENATE(Т.10!AE55," (",Т.10!AF55,"), ",Т.10!AG55,", ",Т.10!AH55)=$AJ$486,"-",CONCATENATE(Т.10!AE55," (",Т.10!AF55,"), ",Т.10!AG55,", ",Т.10!AH55)))</f>
        <v/>
      </c>
      <c r="F534" s="571"/>
      <c r="G534" s="571"/>
      <c r="H534" s="577" t="str">
        <f ca="1">IF(CONCATENATE(Т.10!AJ55,", ",Т.10!AI55,", ",Т.10!AK55," обл., ",Т.10!AL55," р-н, ",Т.10!AM55," ",Т.10!AN55,", ",Т.10!AO55," ",Т.10!AP55,", буд. ",Т.10!AQ55,", кв./оф.",Т.10!AR55,".    ",Т.10!AS55)=" ,  ,   обл.,   р-н,    ,    , буд.  , кв./оф. .     ","",IF(CONCATENATE(Т.10!AJ55,", ",Т.10!AI55,", ",Т.10!AK55," обл., ",Т.10!AL55," р-н, ",Т.10!AM55," ",Т.10!AN55,", ",Т.10!AO55," ",Т.10!AP55,", буд. ",Т.10!AQ55,", кв./оф.",Т.10!AR55,".    ",Т.10!AS55)=$AJ$487,"-",CONCATENATE(Т.10!AJ55,", ",Т.10!AI55,", ",Т.10!AK55," обл., ",Т.10!AL55," р-н, ",Т.10!AM55," ",Т.10!AN55,", ",Т.10!AO55," ",Т.10!AP55,", буд. ",Т.10!AQ55,", кв./оф.",Т.10!AR55,".    ",Т.10!AS55)))</f>
        <v/>
      </c>
      <c r="I534" s="579"/>
      <c r="J534" s="652" t="str">
        <f ca="1">IF(Т.10!AT55=0,"0,000000",Т.10!AT55)</f>
        <v xml:space="preserve"> </v>
      </c>
      <c r="K534" s="652"/>
      <c r="L534" s="652" t="str">
        <f ca="1">IF(Т.10!AU55=0,"0,000000",Т.10!AU55)</f>
        <v xml:space="preserve"> </v>
      </c>
      <c r="M534" s="652"/>
      <c r="N534" s="652" t="str">
        <f ca="1">IF(Т.10!AV55=0,"0,000000",Т.10!AV55)</f>
        <v/>
      </c>
      <c r="O534" s="652"/>
      <c r="P534" s="597" t="str">
        <f ca="1">Т.10!AW55</f>
        <v xml:space="preserve"> </v>
      </c>
      <c r="Q534" s="597"/>
      <c r="R534" s="597" t="str">
        <f ca="1">IF(CONCATENATE(Т.10!AX55,";",Т.10!AY55)=" ; ","",CONCATENATE(Т.10!AX55,";",Т.10!AY55))</f>
        <v/>
      </c>
      <c r="S534" s="597"/>
      <c r="T534" s="597" t="str">
        <f ca="1">Т.10!AZ55</f>
        <v xml:space="preserve"> </v>
      </c>
      <c r="U534" s="597"/>
      <c r="V534" s="247"/>
      <c r="W534" s="247"/>
      <c r="X534" s="247"/>
      <c r="Y534" s="247"/>
      <c r="Z534" s="247"/>
      <c r="AA534" s="247"/>
      <c r="AB534"/>
      <c r="AC534"/>
      <c r="AD534"/>
      <c r="AE534"/>
      <c r="AF534"/>
      <c r="AG534"/>
      <c r="AH534"/>
      <c r="AI534"/>
      <c r="AJ534"/>
      <c r="AK534"/>
    </row>
    <row r="535" spans="1:37" s="336" customFormat="1" x14ac:dyDescent="0.35">
      <c r="A535" s="582" t="s">
        <v>1104</v>
      </c>
      <c r="B535" s="582"/>
      <c r="C535" s="582"/>
      <c r="D535" s="583"/>
      <c r="E535" s="583"/>
      <c r="F535" s="583"/>
      <c r="G535" s="583"/>
      <c r="H535" s="583"/>
      <c r="I535" s="583"/>
      <c r="J535" s="583"/>
      <c r="K535" s="583"/>
      <c r="L535" s="583"/>
      <c r="M535" s="583"/>
      <c r="N535" s="583"/>
      <c r="O535" s="583"/>
      <c r="P535" s="583"/>
      <c r="Q535" s="583"/>
      <c r="R535" s="583"/>
      <c r="S535" s="583"/>
      <c r="T535" s="583"/>
      <c r="U535" s="583"/>
      <c r="V535" s="247"/>
      <c r="W535" s="247"/>
      <c r="X535" s="247"/>
      <c r="Y535" s="247"/>
      <c r="Z535" s="247"/>
      <c r="AA535" s="247"/>
      <c r="AB535"/>
      <c r="AC535"/>
      <c r="AD535"/>
      <c r="AE535"/>
      <c r="AF535"/>
      <c r="AG535"/>
      <c r="AH535"/>
      <c r="AI535"/>
      <c r="AJ535"/>
      <c r="AK535"/>
    </row>
    <row r="536" spans="1:37" s="336" customFormat="1" ht="12.75" customHeight="1" x14ac:dyDescent="0.35">
      <c r="A536" s="308"/>
      <c r="B536" s="310"/>
      <c r="C536" s="310"/>
      <c r="D536" s="310"/>
      <c r="E536" s="310"/>
      <c r="F536" s="310"/>
      <c r="G536" s="310"/>
      <c r="H536" s="310"/>
      <c r="I536" s="310"/>
      <c r="J536" s="310"/>
      <c r="K536" s="310"/>
      <c r="L536" s="310"/>
      <c r="M536" s="312"/>
      <c r="N536" s="310"/>
      <c r="O536" s="310"/>
      <c r="P536" s="310"/>
      <c r="Q536" s="312"/>
      <c r="R536" s="310"/>
      <c r="S536" s="312"/>
      <c r="T536" s="312"/>
      <c r="U536" s="312"/>
      <c r="V536" s="247"/>
      <c r="W536" s="247"/>
      <c r="X536" s="247"/>
      <c r="Y536" s="247"/>
      <c r="Z536" s="247"/>
      <c r="AA536" s="247"/>
      <c r="AB536"/>
      <c r="AC536"/>
      <c r="AD536"/>
      <c r="AE536"/>
      <c r="AF536"/>
      <c r="AG536"/>
      <c r="AH536"/>
      <c r="AI536"/>
      <c r="AJ536"/>
      <c r="AK536"/>
    </row>
    <row r="537" spans="1:37" s="336" customFormat="1" ht="15" customHeight="1" x14ac:dyDescent="0.35">
      <c r="A537" s="317"/>
      <c r="B537" s="311"/>
      <c r="C537" s="311"/>
      <c r="D537" s="311"/>
      <c r="E537" s="311"/>
      <c r="F537" s="311"/>
      <c r="G537" s="311"/>
      <c r="H537" s="311"/>
      <c r="I537" s="311"/>
      <c r="J537" s="311"/>
      <c r="K537" s="311"/>
      <c r="L537" s="310"/>
      <c r="M537" s="312"/>
      <c r="N537" s="310"/>
      <c r="O537" s="310"/>
      <c r="P537" s="310"/>
      <c r="Q537" s="312"/>
      <c r="R537" s="310"/>
      <c r="S537" s="312"/>
      <c r="T537" s="312"/>
      <c r="U537" s="313" t="s">
        <v>595</v>
      </c>
      <c r="V537" s="247"/>
      <c r="W537" s="247"/>
      <c r="X537" s="247"/>
      <c r="Y537" s="247"/>
      <c r="Z537" s="247"/>
      <c r="AA537" s="247"/>
      <c r="AB537"/>
      <c r="AC537"/>
      <c r="AD537"/>
      <c r="AE537"/>
      <c r="AF537"/>
      <c r="AG537"/>
      <c r="AH537"/>
      <c r="AI537"/>
      <c r="AJ537"/>
      <c r="AK537"/>
    </row>
    <row r="538" spans="1:37" s="336" customFormat="1" ht="36" customHeight="1" x14ac:dyDescent="0.35">
      <c r="A538" s="595" t="s">
        <v>1392</v>
      </c>
      <c r="B538" s="595"/>
      <c r="C538" s="595"/>
      <c r="D538" s="595"/>
      <c r="E538" s="595"/>
      <c r="F538" s="595"/>
      <c r="G538" s="595"/>
      <c r="H538" s="595"/>
      <c r="I538" s="595"/>
      <c r="J538" s="595"/>
      <c r="K538" s="595"/>
      <c r="L538" s="595"/>
      <c r="M538" s="595"/>
      <c r="N538" s="595"/>
      <c r="O538" s="595"/>
      <c r="P538" s="595"/>
      <c r="Q538" s="595"/>
      <c r="R538" s="595"/>
      <c r="S538" s="595"/>
      <c r="T538" s="595"/>
      <c r="U538" s="595"/>
      <c r="V538" s="247"/>
      <c r="W538" s="247"/>
      <c r="X538" s="247"/>
      <c r="Y538" s="247"/>
      <c r="Z538" s="247"/>
      <c r="AA538" s="247"/>
      <c r="AB538"/>
      <c r="AC538"/>
      <c r="AD538"/>
      <c r="AE538"/>
      <c r="AF538"/>
      <c r="AG538"/>
      <c r="AH538"/>
      <c r="AI538"/>
      <c r="AJ538"/>
      <c r="AK538"/>
    </row>
    <row r="539" spans="1:37" s="336" customFormat="1" ht="98.25" customHeight="1" x14ac:dyDescent="0.35">
      <c r="A539" s="322" t="s">
        <v>579</v>
      </c>
      <c r="B539" s="618" t="s">
        <v>589</v>
      </c>
      <c r="C539" s="648"/>
      <c r="D539" s="619"/>
      <c r="E539" s="618" t="s">
        <v>596</v>
      </c>
      <c r="F539" s="648"/>
      <c r="G539" s="648"/>
      <c r="H539" s="648"/>
      <c r="I539" s="619"/>
      <c r="J539" s="618" t="s">
        <v>289</v>
      </c>
      <c r="K539" s="648"/>
      <c r="L539" s="648"/>
      <c r="M539" s="619"/>
      <c r="N539" s="600" t="s">
        <v>213</v>
      </c>
      <c r="O539" s="600"/>
      <c r="P539" s="600"/>
      <c r="Q539" s="600" t="s">
        <v>586</v>
      </c>
      <c r="R539" s="600"/>
      <c r="S539" s="600"/>
      <c r="T539" s="600" t="s">
        <v>291</v>
      </c>
      <c r="U539" s="600"/>
      <c r="V539" s="247"/>
      <c r="W539" s="247"/>
      <c r="X539" s="247"/>
      <c r="Y539" s="247"/>
      <c r="Z539" s="247"/>
      <c r="AA539" s="247"/>
      <c r="AB539"/>
      <c r="AC539"/>
      <c r="AD539"/>
      <c r="AE539"/>
      <c r="AF539"/>
      <c r="AG539"/>
      <c r="AH539"/>
      <c r="AI539"/>
      <c r="AJ539"/>
      <c r="AK539"/>
    </row>
    <row r="540" spans="1:37" s="336" customFormat="1" x14ac:dyDescent="0.35">
      <c r="A540" s="400">
        <v>1</v>
      </c>
      <c r="B540" s="649">
        <v>2</v>
      </c>
      <c r="C540" s="650"/>
      <c r="D540" s="651"/>
      <c r="E540" s="649">
        <v>3</v>
      </c>
      <c r="F540" s="650"/>
      <c r="G540" s="650"/>
      <c r="H540" s="650"/>
      <c r="I540" s="651"/>
      <c r="J540" s="649">
        <v>4</v>
      </c>
      <c r="K540" s="650"/>
      <c r="L540" s="650"/>
      <c r="M540" s="651"/>
      <c r="N540" s="649">
        <v>5</v>
      </c>
      <c r="O540" s="650"/>
      <c r="P540" s="651"/>
      <c r="Q540" s="647">
        <v>6</v>
      </c>
      <c r="R540" s="647"/>
      <c r="S540" s="647"/>
      <c r="T540" s="647">
        <v>7</v>
      </c>
      <c r="U540" s="647"/>
      <c r="V540" s="276"/>
      <c r="W540" s="247"/>
      <c r="X540" s="247"/>
      <c r="Y540" s="247"/>
      <c r="Z540" s="247"/>
      <c r="AA540" s="247"/>
      <c r="AB540"/>
      <c r="AC540"/>
      <c r="AD540"/>
      <c r="AE540"/>
      <c r="AF540"/>
      <c r="AG540"/>
      <c r="AH540"/>
      <c r="AI540"/>
      <c r="AJ540"/>
      <c r="AK540"/>
    </row>
    <row r="541" spans="1:37" s="336" customFormat="1" ht="47.5" customHeight="1" x14ac:dyDescent="0.35">
      <c r="A541" s="402">
        <v>1</v>
      </c>
      <c r="B541" s="571" t="str">
        <f ca="1">CONCATENATE('Т.11.'!AB6," ",'Т.11.'!AC6," ",'Т.11.'!AD6)</f>
        <v xml:space="preserve">     </v>
      </c>
      <c r="C541" s="571"/>
      <c r="D541" s="571"/>
      <c r="E541" s="577" t="str">
        <f ca="1">IF(CONCATENATE('Т.11.'!AE6," (",'Т.11.'!AF6,"), ",'Т.11.'!AG6,", ",'Т.11.'!AH6)="  ( ),  ,  ","",IF(CONCATENATE('Т.11.'!AE6," (",'Т.11.'!AF6,"), ",'Т.11.'!AG6,", ",'Т.11.'!AH6)=$AJ$541,"-",CONCATENATE('Т.11.'!AE6," (",'Т.11.'!AF6,"), ",'Т.11.'!AG6,", ",'Т.11.'!AH6)))</f>
        <v/>
      </c>
      <c r="F541" s="578"/>
      <c r="G541" s="578"/>
      <c r="H541" s="578"/>
      <c r="I541" s="579"/>
      <c r="J541" s="577" t="str">
        <f ca="1">IF(CONCATENATE('Т.11.'!AJ6,", ",'Т.11.'!AI6,", ",'Т.11.'!AK6," обл., ",'Т.11.'!AL6," р-н, ",'Т.11.'!AM6," ",'Т.11.'!AN6,", ",'Т.11.'!AO6," ",'Т.11.'!AP6,", буд. ",'Т.11.'!AQ6,", кв./оф.",'Т.11.'!AR6,".    ",'Т.11.'!AS6)=" ,  ,   обл.,   р-н,    ,    , буд.  , кв./оф. .     ","",IF(CONCATENATE('Т.11.'!AJ6,", ",'Т.11.'!AI6,", ",'Т.11.'!AK6," обл., ",'Т.11.'!AL6," р-н, ",'Т.11.'!AM6," ",'Т.11.'!AN6,", ",'Т.11.'!AO6," ",'Т.11.'!AP6,", буд. ",'Т.11.'!AQ6,", кв./оф.",'Т.11.'!AR6,".    ",'Т.11.'!AS6)=$AJ$542,"-",CONCATENATE('Т.11.'!AJ6,", ",'Т.11.'!AI6,", ",'Т.11.'!AK6," обл., ",'Т.11.'!AL6," р-н, ",'Т.11.'!AM6," ",'Т.11.'!AN6,", ",'Т.11.'!AO6," ",'Т.11.'!AP6,", буд. ",'Т.11.'!AQ6,", кв./оф.",'Т.11.'!AR6,".    ",'Т.11.'!AS6)))</f>
        <v/>
      </c>
      <c r="K541" s="578"/>
      <c r="L541" s="578"/>
      <c r="M541" s="579"/>
      <c r="N541" s="577" t="str">
        <f ca="1">'Т.11.'!AT6</f>
        <v xml:space="preserve"> </v>
      </c>
      <c r="O541" s="578"/>
      <c r="P541" s="579"/>
      <c r="Q541" s="571" t="str">
        <f ca="1">IF(CONCATENATE('Т.11.'!AU6,"; ",'Т.11.'!AV6)=$AJ$543,"-",CONCATENATE('Т.11.'!AU6,"; ",'Т.11.'!AV6))</f>
        <v xml:space="preserve"> ;  </v>
      </c>
      <c r="R541" s="571"/>
      <c r="S541" s="571"/>
      <c r="T541" s="571" t="str">
        <f ca="1">'Т.11.'!AW6</f>
        <v xml:space="preserve"> </v>
      </c>
      <c r="U541" s="571"/>
      <c r="V541" s="247"/>
      <c r="W541" s="247"/>
      <c r="X541" s="247"/>
      <c r="Y541" s="247"/>
      <c r="Z541" s="247"/>
      <c r="AA541" s="247"/>
      <c r="AB541"/>
      <c r="AC541"/>
      <c r="AD541"/>
      <c r="AE541"/>
      <c r="AF541"/>
      <c r="AG541"/>
      <c r="AH541"/>
      <c r="AI541"/>
      <c r="AJ541"/>
      <c r="AK541"/>
    </row>
    <row r="542" spans="1:37" s="336" customFormat="1" ht="15" customHeight="1" x14ac:dyDescent="0.35">
      <c r="A542" s="402">
        <v>2</v>
      </c>
      <c r="B542" s="571" t="str">
        <f ca="1">CONCATENATE('Т.11.'!AB7," ",'Т.11.'!AC7," ",'Т.11.'!AD7)</f>
        <v xml:space="preserve">     </v>
      </c>
      <c r="C542" s="571"/>
      <c r="D542" s="571"/>
      <c r="E542" s="577" t="str">
        <f ca="1">IF(CONCATENATE('Т.11.'!AE7," (",'Т.11.'!AF7,"), ",'Т.11.'!AG7,", ",'Т.11.'!AH7)="  ( ),  ,  ","",IF(CONCATENATE('Т.11.'!AE7," (",'Т.11.'!AF7,"), ",'Т.11.'!AG7,", ",'Т.11.'!AH7)=$AJ$541,"-",CONCATENATE('Т.11.'!AE7," (",'Т.11.'!AF7,"), ",'Т.11.'!AG7,", ",'Т.11.'!AH7)))</f>
        <v/>
      </c>
      <c r="F542" s="578"/>
      <c r="G542" s="578"/>
      <c r="H542" s="578"/>
      <c r="I542" s="579"/>
      <c r="J542" s="577" t="str">
        <f ca="1">IF(CONCATENATE('Т.11.'!AJ7,", ",'Т.11.'!AI7,", ",'Т.11.'!AK7," обл., ",'Т.11.'!AL7," р-н, ",'Т.11.'!AM7," ",'Т.11.'!AN7,", ",'Т.11.'!AO7," ",'Т.11.'!AP7,", буд. ",'Т.11.'!AQ7,", кв./оф.",'Т.11.'!AR7,".    ",'Т.11.'!AS7)=" ,  ,   обл.,   р-н,    ,    , буд.  , кв./оф. .     ","",IF(CONCATENATE('Т.11.'!AJ7,", ",'Т.11.'!AI7,", ",'Т.11.'!AK7," обл., ",'Т.11.'!AL7," р-н, ",'Т.11.'!AM7," ",'Т.11.'!AN7,", ",'Т.11.'!AO7," ",'Т.11.'!AP7,", буд. ",'Т.11.'!AQ7,", кв./оф.",'Т.11.'!AR7,".    ",'Т.11.'!AS7)=$AJ$542,"-",CONCATENATE('Т.11.'!AJ7,", ",'Т.11.'!AI7,", ",'Т.11.'!AK7," обл., ",'Т.11.'!AL7," р-н, ",'Т.11.'!AM7," ",'Т.11.'!AN7,", ",'Т.11.'!AO7," ",'Т.11.'!AP7,", буд. ",'Т.11.'!AQ7,", кв./оф.",'Т.11.'!AR7,".    ",'Т.11.'!AS7)))</f>
        <v/>
      </c>
      <c r="K542" s="578"/>
      <c r="L542" s="578"/>
      <c r="M542" s="579"/>
      <c r="N542" s="577" t="str">
        <f ca="1">'Т.11.'!AT7</f>
        <v xml:space="preserve"> </v>
      </c>
      <c r="O542" s="578"/>
      <c r="P542" s="579"/>
      <c r="Q542" s="571" t="str">
        <f ca="1">IF(CONCATENATE('Т.11.'!AU7,"; ",'Т.11.'!AV7)=$AJ$543,"-",CONCATENATE('Т.11.'!AU7,"; ",'Т.11.'!AV7))</f>
        <v xml:space="preserve"> ;  </v>
      </c>
      <c r="R542" s="571"/>
      <c r="S542" s="571"/>
      <c r="T542" s="571" t="str">
        <f ca="1">'Т.11.'!AW7</f>
        <v xml:space="preserve"> </v>
      </c>
      <c r="U542" s="571"/>
      <c r="V542" s="247"/>
      <c r="W542" s="247"/>
      <c r="X542" s="247"/>
      <c r="Y542" s="247"/>
      <c r="Z542" s="247"/>
      <c r="AA542" s="247"/>
      <c r="AB542"/>
      <c r="AC542"/>
      <c r="AD542"/>
      <c r="AE542"/>
      <c r="AF542"/>
      <c r="AG542"/>
      <c r="AH542"/>
      <c r="AI542"/>
      <c r="AJ542"/>
      <c r="AK542"/>
    </row>
    <row r="543" spans="1:37" s="336" customFormat="1" ht="15" customHeight="1" x14ac:dyDescent="0.35">
      <c r="A543" s="402">
        <v>3</v>
      </c>
      <c r="B543" s="571" t="str">
        <f ca="1">CONCATENATE('Т.11.'!AB8," ",'Т.11.'!AC8," ",'Т.11.'!AD8)</f>
        <v xml:space="preserve">     </v>
      </c>
      <c r="C543" s="571"/>
      <c r="D543" s="571"/>
      <c r="E543" s="577" t="str">
        <f ca="1">IF(CONCATENATE('Т.11.'!AE8," (",'Т.11.'!AF8,"), ",'Т.11.'!AG8,", ",'Т.11.'!AH8)="  ( ),  ,  ","",IF(CONCATENATE('Т.11.'!AE8," (",'Т.11.'!AF8,"), ",'Т.11.'!AG8,", ",'Т.11.'!AH8)=$AJ$541,"-",CONCATENATE('Т.11.'!AE8," (",'Т.11.'!AF8,"), ",'Т.11.'!AG8,", ",'Т.11.'!AH8)))</f>
        <v/>
      </c>
      <c r="F543" s="578"/>
      <c r="G543" s="578"/>
      <c r="H543" s="578"/>
      <c r="I543" s="579"/>
      <c r="J543" s="577" t="str">
        <f ca="1">IF(CONCATENATE('Т.11.'!AJ8,", ",'Т.11.'!AI8,", ",'Т.11.'!AK8," обл., ",'Т.11.'!AL8," р-н, ",'Т.11.'!AM8," ",'Т.11.'!AN8,", ",'Т.11.'!AO8," ",'Т.11.'!AP8,", буд. ",'Т.11.'!AQ8,", кв./оф.",'Т.11.'!AR8,".    ",'Т.11.'!AS8)=" ,  ,   обл.,   р-н,    ,    , буд.  , кв./оф. .     ","",IF(CONCATENATE('Т.11.'!AJ8,", ",'Т.11.'!AI8,", ",'Т.11.'!AK8," обл., ",'Т.11.'!AL8," р-н, ",'Т.11.'!AM8," ",'Т.11.'!AN8,", ",'Т.11.'!AO8," ",'Т.11.'!AP8,", буд. ",'Т.11.'!AQ8,", кв./оф.",'Т.11.'!AR8,".    ",'Т.11.'!AS8)=$AJ$542,"-",CONCATENATE('Т.11.'!AJ8,", ",'Т.11.'!AI8,", ",'Т.11.'!AK8," обл., ",'Т.11.'!AL8," р-н, ",'Т.11.'!AM8," ",'Т.11.'!AN8,", ",'Т.11.'!AO8," ",'Т.11.'!AP8,", буд. ",'Т.11.'!AQ8,", кв./оф.",'Т.11.'!AR8,".    ",'Т.11.'!AS8)))</f>
        <v/>
      </c>
      <c r="K543" s="578"/>
      <c r="L543" s="578"/>
      <c r="M543" s="579"/>
      <c r="N543" s="577" t="str">
        <f ca="1">'Т.11.'!AT8</f>
        <v xml:space="preserve"> </v>
      </c>
      <c r="O543" s="578"/>
      <c r="P543" s="579"/>
      <c r="Q543" s="571" t="str">
        <f ca="1">IF(CONCATENATE('Т.11.'!AU8,"; ",'Т.11.'!AV8)=$AJ$543,"-",CONCATENATE('Т.11.'!AU8,"; ",'Т.11.'!AV8))</f>
        <v xml:space="preserve"> ;  </v>
      </c>
      <c r="R543" s="571"/>
      <c r="S543" s="571"/>
      <c r="T543" s="571" t="str">
        <f ca="1">'Т.11.'!AW8</f>
        <v xml:space="preserve"> </v>
      </c>
      <c r="U543" s="571"/>
      <c r="V543" s="247"/>
      <c r="W543" s="247"/>
      <c r="X543" s="247"/>
      <c r="Y543" s="247"/>
      <c r="Z543" s="247"/>
      <c r="AA543" s="247"/>
      <c r="AB543"/>
      <c r="AC543"/>
      <c r="AD543"/>
      <c r="AE543"/>
      <c r="AF543"/>
      <c r="AG543"/>
      <c r="AH543"/>
      <c r="AI543"/>
      <c r="AJ543"/>
      <c r="AK543"/>
    </row>
    <row r="544" spans="1:37" s="336" customFormat="1" ht="15" customHeight="1" x14ac:dyDescent="0.35">
      <c r="A544" s="402">
        <v>4</v>
      </c>
      <c r="B544" s="571" t="str">
        <f ca="1">CONCATENATE('Т.11.'!AB9," ",'Т.11.'!AC9," ",'Т.11.'!AD9)</f>
        <v xml:space="preserve">     </v>
      </c>
      <c r="C544" s="571"/>
      <c r="D544" s="571"/>
      <c r="E544" s="577" t="str">
        <f ca="1">IF(CONCATENATE('Т.11.'!AE9," (",'Т.11.'!AF9,"), ",'Т.11.'!AG9,", ",'Т.11.'!AH9)="  ( ),  ,  ","",IF(CONCATENATE('Т.11.'!AE9," (",'Т.11.'!AF9,"), ",'Т.11.'!AG9,", ",'Т.11.'!AH9)=$AJ$541,"-",CONCATENATE('Т.11.'!AE9," (",'Т.11.'!AF9,"), ",'Т.11.'!AG9,", ",'Т.11.'!AH9)))</f>
        <v/>
      </c>
      <c r="F544" s="578"/>
      <c r="G544" s="578"/>
      <c r="H544" s="578"/>
      <c r="I544" s="579"/>
      <c r="J544" s="577" t="str">
        <f ca="1">IF(CONCATENATE('Т.11.'!AJ9,", ",'Т.11.'!AI9,", ",'Т.11.'!AK9," обл., ",'Т.11.'!AL9," р-н, ",'Т.11.'!AM9," ",'Т.11.'!AN9,", ",'Т.11.'!AO9," ",'Т.11.'!AP9,", буд. ",'Т.11.'!AQ9,", кв./оф.",'Т.11.'!AR9,".    ",'Т.11.'!AS9)=" ,  ,   обл.,   р-н,    ,    , буд.  , кв./оф. .     ","",IF(CONCATENATE('Т.11.'!AJ9,", ",'Т.11.'!AI9,", ",'Т.11.'!AK9," обл., ",'Т.11.'!AL9," р-н, ",'Т.11.'!AM9," ",'Т.11.'!AN9,", ",'Т.11.'!AO9," ",'Т.11.'!AP9,", буд. ",'Т.11.'!AQ9,", кв./оф.",'Т.11.'!AR9,".    ",'Т.11.'!AS9)=$AJ$542,"-",CONCATENATE('Т.11.'!AJ9,", ",'Т.11.'!AI9,", ",'Т.11.'!AK9," обл., ",'Т.11.'!AL9," р-н, ",'Т.11.'!AM9," ",'Т.11.'!AN9,", ",'Т.11.'!AO9," ",'Т.11.'!AP9,", буд. ",'Т.11.'!AQ9,", кв./оф.",'Т.11.'!AR9,".    ",'Т.11.'!AS9)))</f>
        <v/>
      </c>
      <c r="K544" s="578"/>
      <c r="L544" s="578"/>
      <c r="M544" s="579"/>
      <c r="N544" s="577" t="str">
        <f ca="1">'Т.11.'!AT9</f>
        <v xml:space="preserve"> </v>
      </c>
      <c r="O544" s="578"/>
      <c r="P544" s="579"/>
      <c r="Q544" s="571" t="str">
        <f ca="1">IF(CONCATENATE('Т.11.'!AU9,"; ",'Т.11.'!AV9)=$AJ$543,"-",CONCATENATE('Т.11.'!AU9,"; ",'Т.11.'!AV9))</f>
        <v xml:space="preserve"> ;  </v>
      </c>
      <c r="R544" s="571"/>
      <c r="S544" s="571"/>
      <c r="T544" s="571" t="str">
        <f ca="1">'Т.11.'!AW9</f>
        <v xml:space="preserve"> </v>
      </c>
      <c r="U544" s="571"/>
      <c r="V544" s="247"/>
      <c r="W544" s="247"/>
      <c r="X544" s="247"/>
      <c r="Y544" s="247"/>
      <c r="Z544" s="247"/>
      <c r="AA544" s="247"/>
      <c r="AB544"/>
      <c r="AC544"/>
      <c r="AD544"/>
      <c r="AE544"/>
      <c r="AF544"/>
      <c r="AG544"/>
      <c r="AH544"/>
      <c r="AI544"/>
      <c r="AJ544"/>
      <c r="AK544"/>
    </row>
    <row r="545" spans="1:37" s="336" customFormat="1" ht="15" customHeight="1" x14ac:dyDescent="0.35">
      <c r="A545" s="402">
        <v>5</v>
      </c>
      <c r="B545" s="571" t="str">
        <f ca="1">CONCATENATE('Т.11.'!AB10," ",'Т.11.'!AC10," ",'Т.11.'!AD10)</f>
        <v xml:space="preserve">     </v>
      </c>
      <c r="C545" s="571"/>
      <c r="D545" s="571"/>
      <c r="E545" s="577" t="str">
        <f ca="1">IF(CONCATENATE('Т.11.'!AE10," (",'Т.11.'!AF10,"), ",'Т.11.'!AG10,", ",'Т.11.'!AH10)="  ( ),  ,  ","",IF(CONCATENATE('Т.11.'!AE10," (",'Т.11.'!AF10,"), ",'Т.11.'!AG10,", ",'Т.11.'!AH10)=$AJ$541,"-",CONCATENATE('Т.11.'!AE10," (",'Т.11.'!AF10,"), ",'Т.11.'!AG10,", ",'Т.11.'!AH10)))</f>
        <v/>
      </c>
      <c r="F545" s="578"/>
      <c r="G545" s="578"/>
      <c r="H545" s="578"/>
      <c r="I545" s="579"/>
      <c r="J545" s="577" t="str">
        <f ca="1">IF(CONCATENATE('Т.11.'!AJ10,", ",'Т.11.'!AI10,", ",'Т.11.'!AK10," обл., ",'Т.11.'!AL10," р-н, ",'Т.11.'!AM10," ",'Т.11.'!AN10,", ",'Т.11.'!AO10," ",'Т.11.'!AP10,", буд. ",'Т.11.'!AQ10,", кв./оф.",'Т.11.'!AR10,".    ",'Т.11.'!AS10)=" ,  ,   обл.,   р-н,    ,    , буд.  , кв./оф. .     ","",IF(CONCATENATE('Т.11.'!AJ10,", ",'Т.11.'!AI10,", ",'Т.11.'!AK10," обл., ",'Т.11.'!AL10," р-н, ",'Т.11.'!AM10," ",'Т.11.'!AN10,", ",'Т.11.'!AO10," ",'Т.11.'!AP10,", буд. ",'Т.11.'!AQ10,", кв./оф.",'Т.11.'!AR10,".    ",'Т.11.'!AS10)=$AJ$542,"-",CONCATENATE('Т.11.'!AJ10,", ",'Т.11.'!AI10,", ",'Т.11.'!AK10," обл., ",'Т.11.'!AL10," р-н, ",'Т.11.'!AM10," ",'Т.11.'!AN10,", ",'Т.11.'!AO10," ",'Т.11.'!AP10,", буд. ",'Т.11.'!AQ10,", кв./оф.",'Т.11.'!AR10,".    ",'Т.11.'!AS10)))</f>
        <v/>
      </c>
      <c r="K545" s="578"/>
      <c r="L545" s="578"/>
      <c r="M545" s="579"/>
      <c r="N545" s="577" t="str">
        <f ca="1">'Т.11.'!AT10</f>
        <v xml:space="preserve"> </v>
      </c>
      <c r="O545" s="578"/>
      <c r="P545" s="579"/>
      <c r="Q545" s="571" t="str">
        <f ca="1">IF(CONCATENATE('Т.11.'!AU10,"; ",'Т.11.'!AV10)=$AJ$543,"-",CONCATENATE('Т.11.'!AU10,"; ",'Т.11.'!AV10))</f>
        <v xml:space="preserve"> ;  </v>
      </c>
      <c r="R545" s="571"/>
      <c r="S545" s="571"/>
      <c r="T545" s="571" t="str">
        <f ca="1">'Т.11.'!AW10</f>
        <v xml:space="preserve"> </v>
      </c>
      <c r="U545" s="571"/>
      <c r="V545" s="247"/>
      <c r="W545" s="247"/>
      <c r="X545" s="247"/>
      <c r="Y545" s="247"/>
      <c r="Z545" s="247"/>
      <c r="AA545" s="247"/>
      <c r="AB545"/>
      <c r="AC545"/>
      <c r="AD545"/>
      <c r="AE545"/>
      <c r="AF545"/>
      <c r="AG545"/>
      <c r="AH545"/>
      <c r="AI545"/>
      <c r="AJ545"/>
      <c r="AK545"/>
    </row>
    <row r="546" spans="1:37" s="336" customFormat="1" ht="15" customHeight="1" x14ac:dyDescent="0.35">
      <c r="A546" s="402">
        <v>6</v>
      </c>
      <c r="B546" s="571" t="str">
        <f ca="1">CONCATENATE('Т.11.'!AB11," ",'Т.11.'!AC11," ",'Т.11.'!AD11)</f>
        <v xml:space="preserve">     </v>
      </c>
      <c r="C546" s="571"/>
      <c r="D546" s="571"/>
      <c r="E546" s="577" t="str">
        <f ca="1">IF(CONCATENATE('Т.11.'!AE11," (",'Т.11.'!AF11,"), ",'Т.11.'!AG11,", ",'Т.11.'!AH11)="  ( ),  ,  ","",IF(CONCATENATE('Т.11.'!AE11," (",'Т.11.'!AF11,"), ",'Т.11.'!AG11,", ",'Т.11.'!AH11)=$AJ$541,"-",CONCATENATE('Т.11.'!AE11," (",'Т.11.'!AF11,"), ",'Т.11.'!AG11,", ",'Т.11.'!AH11)))</f>
        <v/>
      </c>
      <c r="F546" s="578"/>
      <c r="G546" s="578"/>
      <c r="H546" s="578"/>
      <c r="I546" s="579"/>
      <c r="J546" s="577" t="str">
        <f ca="1">IF(CONCATENATE('Т.11.'!AJ11,", ",'Т.11.'!AI11,", ",'Т.11.'!AK11," обл., ",'Т.11.'!AL11," р-н, ",'Т.11.'!AM11," ",'Т.11.'!AN11,", ",'Т.11.'!AO11," ",'Т.11.'!AP11,", буд. ",'Т.11.'!AQ11,", кв./оф.",'Т.11.'!AR11,".    ",'Т.11.'!AS11)=" ,  ,   обл.,   р-н,    ,    , буд.  , кв./оф. .     ","",IF(CONCATENATE('Т.11.'!AJ11,", ",'Т.11.'!AI11,", ",'Т.11.'!AK11," обл., ",'Т.11.'!AL11," р-н, ",'Т.11.'!AM11," ",'Т.11.'!AN11,", ",'Т.11.'!AO11," ",'Т.11.'!AP11,", буд. ",'Т.11.'!AQ11,", кв./оф.",'Т.11.'!AR11,".    ",'Т.11.'!AS11)=$AJ$542,"-",CONCATENATE('Т.11.'!AJ11,", ",'Т.11.'!AI11,", ",'Т.11.'!AK11," обл., ",'Т.11.'!AL11," р-н, ",'Т.11.'!AM11," ",'Т.11.'!AN11,", ",'Т.11.'!AO11," ",'Т.11.'!AP11,", буд. ",'Т.11.'!AQ11,", кв./оф.",'Т.11.'!AR11,".    ",'Т.11.'!AS11)))</f>
        <v/>
      </c>
      <c r="K546" s="578"/>
      <c r="L546" s="578"/>
      <c r="M546" s="579"/>
      <c r="N546" s="577" t="str">
        <f ca="1">'Т.11.'!AT11</f>
        <v xml:space="preserve"> </v>
      </c>
      <c r="O546" s="578"/>
      <c r="P546" s="579"/>
      <c r="Q546" s="571" t="str">
        <f ca="1">IF(CONCATENATE('Т.11.'!AU11,"; ",'Т.11.'!AV11)=$AJ$543,"-",CONCATENATE('Т.11.'!AU11,"; ",'Т.11.'!AV11))</f>
        <v xml:space="preserve"> ;  </v>
      </c>
      <c r="R546" s="571"/>
      <c r="S546" s="571"/>
      <c r="T546" s="571" t="str">
        <f ca="1">'Т.11.'!AW11</f>
        <v xml:space="preserve"> </v>
      </c>
      <c r="U546" s="571"/>
      <c r="V546" s="247"/>
      <c r="W546" s="247"/>
      <c r="X546" s="247"/>
      <c r="Y546" s="247"/>
      <c r="Z546" s="247"/>
      <c r="AA546" s="247"/>
      <c r="AB546"/>
      <c r="AC546"/>
      <c r="AD546"/>
      <c r="AE546"/>
      <c r="AF546"/>
      <c r="AG546"/>
      <c r="AH546"/>
      <c r="AI546"/>
      <c r="AJ546"/>
      <c r="AK546"/>
    </row>
    <row r="547" spans="1:37" s="336" customFormat="1" ht="15" customHeight="1" x14ac:dyDescent="0.35">
      <c r="A547" s="402">
        <v>7</v>
      </c>
      <c r="B547" s="571" t="str">
        <f ca="1">CONCATENATE('Т.11.'!AB12," ",'Т.11.'!AC12," ",'Т.11.'!AD12)</f>
        <v xml:space="preserve">     </v>
      </c>
      <c r="C547" s="571"/>
      <c r="D547" s="571"/>
      <c r="E547" s="577" t="str">
        <f ca="1">IF(CONCATENATE('Т.11.'!AE12," (",'Т.11.'!AF12,"), ",'Т.11.'!AG12,", ",'Т.11.'!AH12)="  ( ),  ,  ","",IF(CONCATENATE('Т.11.'!AE12," (",'Т.11.'!AF12,"), ",'Т.11.'!AG12,", ",'Т.11.'!AH12)=$AJ$541,"-",CONCATENATE('Т.11.'!AE12," (",'Т.11.'!AF12,"), ",'Т.11.'!AG12,", ",'Т.11.'!AH12)))</f>
        <v/>
      </c>
      <c r="F547" s="578"/>
      <c r="G547" s="578"/>
      <c r="H547" s="578"/>
      <c r="I547" s="579"/>
      <c r="J547" s="577" t="str">
        <f ca="1">IF(CONCATENATE('Т.11.'!AJ12,", ",'Т.11.'!AI12,", ",'Т.11.'!AK12," обл., ",'Т.11.'!AL12," р-н, ",'Т.11.'!AM12," ",'Т.11.'!AN12,", ",'Т.11.'!AO12," ",'Т.11.'!AP12,", буд. ",'Т.11.'!AQ12,", кв./оф.",'Т.11.'!AR12,".    ",'Т.11.'!AS12)=" ,  ,   обл.,   р-н,    ,    , буд.  , кв./оф. .     ","",IF(CONCATENATE('Т.11.'!AJ12,", ",'Т.11.'!AI12,", ",'Т.11.'!AK12," обл., ",'Т.11.'!AL12," р-н, ",'Т.11.'!AM12," ",'Т.11.'!AN12,", ",'Т.11.'!AO12," ",'Т.11.'!AP12,", буд. ",'Т.11.'!AQ12,", кв./оф.",'Т.11.'!AR12,".    ",'Т.11.'!AS12)=$AJ$542,"-",CONCATENATE('Т.11.'!AJ12,", ",'Т.11.'!AI12,", ",'Т.11.'!AK12," обл., ",'Т.11.'!AL12," р-н, ",'Т.11.'!AM12," ",'Т.11.'!AN12,", ",'Т.11.'!AO12," ",'Т.11.'!AP12,", буд. ",'Т.11.'!AQ12,", кв./оф.",'Т.11.'!AR12,".    ",'Т.11.'!AS12)))</f>
        <v/>
      </c>
      <c r="K547" s="578"/>
      <c r="L547" s="578"/>
      <c r="M547" s="579"/>
      <c r="N547" s="577" t="str">
        <f ca="1">'Т.11.'!AT12</f>
        <v xml:space="preserve"> </v>
      </c>
      <c r="O547" s="578"/>
      <c r="P547" s="579"/>
      <c r="Q547" s="571" t="str">
        <f ca="1">IF(CONCATENATE('Т.11.'!AU12,"; ",'Т.11.'!AV12)=$AJ$543,"-",CONCATENATE('Т.11.'!AU12,"; ",'Т.11.'!AV12))</f>
        <v xml:space="preserve"> ;  </v>
      </c>
      <c r="R547" s="571"/>
      <c r="S547" s="571"/>
      <c r="T547" s="571" t="str">
        <f ca="1">'Т.11.'!AW12</f>
        <v xml:space="preserve"> </v>
      </c>
      <c r="U547" s="571"/>
      <c r="V547" s="247"/>
      <c r="W547" s="247"/>
      <c r="X547" s="247"/>
      <c r="Y547" s="247"/>
      <c r="Z547" s="247"/>
      <c r="AA547" s="247"/>
      <c r="AB547"/>
      <c r="AC547"/>
      <c r="AD547"/>
      <c r="AE547"/>
      <c r="AF547"/>
      <c r="AG547"/>
      <c r="AH547"/>
      <c r="AI547"/>
      <c r="AJ547"/>
    </row>
    <row r="548" spans="1:37" s="336" customFormat="1" ht="15" customHeight="1" x14ac:dyDescent="0.35">
      <c r="A548" s="402">
        <v>8</v>
      </c>
      <c r="B548" s="571" t="str">
        <f ca="1">CONCATENATE('Т.11.'!AB13," ",'Т.11.'!AC13," ",'Т.11.'!AD13)</f>
        <v xml:space="preserve">     </v>
      </c>
      <c r="C548" s="571"/>
      <c r="D548" s="571"/>
      <c r="E548" s="577" t="str">
        <f ca="1">IF(CONCATENATE('Т.11.'!AE13," (",'Т.11.'!AF13,"), ",'Т.11.'!AG13,", ",'Т.11.'!AH13)="  ( ),  ,  ","",IF(CONCATENATE('Т.11.'!AE13," (",'Т.11.'!AF13,"), ",'Т.11.'!AG13,", ",'Т.11.'!AH13)=$AJ$541,"-",CONCATENATE('Т.11.'!AE13," (",'Т.11.'!AF13,"), ",'Т.11.'!AG13,", ",'Т.11.'!AH13)))</f>
        <v/>
      </c>
      <c r="F548" s="578"/>
      <c r="G548" s="578"/>
      <c r="H548" s="578"/>
      <c r="I548" s="579"/>
      <c r="J548" s="577" t="str">
        <f ca="1">IF(CONCATENATE('Т.11.'!AJ13,", ",'Т.11.'!AI13,", ",'Т.11.'!AK13," обл., ",'Т.11.'!AL13," р-н, ",'Т.11.'!AM13," ",'Т.11.'!AN13,", ",'Т.11.'!AO13," ",'Т.11.'!AP13,", буд. ",'Т.11.'!AQ13,", кв./оф.",'Т.11.'!AR13,".    ",'Т.11.'!AS13)=" ,  ,   обл.,   р-н,    ,    , буд.  , кв./оф. .     ","",IF(CONCATENATE('Т.11.'!AJ13,", ",'Т.11.'!AI13,", ",'Т.11.'!AK13," обл., ",'Т.11.'!AL13," р-н, ",'Т.11.'!AM13," ",'Т.11.'!AN13,", ",'Т.11.'!AO13," ",'Т.11.'!AP13,", буд. ",'Т.11.'!AQ13,", кв./оф.",'Т.11.'!AR13,".    ",'Т.11.'!AS13)=$AJ$542,"-",CONCATENATE('Т.11.'!AJ13,", ",'Т.11.'!AI13,", ",'Т.11.'!AK13," обл., ",'Т.11.'!AL13," р-н, ",'Т.11.'!AM13," ",'Т.11.'!AN13,", ",'Т.11.'!AO13," ",'Т.11.'!AP13,", буд. ",'Т.11.'!AQ13,", кв./оф.",'Т.11.'!AR13,".    ",'Т.11.'!AS13)))</f>
        <v/>
      </c>
      <c r="K548" s="578"/>
      <c r="L548" s="578"/>
      <c r="M548" s="579"/>
      <c r="N548" s="577" t="str">
        <f ca="1">'Т.11.'!AT13</f>
        <v xml:space="preserve"> </v>
      </c>
      <c r="O548" s="578"/>
      <c r="P548" s="579"/>
      <c r="Q548" s="571" t="str">
        <f ca="1">IF(CONCATENATE('Т.11.'!AU13,"; ",'Т.11.'!AV13)=$AJ$543,"-",CONCATENATE('Т.11.'!AU13,"; ",'Т.11.'!AV13))</f>
        <v xml:space="preserve"> ;  </v>
      </c>
      <c r="R548" s="571"/>
      <c r="S548" s="571"/>
      <c r="T548" s="571" t="str">
        <f ca="1">'Т.11.'!AW13</f>
        <v xml:space="preserve"> </v>
      </c>
      <c r="U548" s="571"/>
      <c r="V548" s="247"/>
      <c r="W548" s="247"/>
      <c r="X548" s="247"/>
      <c r="Y548" s="247"/>
      <c r="Z548" s="247"/>
      <c r="AA548" s="247"/>
      <c r="AB548"/>
      <c r="AC548"/>
      <c r="AD548"/>
      <c r="AE548"/>
      <c r="AF548"/>
      <c r="AG548"/>
      <c r="AH548"/>
      <c r="AI548"/>
      <c r="AJ548"/>
    </row>
    <row r="549" spans="1:37" s="336" customFormat="1" ht="15" customHeight="1" x14ac:dyDescent="0.35">
      <c r="A549" s="402">
        <v>9</v>
      </c>
      <c r="B549" s="571" t="str">
        <f ca="1">CONCATENATE('Т.11.'!AB14," ",'Т.11.'!AC14," ",'Т.11.'!AD14)</f>
        <v xml:space="preserve">     </v>
      </c>
      <c r="C549" s="571"/>
      <c r="D549" s="571"/>
      <c r="E549" s="577" t="str">
        <f ca="1">IF(CONCATENATE('Т.11.'!AE14," (",'Т.11.'!AF14,"), ",'Т.11.'!AG14,", ",'Т.11.'!AH14)="  ( ),  ,  ","",IF(CONCATENATE('Т.11.'!AE14," (",'Т.11.'!AF14,"), ",'Т.11.'!AG14,", ",'Т.11.'!AH14)=$AJ$541,"-",CONCATENATE('Т.11.'!AE14," (",'Т.11.'!AF14,"), ",'Т.11.'!AG14,", ",'Т.11.'!AH14)))</f>
        <v/>
      </c>
      <c r="F549" s="578"/>
      <c r="G549" s="578"/>
      <c r="H549" s="578"/>
      <c r="I549" s="579"/>
      <c r="J549" s="577" t="str">
        <f ca="1">IF(CONCATENATE('Т.11.'!AJ14,", ",'Т.11.'!AI14,", ",'Т.11.'!AK14," обл., ",'Т.11.'!AL14," р-н, ",'Т.11.'!AM14," ",'Т.11.'!AN14,", ",'Т.11.'!AO14," ",'Т.11.'!AP14,", буд. ",'Т.11.'!AQ14,", кв./оф.",'Т.11.'!AR14,".    ",'Т.11.'!AS14)=" ,  ,   обл.,   р-н,    ,    , буд.  , кв./оф. .     ","",IF(CONCATENATE('Т.11.'!AJ14,", ",'Т.11.'!AI14,", ",'Т.11.'!AK14," обл., ",'Т.11.'!AL14," р-н, ",'Т.11.'!AM14," ",'Т.11.'!AN14,", ",'Т.11.'!AO14," ",'Т.11.'!AP14,", буд. ",'Т.11.'!AQ14,", кв./оф.",'Т.11.'!AR14,".    ",'Т.11.'!AS14)=$AJ$542,"-",CONCATENATE('Т.11.'!AJ14,", ",'Т.11.'!AI14,", ",'Т.11.'!AK14," обл., ",'Т.11.'!AL14," р-н, ",'Т.11.'!AM14," ",'Т.11.'!AN14,", ",'Т.11.'!AO14," ",'Т.11.'!AP14,", буд. ",'Т.11.'!AQ14,", кв./оф.",'Т.11.'!AR14,".    ",'Т.11.'!AS14)))</f>
        <v/>
      </c>
      <c r="K549" s="578"/>
      <c r="L549" s="578"/>
      <c r="M549" s="579"/>
      <c r="N549" s="577" t="str">
        <f ca="1">'Т.11.'!AT14</f>
        <v xml:space="preserve"> </v>
      </c>
      <c r="O549" s="578"/>
      <c r="P549" s="579"/>
      <c r="Q549" s="571" t="str">
        <f ca="1">IF(CONCATENATE('Т.11.'!AU14,"; ",'Т.11.'!AV14)=$AJ$543,"-",CONCATENATE('Т.11.'!AU14,"; ",'Т.11.'!AV14))</f>
        <v xml:space="preserve"> ;  </v>
      </c>
      <c r="R549" s="571"/>
      <c r="S549" s="571"/>
      <c r="T549" s="571" t="str">
        <f ca="1">'Т.11.'!AW14</f>
        <v xml:space="preserve"> </v>
      </c>
      <c r="U549" s="571"/>
      <c r="V549" s="247"/>
      <c r="W549" s="247"/>
      <c r="X549" s="247"/>
      <c r="Y549" s="247"/>
      <c r="Z549" s="247"/>
      <c r="AA549" s="247"/>
      <c r="AB549"/>
      <c r="AC549"/>
      <c r="AD549"/>
      <c r="AE549"/>
      <c r="AF549"/>
      <c r="AG549"/>
      <c r="AH549"/>
      <c r="AI549"/>
      <c r="AJ549"/>
    </row>
    <row r="550" spans="1:37" s="336" customFormat="1" ht="15" customHeight="1" x14ac:dyDescent="0.35">
      <c r="A550" s="402">
        <v>10</v>
      </c>
      <c r="B550" s="571" t="str">
        <f ca="1">CONCATENATE('Т.11.'!AB15," ",'Т.11.'!AC15," ",'Т.11.'!AD15)</f>
        <v xml:space="preserve">     </v>
      </c>
      <c r="C550" s="571"/>
      <c r="D550" s="571"/>
      <c r="E550" s="577" t="str">
        <f ca="1">IF(CONCATENATE('Т.11.'!AE15," (",'Т.11.'!AF15,"), ",'Т.11.'!AG15,", ",'Т.11.'!AH15)="  ( ),  ,  ","",IF(CONCATENATE('Т.11.'!AE15," (",'Т.11.'!AF15,"), ",'Т.11.'!AG15,", ",'Т.11.'!AH15)=$AJ$541,"-",CONCATENATE('Т.11.'!AE15," (",'Т.11.'!AF15,"), ",'Т.11.'!AG15,", ",'Т.11.'!AH15)))</f>
        <v/>
      </c>
      <c r="F550" s="578"/>
      <c r="G550" s="578"/>
      <c r="H550" s="578"/>
      <c r="I550" s="579"/>
      <c r="J550" s="577" t="str">
        <f ca="1">IF(CONCATENATE('Т.11.'!AJ15,", ",'Т.11.'!AI15,", ",'Т.11.'!AK15," обл., ",'Т.11.'!AL15," р-н, ",'Т.11.'!AM15," ",'Т.11.'!AN15,", ",'Т.11.'!AO15," ",'Т.11.'!AP15,", буд. ",'Т.11.'!AQ15,", кв./оф.",'Т.11.'!AR15,".    ",'Т.11.'!AS15)=" ,  ,   обл.,   р-н,    ,    , буд.  , кв./оф. .     ","",IF(CONCATENATE('Т.11.'!AJ15,", ",'Т.11.'!AI15,", ",'Т.11.'!AK15," обл., ",'Т.11.'!AL15," р-н, ",'Т.11.'!AM15," ",'Т.11.'!AN15,", ",'Т.11.'!AO15," ",'Т.11.'!AP15,", буд. ",'Т.11.'!AQ15,", кв./оф.",'Т.11.'!AR15,".    ",'Т.11.'!AS15)=$AJ$542,"-",CONCATENATE('Т.11.'!AJ15,", ",'Т.11.'!AI15,", ",'Т.11.'!AK15," обл., ",'Т.11.'!AL15," р-н, ",'Т.11.'!AM15," ",'Т.11.'!AN15,", ",'Т.11.'!AO15," ",'Т.11.'!AP15,", буд. ",'Т.11.'!AQ15,", кв./оф.",'Т.11.'!AR15,".    ",'Т.11.'!AS15)))</f>
        <v/>
      </c>
      <c r="K550" s="578"/>
      <c r="L550" s="578"/>
      <c r="M550" s="579"/>
      <c r="N550" s="577" t="str">
        <f ca="1">'Т.11.'!AT15</f>
        <v xml:space="preserve"> </v>
      </c>
      <c r="O550" s="578"/>
      <c r="P550" s="579"/>
      <c r="Q550" s="571" t="str">
        <f ca="1">IF(CONCATENATE('Т.11.'!AU15,"; ",'Т.11.'!AV15)=$AJ$543,"-",CONCATENATE('Т.11.'!AU15,"; ",'Т.11.'!AV15))</f>
        <v xml:space="preserve"> ;  </v>
      </c>
      <c r="R550" s="571"/>
      <c r="S550" s="571"/>
      <c r="T550" s="571" t="str">
        <f ca="1">'Т.11.'!AW15</f>
        <v xml:space="preserve"> </v>
      </c>
      <c r="U550" s="571"/>
      <c r="V550" s="247"/>
      <c r="W550" s="247"/>
      <c r="X550" s="247"/>
      <c r="Y550" s="247"/>
      <c r="Z550" s="247"/>
      <c r="AA550" s="247"/>
      <c r="AB550"/>
      <c r="AC550"/>
      <c r="AD550"/>
      <c r="AE550"/>
      <c r="AF550"/>
      <c r="AG550"/>
      <c r="AH550"/>
      <c r="AI550"/>
      <c r="AJ550"/>
    </row>
    <row r="551" spans="1:37" s="336" customFormat="1" ht="15" customHeight="1" x14ac:dyDescent="0.35">
      <c r="A551" s="402">
        <v>11</v>
      </c>
      <c r="B551" s="571" t="str">
        <f ca="1">CONCATENATE('Т.11.'!AB16," ",'Т.11.'!AC16," ",'Т.11.'!AD16)</f>
        <v xml:space="preserve">     </v>
      </c>
      <c r="C551" s="571"/>
      <c r="D551" s="571"/>
      <c r="E551" s="577" t="str">
        <f ca="1">IF(CONCATENATE('Т.11.'!AE16," (",'Т.11.'!AF16,"), ",'Т.11.'!AG16,", ",'Т.11.'!AH16)="  ( ),  ,  ","",IF(CONCATENATE('Т.11.'!AE16," (",'Т.11.'!AF16,"), ",'Т.11.'!AG16,", ",'Т.11.'!AH16)=$AJ$541,"-",CONCATENATE('Т.11.'!AE16," (",'Т.11.'!AF16,"), ",'Т.11.'!AG16,", ",'Т.11.'!AH16)))</f>
        <v/>
      </c>
      <c r="F551" s="578"/>
      <c r="G551" s="578"/>
      <c r="H551" s="578"/>
      <c r="I551" s="579"/>
      <c r="J551" s="577" t="str">
        <f ca="1">IF(CONCATENATE('Т.11.'!AJ16,", ",'Т.11.'!AI16,", ",'Т.11.'!AK16," обл., ",'Т.11.'!AL16," р-н, ",'Т.11.'!AM16," ",'Т.11.'!AN16,", ",'Т.11.'!AO16," ",'Т.11.'!AP16,", буд. ",'Т.11.'!AQ16,", кв./оф.",'Т.11.'!AR16,".    ",'Т.11.'!AS16)=" ,  ,   обл.,   р-н,    ,    , буд.  , кв./оф. .     ","",IF(CONCATENATE('Т.11.'!AJ16,", ",'Т.11.'!AI16,", ",'Т.11.'!AK16," обл., ",'Т.11.'!AL16," р-н, ",'Т.11.'!AM16," ",'Т.11.'!AN16,", ",'Т.11.'!AO16," ",'Т.11.'!AP16,", буд. ",'Т.11.'!AQ16,", кв./оф.",'Т.11.'!AR16,".    ",'Т.11.'!AS16)=$AJ$542,"-",CONCATENATE('Т.11.'!AJ16,", ",'Т.11.'!AI16,", ",'Т.11.'!AK16," обл., ",'Т.11.'!AL16," р-н, ",'Т.11.'!AM16," ",'Т.11.'!AN16,", ",'Т.11.'!AO16," ",'Т.11.'!AP16,", буд. ",'Т.11.'!AQ16,", кв./оф.",'Т.11.'!AR16,".    ",'Т.11.'!AS16)))</f>
        <v/>
      </c>
      <c r="K551" s="578"/>
      <c r="L551" s="578"/>
      <c r="M551" s="579"/>
      <c r="N551" s="577" t="str">
        <f ca="1">'Т.11.'!AT16</f>
        <v xml:space="preserve"> </v>
      </c>
      <c r="O551" s="578"/>
      <c r="P551" s="579"/>
      <c r="Q551" s="571" t="str">
        <f ca="1">IF(CONCATENATE('Т.11.'!AU16,"; ",'Т.11.'!AV16)=$AJ$543,"-",CONCATENATE('Т.11.'!AU16,"; ",'Т.11.'!AV16))</f>
        <v xml:space="preserve"> ;  </v>
      </c>
      <c r="R551" s="571"/>
      <c r="S551" s="571"/>
      <c r="T551" s="571" t="str">
        <f ca="1">'Т.11.'!AW16</f>
        <v xml:space="preserve"> </v>
      </c>
      <c r="U551" s="571"/>
      <c r="V551" s="247"/>
      <c r="W551" s="247"/>
      <c r="X551" s="247"/>
      <c r="Y551" s="247"/>
      <c r="Z551" s="247"/>
      <c r="AA551" s="247"/>
      <c r="AB551"/>
      <c r="AC551"/>
      <c r="AD551"/>
      <c r="AE551"/>
      <c r="AF551"/>
      <c r="AG551"/>
      <c r="AH551"/>
      <c r="AI551"/>
      <c r="AJ551"/>
    </row>
    <row r="552" spans="1:37" s="336" customFormat="1" ht="15" customHeight="1" x14ac:dyDescent="0.35">
      <c r="A552" s="402">
        <v>12</v>
      </c>
      <c r="B552" s="571" t="str">
        <f ca="1">CONCATENATE('Т.11.'!AB17," ",'Т.11.'!AC17," ",'Т.11.'!AD17)</f>
        <v xml:space="preserve">     </v>
      </c>
      <c r="C552" s="571"/>
      <c r="D552" s="571"/>
      <c r="E552" s="577" t="str">
        <f ca="1">IF(CONCATENATE('Т.11.'!AE17," (",'Т.11.'!AF17,"), ",'Т.11.'!AG17,", ",'Т.11.'!AH17)="  ( ),  ,  ","",IF(CONCATENATE('Т.11.'!AE17," (",'Т.11.'!AF17,"), ",'Т.11.'!AG17,", ",'Т.11.'!AH17)=$AJ$541,"-",CONCATENATE('Т.11.'!AE17," (",'Т.11.'!AF17,"), ",'Т.11.'!AG17,", ",'Т.11.'!AH17)))</f>
        <v/>
      </c>
      <c r="F552" s="578"/>
      <c r="G552" s="578"/>
      <c r="H552" s="578"/>
      <c r="I552" s="579"/>
      <c r="J552" s="577" t="str">
        <f ca="1">IF(CONCATENATE('Т.11.'!AJ17,", ",'Т.11.'!AI17,", ",'Т.11.'!AK17," обл., ",'Т.11.'!AL17," р-н, ",'Т.11.'!AM17," ",'Т.11.'!AN17,", ",'Т.11.'!AO17," ",'Т.11.'!AP17,", буд. ",'Т.11.'!AQ17,", кв./оф.",'Т.11.'!AR17,".    ",'Т.11.'!AS17)=" ,  ,   обл.,   р-н,    ,    , буд.  , кв./оф. .     ","",IF(CONCATENATE('Т.11.'!AJ17,", ",'Т.11.'!AI17,", ",'Т.11.'!AK17," обл., ",'Т.11.'!AL17," р-н, ",'Т.11.'!AM17," ",'Т.11.'!AN17,", ",'Т.11.'!AO17," ",'Т.11.'!AP17,", буд. ",'Т.11.'!AQ17,", кв./оф.",'Т.11.'!AR17,".    ",'Т.11.'!AS17)=$AJ$542,"-",CONCATENATE('Т.11.'!AJ17,", ",'Т.11.'!AI17,", ",'Т.11.'!AK17," обл., ",'Т.11.'!AL17," р-н, ",'Т.11.'!AM17," ",'Т.11.'!AN17,", ",'Т.11.'!AO17," ",'Т.11.'!AP17,", буд. ",'Т.11.'!AQ17,", кв./оф.",'Т.11.'!AR17,".    ",'Т.11.'!AS17)))</f>
        <v/>
      </c>
      <c r="K552" s="578"/>
      <c r="L552" s="578"/>
      <c r="M552" s="579"/>
      <c r="N552" s="577" t="str">
        <f ca="1">'Т.11.'!AT17</f>
        <v xml:space="preserve"> </v>
      </c>
      <c r="O552" s="578"/>
      <c r="P552" s="579"/>
      <c r="Q552" s="571" t="str">
        <f ca="1">IF(CONCATENATE('Т.11.'!AU17,"; ",'Т.11.'!AV17)=$AJ$543,"-",CONCATENATE('Т.11.'!AU17,"; ",'Т.11.'!AV17))</f>
        <v xml:space="preserve"> ;  </v>
      </c>
      <c r="R552" s="571"/>
      <c r="S552" s="571"/>
      <c r="T552" s="571" t="str">
        <f ca="1">'Т.11.'!AW17</f>
        <v xml:space="preserve"> </v>
      </c>
      <c r="U552" s="571"/>
      <c r="V552" s="247"/>
      <c r="W552" s="247"/>
      <c r="X552" s="247"/>
      <c r="Y552" s="247"/>
      <c r="Z552" s="247"/>
      <c r="AA552" s="247"/>
      <c r="AB552"/>
      <c r="AC552"/>
      <c r="AD552"/>
      <c r="AE552"/>
      <c r="AF552"/>
      <c r="AG552"/>
      <c r="AH552"/>
      <c r="AI552"/>
      <c r="AJ552"/>
    </row>
    <row r="553" spans="1:37" s="336" customFormat="1" ht="15" customHeight="1" x14ac:dyDescent="0.35">
      <c r="A553" s="402">
        <v>13</v>
      </c>
      <c r="B553" s="571" t="str">
        <f ca="1">CONCATENATE('Т.11.'!AB18," ",'Т.11.'!AC18," ",'Т.11.'!AD18)</f>
        <v xml:space="preserve">     </v>
      </c>
      <c r="C553" s="571"/>
      <c r="D553" s="571"/>
      <c r="E553" s="577" t="str">
        <f ca="1">IF(CONCATENATE('Т.11.'!AE18," (",'Т.11.'!AF18,"), ",'Т.11.'!AG18,", ",'Т.11.'!AH18)="  ( ),  ,  ","",IF(CONCATENATE('Т.11.'!AE18," (",'Т.11.'!AF18,"), ",'Т.11.'!AG18,", ",'Т.11.'!AH18)=$AJ$541,"-",CONCATENATE('Т.11.'!AE18," (",'Т.11.'!AF18,"), ",'Т.11.'!AG18,", ",'Т.11.'!AH18)))</f>
        <v/>
      </c>
      <c r="F553" s="578"/>
      <c r="G553" s="578"/>
      <c r="H553" s="578"/>
      <c r="I553" s="579"/>
      <c r="J553" s="577" t="str">
        <f ca="1">IF(CONCATENATE('Т.11.'!AJ18,", ",'Т.11.'!AI18,", ",'Т.11.'!AK18," обл., ",'Т.11.'!AL18," р-н, ",'Т.11.'!AM18," ",'Т.11.'!AN18,", ",'Т.11.'!AO18," ",'Т.11.'!AP18,", буд. ",'Т.11.'!AQ18,", кв./оф.",'Т.11.'!AR18,".    ",'Т.11.'!AS18)=" ,  ,   обл.,   р-н,    ,    , буд.  , кв./оф. .     ","",IF(CONCATENATE('Т.11.'!AJ18,", ",'Т.11.'!AI18,", ",'Т.11.'!AK18," обл., ",'Т.11.'!AL18," р-н, ",'Т.11.'!AM18," ",'Т.11.'!AN18,", ",'Т.11.'!AO18," ",'Т.11.'!AP18,", буд. ",'Т.11.'!AQ18,", кв./оф.",'Т.11.'!AR18,".    ",'Т.11.'!AS18)=$AJ$542,"-",CONCATENATE('Т.11.'!AJ18,", ",'Т.11.'!AI18,", ",'Т.11.'!AK18," обл., ",'Т.11.'!AL18," р-н, ",'Т.11.'!AM18," ",'Т.11.'!AN18,", ",'Т.11.'!AO18," ",'Т.11.'!AP18,", буд. ",'Т.11.'!AQ18,", кв./оф.",'Т.11.'!AR18,".    ",'Т.11.'!AS18)))</f>
        <v/>
      </c>
      <c r="K553" s="578"/>
      <c r="L553" s="578"/>
      <c r="M553" s="579"/>
      <c r="N553" s="577" t="str">
        <f ca="1">'Т.11.'!AT18</f>
        <v xml:space="preserve"> </v>
      </c>
      <c r="O553" s="578"/>
      <c r="P553" s="579"/>
      <c r="Q553" s="571" t="str">
        <f ca="1">IF(CONCATENATE('Т.11.'!AU18,"; ",'Т.11.'!AV18)=$AJ$543,"-",CONCATENATE('Т.11.'!AU18,"; ",'Т.11.'!AV18))</f>
        <v xml:space="preserve"> ;  </v>
      </c>
      <c r="R553" s="571"/>
      <c r="S553" s="571"/>
      <c r="T553" s="571" t="str">
        <f ca="1">'Т.11.'!AW18</f>
        <v xml:space="preserve"> </v>
      </c>
      <c r="U553" s="571"/>
      <c r="V553" s="247"/>
      <c r="W553" s="247"/>
      <c r="X553" s="247"/>
      <c r="Y553" s="247"/>
      <c r="Z553" s="247"/>
      <c r="AA553" s="247"/>
      <c r="AB553"/>
      <c r="AC553"/>
      <c r="AD553"/>
      <c r="AE553"/>
      <c r="AF553"/>
      <c r="AG553"/>
      <c r="AH553"/>
      <c r="AI553"/>
      <c r="AJ553"/>
    </row>
    <row r="554" spans="1:37" s="336" customFormat="1" ht="15" customHeight="1" x14ac:dyDescent="0.35">
      <c r="A554" s="402">
        <v>14</v>
      </c>
      <c r="B554" s="571" t="str">
        <f ca="1">CONCATENATE('Т.11.'!AB19," ",'Т.11.'!AC19," ",'Т.11.'!AD19)</f>
        <v xml:space="preserve">     </v>
      </c>
      <c r="C554" s="571"/>
      <c r="D554" s="571"/>
      <c r="E554" s="577" t="str">
        <f ca="1">IF(CONCATENATE('Т.11.'!AE19," (",'Т.11.'!AF19,"), ",'Т.11.'!AG19,", ",'Т.11.'!AH19)="  ( ),  ,  ","",IF(CONCATENATE('Т.11.'!AE19," (",'Т.11.'!AF19,"), ",'Т.11.'!AG19,", ",'Т.11.'!AH19)=$AJ$541,"-",CONCATENATE('Т.11.'!AE19," (",'Т.11.'!AF19,"), ",'Т.11.'!AG19,", ",'Т.11.'!AH19)))</f>
        <v/>
      </c>
      <c r="F554" s="578"/>
      <c r="G554" s="578"/>
      <c r="H554" s="578"/>
      <c r="I554" s="579"/>
      <c r="J554" s="577" t="str">
        <f ca="1">IF(CONCATENATE('Т.11.'!AJ19,", ",'Т.11.'!AI19,", ",'Т.11.'!AK19," обл., ",'Т.11.'!AL19," р-н, ",'Т.11.'!AM19," ",'Т.11.'!AN19,", ",'Т.11.'!AO19," ",'Т.11.'!AP19,", буд. ",'Т.11.'!AQ19,", кв./оф.",'Т.11.'!AR19,".    ",'Т.11.'!AS19)=" ,  ,   обл.,   р-н,    ,    , буд.  , кв./оф. .     ","",IF(CONCATENATE('Т.11.'!AJ19,", ",'Т.11.'!AI19,", ",'Т.11.'!AK19," обл., ",'Т.11.'!AL19," р-н, ",'Т.11.'!AM19," ",'Т.11.'!AN19,", ",'Т.11.'!AO19," ",'Т.11.'!AP19,", буд. ",'Т.11.'!AQ19,", кв./оф.",'Т.11.'!AR19,".    ",'Т.11.'!AS19)=$AJ$542,"-",CONCATENATE('Т.11.'!AJ19,", ",'Т.11.'!AI19,", ",'Т.11.'!AK19," обл., ",'Т.11.'!AL19," р-н, ",'Т.11.'!AM19," ",'Т.11.'!AN19,", ",'Т.11.'!AO19," ",'Т.11.'!AP19,", буд. ",'Т.11.'!AQ19,", кв./оф.",'Т.11.'!AR19,".    ",'Т.11.'!AS19)))</f>
        <v/>
      </c>
      <c r="K554" s="578"/>
      <c r="L554" s="578"/>
      <c r="M554" s="579"/>
      <c r="N554" s="577" t="str">
        <f ca="1">'Т.11.'!AT19</f>
        <v xml:space="preserve"> </v>
      </c>
      <c r="O554" s="578"/>
      <c r="P554" s="579"/>
      <c r="Q554" s="571" t="str">
        <f ca="1">IF(CONCATENATE('Т.11.'!AU19,"; ",'Т.11.'!AV19)=$AJ$543,"-",CONCATENATE('Т.11.'!AU19,"; ",'Т.11.'!AV19))</f>
        <v xml:space="preserve"> ;  </v>
      </c>
      <c r="R554" s="571"/>
      <c r="S554" s="571"/>
      <c r="T554" s="571" t="str">
        <f ca="1">'Т.11.'!AW19</f>
        <v xml:space="preserve"> </v>
      </c>
      <c r="U554" s="571"/>
      <c r="V554" s="247"/>
      <c r="W554" s="247"/>
      <c r="X554" s="247"/>
      <c r="Y554" s="247"/>
      <c r="Z554" s="247"/>
      <c r="AA554" s="247"/>
      <c r="AB554"/>
      <c r="AC554"/>
      <c r="AD554"/>
      <c r="AE554"/>
      <c r="AF554"/>
      <c r="AG554"/>
      <c r="AH554"/>
      <c r="AI554"/>
      <c r="AJ554"/>
    </row>
    <row r="555" spans="1:37" s="336" customFormat="1" ht="15" customHeight="1" x14ac:dyDescent="0.35">
      <c r="A555" s="402">
        <v>15</v>
      </c>
      <c r="B555" s="571" t="str">
        <f ca="1">CONCATENATE('Т.11.'!AB20," ",'Т.11.'!AC20," ",'Т.11.'!AD20)</f>
        <v xml:space="preserve">     </v>
      </c>
      <c r="C555" s="571"/>
      <c r="D555" s="571"/>
      <c r="E555" s="577" t="str">
        <f ca="1">IF(CONCATENATE('Т.11.'!AE20," (",'Т.11.'!AF20,"), ",'Т.11.'!AG20,", ",'Т.11.'!AH20)="  ( ),  ,  ","",IF(CONCATENATE('Т.11.'!AE20," (",'Т.11.'!AF20,"), ",'Т.11.'!AG20,", ",'Т.11.'!AH20)=$AJ$541,"-",CONCATENATE('Т.11.'!AE20," (",'Т.11.'!AF20,"), ",'Т.11.'!AG20,", ",'Т.11.'!AH20)))</f>
        <v/>
      </c>
      <c r="F555" s="578"/>
      <c r="G555" s="578"/>
      <c r="H555" s="578"/>
      <c r="I555" s="579"/>
      <c r="J555" s="577" t="str">
        <f ca="1">IF(CONCATENATE('Т.11.'!AJ20,", ",'Т.11.'!AI20,", ",'Т.11.'!AK20," обл., ",'Т.11.'!AL20," р-н, ",'Т.11.'!AM20," ",'Т.11.'!AN20,", ",'Т.11.'!AO20," ",'Т.11.'!AP20,", буд. ",'Т.11.'!AQ20,", кв./оф.",'Т.11.'!AR20,".    ",'Т.11.'!AS20)=" ,  ,   обл.,   р-н,    ,    , буд.  , кв./оф. .     ","",IF(CONCATENATE('Т.11.'!AJ20,", ",'Т.11.'!AI20,", ",'Т.11.'!AK20," обл., ",'Т.11.'!AL20," р-н, ",'Т.11.'!AM20," ",'Т.11.'!AN20,", ",'Т.11.'!AO20," ",'Т.11.'!AP20,", буд. ",'Т.11.'!AQ20,", кв./оф.",'Т.11.'!AR20,".    ",'Т.11.'!AS20)=$AJ$542,"-",CONCATENATE('Т.11.'!AJ20,", ",'Т.11.'!AI20,", ",'Т.11.'!AK20," обл., ",'Т.11.'!AL20," р-н, ",'Т.11.'!AM20," ",'Т.11.'!AN20,", ",'Т.11.'!AO20," ",'Т.11.'!AP20,", буд. ",'Т.11.'!AQ20,", кв./оф.",'Т.11.'!AR20,".    ",'Т.11.'!AS20)))</f>
        <v/>
      </c>
      <c r="K555" s="578"/>
      <c r="L555" s="578"/>
      <c r="M555" s="579"/>
      <c r="N555" s="577" t="str">
        <f ca="1">'Т.11.'!AT20</f>
        <v xml:space="preserve"> </v>
      </c>
      <c r="O555" s="578"/>
      <c r="P555" s="579"/>
      <c r="Q555" s="571" t="str">
        <f ca="1">IF(CONCATENATE('Т.11.'!AU20,"; ",'Т.11.'!AV20)=$AJ$543,"-",CONCATENATE('Т.11.'!AU20,"; ",'Т.11.'!AV20))</f>
        <v xml:space="preserve"> ;  </v>
      </c>
      <c r="R555" s="571"/>
      <c r="S555" s="571"/>
      <c r="T555" s="571" t="str">
        <f ca="1">'Т.11.'!AW20</f>
        <v xml:space="preserve"> </v>
      </c>
      <c r="U555" s="571"/>
      <c r="V555" s="247"/>
      <c r="W555" s="247"/>
      <c r="X555" s="247"/>
      <c r="Y555" s="247"/>
      <c r="Z555" s="247"/>
      <c r="AA555" s="247"/>
      <c r="AB555"/>
      <c r="AC555"/>
      <c r="AD555"/>
      <c r="AE555"/>
      <c r="AF555"/>
      <c r="AG555"/>
      <c r="AH555"/>
      <c r="AI555"/>
      <c r="AJ555"/>
    </row>
    <row r="556" spans="1:37" s="336" customFormat="1" ht="15" customHeight="1" x14ac:dyDescent="0.35">
      <c r="A556" s="402">
        <v>16</v>
      </c>
      <c r="B556" s="571" t="str">
        <f ca="1">CONCATENATE('Т.11.'!AB21," ",'Т.11.'!AC21," ",'Т.11.'!AD21)</f>
        <v xml:space="preserve">     </v>
      </c>
      <c r="C556" s="571"/>
      <c r="D556" s="571"/>
      <c r="E556" s="577" t="str">
        <f ca="1">IF(CONCATENATE('Т.11.'!AE21," (",'Т.11.'!AF21,"), ",'Т.11.'!AG21,", ",'Т.11.'!AH21)="  ( ),  ,  ","",IF(CONCATENATE('Т.11.'!AE21," (",'Т.11.'!AF21,"), ",'Т.11.'!AG21,", ",'Т.11.'!AH21)=$AJ$541,"-",CONCATENATE('Т.11.'!AE21," (",'Т.11.'!AF21,"), ",'Т.11.'!AG21,", ",'Т.11.'!AH21)))</f>
        <v/>
      </c>
      <c r="F556" s="578"/>
      <c r="G556" s="578"/>
      <c r="H556" s="578"/>
      <c r="I556" s="579"/>
      <c r="J556" s="577" t="str">
        <f ca="1">IF(CONCATENATE('Т.11.'!AJ21,", ",'Т.11.'!AI21,", ",'Т.11.'!AK21," обл., ",'Т.11.'!AL21," р-н, ",'Т.11.'!AM21," ",'Т.11.'!AN21,", ",'Т.11.'!AO21," ",'Т.11.'!AP21,", буд. ",'Т.11.'!AQ21,", кв./оф.",'Т.11.'!AR21,".    ",'Т.11.'!AS21)=" ,  ,   обл.,   р-н,    ,    , буд.  , кв./оф. .     ","",IF(CONCATENATE('Т.11.'!AJ21,", ",'Т.11.'!AI21,", ",'Т.11.'!AK21," обл., ",'Т.11.'!AL21," р-н, ",'Т.11.'!AM21," ",'Т.11.'!AN21,", ",'Т.11.'!AO21," ",'Т.11.'!AP21,", буд. ",'Т.11.'!AQ21,", кв./оф.",'Т.11.'!AR21,".    ",'Т.11.'!AS21)=$AJ$542,"-",CONCATENATE('Т.11.'!AJ21,", ",'Т.11.'!AI21,", ",'Т.11.'!AK21," обл., ",'Т.11.'!AL21," р-н, ",'Т.11.'!AM21," ",'Т.11.'!AN21,", ",'Т.11.'!AO21," ",'Т.11.'!AP21,", буд. ",'Т.11.'!AQ21,", кв./оф.",'Т.11.'!AR21,".    ",'Т.11.'!AS21)))</f>
        <v/>
      </c>
      <c r="K556" s="578"/>
      <c r="L556" s="578"/>
      <c r="M556" s="579"/>
      <c r="N556" s="577" t="str">
        <f ca="1">'Т.11.'!AT21</f>
        <v xml:space="preserve"> </v>
      </c>
      <c r="O556" s="578"/>
      <c r="P556" s="579"/>
      <c r="Q556" s="571" t="str">
        <f ca="1">IF(CONCATENATE('Т.11.'!AU21,"; ",'Т.11.'!AV21)=$AJ$543,"-",CONCATENATE('Т.11.'!AU21,"; ",'Т.11.'!AV21))</f>
        <v xml:space="preserve"> ;  </v>
      </c>
      <c r="R556" s="571"/>
      <c r="S556" s="571"/>
      <c r="T556" s="571" t="str">
        <f ca="1">'Т.11.'!AW21</f>
        <v xml:space="preserve"> </v>
      </c>
      <c r="U556" s="571"/>
      <c r="V556" s="247"/>
      <c r="W556" s="247"/>
      <c r="X556" s="247"/>
      <c r="Y556" s="247"/>
      <c r="Z556" s="247"/>
      <c r="AA556" s="247"/>
      <c r="AB556"/>
      <c r="AC556"/>
      <c r="AD556"/>
      <c r="AE556"/>
      <c r="AF556"/>
      <c r="AG556"/>
      <c r="AH556"/>
      <c r="AI556"/>
      <c r="AJ556"/>
    </row>
    <row r="557" spans="1:37" s="336" customFormat="1" ht="15" customHeight="1" x14ac:dyDescent="0.35">
      <c r="A557" s="402">
        <v>17</v>
      </c>
      <c r="B557" s="571" t="str">
        <f ca="1">CONCATENATE('Т.11.'!AB22," ",'Т.11.'!AC22," ",'Т.11.'!AD22)</f>
        <v xml:space="preserve">     </v>
      </c>
      <c r="C557" s="571"/>
      <c r="D557" s="571"/>
      <c r="E557" s="577" t="str">
        <f ca="1">IF(CONCATENATE('Т.11.'!AE22," (",'Т.11.'!AF22,"), ",'Т.11.'!AG22,", ",'Т.11.'!AH22)="  ( ),  ,  ","",IF(CONCATENATE('Т.11.'!AE22," (",'Т.11.'!AF22,"), ",'Т.11.'!AG22,", ",'Т.11.'!AH22)=$AJ$541,"-",CONCATENATE('Т.11.'!AE22," (",'Т.11.'!AF22,"), ",'Т.11.'!AG22,", ",'Т.11.'!AH22)))</f>
        <v/>
      </c>
      <c r="F557" s="578"/>
      <c r="G557" s="578"/>
      <c r="H557" s="578"/>
      <c r="I557" s="579"/>
      <c r="J557" s="577" t="str">
        <f ca="1">IF(CONCATENATE('Т.11.'!AJ22,", ",'Т.11.'!AI22,", ",'Т.11.'!AK22," обл., ",'Т.11.'!AL22," р-н, ",'Т.11.'!AM22," ",'Т.11.'!AN22,", ",'Т.11.'!AO22," ",'Т.11.'!AP22,", буд. ",'Т.11.'!AQ22,", кв./оф.",'Т.11.'!AR22,".    ",'Т.11.'!AS22)=" ,  ,   обл.,   р-н,    ,    , буд.  , кв./оф. .     ","",IF(CONCATENATE('Т.11.'!AJ22,", ",'Т.11.'!AI22,", ",'Т.11.'!AK22," обл., ",'Т.11.'!AL22," р-н, ",'Т.11.'!AM22," ",'Т.11.'!AN22,", ",'Т.11.'!AO22," ",'Т.11.'!AP22,", буд. ",'Т.11.'!AQ22,", кв./оф.",'Т.11.'!AR22,".    ",'Т.11.'!AS22)=$AJ$542,"-",CONCATENATE('Т.11.'!AJ22,", ",'Т.11.'!AI22,", ",'Т.11.'!AK22," обл., ",'Т.11.'!AL22," р-н, ",'Т.11.'!AM22," ",'Т.11.'!AN22,", ",'Т.11.'!AO22," ",'Т.11.'!AP22,", буд. ",'Т.11.'!AQ22,", кв./оф.",'Т.11.'!AR22,".    ",'Т.11.'!AS22)))</f>
        <v/>
      </c>
      <c r="K557" s="578"/>
      <c r="L557" s="578"/>
      <c r="M557" s="579"/>
      <c r="N557" s="577" t="str">
        <f ca="1">'Т.11.'!AT22</f>
        <v xml:space="preserve"> </v>
      </c>
      <c r="O557" s="578"/>
      <c r="P557" s="579"/>
      <c r="Q557" s="571" t="str">
        <f ca="1">IF(CONCATENATE('Т.11.'!AU22,"; ",'Т.11.'!AV22)=$AJ$543,"-",CONCATENATE('Т.11.'!AU22,"; ",'Т.11.'!AV22))</f>
        <v xml:space="preserve"> ;  </v>
      </c>
      <c r="R557" s="571"/>
      <c r="S557" s="571"/>
      <c r="T557" s="571" t="str">
        <f ca="1">'Т.11.'!AW22</f>
        <v xml:space="preserve"> </v>
      </c>
      <c r="U557" s="571"/>
      <c r="V557" s="247"/>
      <c r="W557" s="247"/>
      <c r="X557" s="247"/>
      <c r="Y557" s="247"/>
      <c r="Z557" s="247"/>
      <c r="AA557" s="247"/>
      <c r="AB557"/>
      <c r="AC557"/>
      <c r="AD557"/>
      <c r="AE557"/>
      <c r="AF557"/>
      <c r="AG557"/>
      <c r="AH557"/>
      <c r="AI557"/>
      <c r="AJ557"/>
    </row>
    <row r="558" spans="1:37" s="336" customFormat="1" ht="15" customHeight="1" x14ac:dyDescent="0.35">
      <c r="A558" s="402">
        <v>18</v>
      </c>
      <c r="B558" s="571" t="str">
        <f ca="1">CONCATENATE('Т.11.'!AB23," ",'Т.11.'!AC23," ",'Т.11.'!AD23)</f>
        <v xml:space="preserve">     </v>
      </c>
      <c r="C558" s="571"/>
      <c r="D558" s="571"/>
      <c r="E558" s="577" t="str">
        <f ca="1">IF(CONCATENATE('Т.11.'!AE23," (",'Т.11.'!AF23,"), ",'Т.11.'!AG23,", ",'Т.11.'!AH23)="  ( ),  ,  ","",IF(CONCATENATE('Т.11.'!AE23," (",'Т.11.'!AF23,"), ",'Т.11.'!AG23,", ",'Т.11.'!AH23)=$AJ$541,"-",CONCATENATE('Т.11.'!AE23," (",'Т.11.'!AF23,"), ",'Т.11.'!AG23,", ",'Т.11.'!AH23)))</f>
        <v/>
      </c>
      <c r="F558" s="578"/>
      <c r="G558" s="578"/>
      <c r="H558" s="578"/>
      <c r="I558" s="579"/>
      <c r="J558" s="577" t="str">
        <f ca="1">IF(CONCATENATE('Т.11.'!AJ23,", ",'Т.11.'!AI23,", ",'Т.11.'!AK23," обл., ",'Т.11.'!AL23," р-н, ",'Т.11.'!AM23," ",'Т.11.'!AN23,", ",'Т.11.'!AO23," ",'Т.11.'!AP23,", буд. ",'Т.11.'!AQ23,", кв./оф.",'Т.11.'!AR23,".    ",'Т.11.'!AS23)=" ,  ,   обл.,   р-н,    ,    , буд.  , кв./оф. .     ","",IF(CONCATENATE('Т.11.'!AJ23,", ",'Т.11.'!AI23,", ",'Т.11.'!AK23," обл., ",'Т.11.'!AL23," р-н, ",'Т.11.'!AM23," ",'Т.11.'!AN23,", ",'Т.11.'!AO23," ",'Т.11.'!AP23,", буд. ",'Т.11.'!AQ23,", кв./оф.",'Т.11.'!AR23,".    ",'Т.11.'!AS23)=$AJ$542,"-",CONCATENATE('Т.11.'!AJ23,", ",'Т.11.'!AI23,", ",'Т.11.'!AK23," обл., ",'Т.11.'!AL23," р-н, ",'Т.11.'!AM23," ",'Т.11.'!AN23,", ",'Т.11.'!AO23," ",'Т.11.'!AP23,", буд. ",'Т.11.'!AQ23,", кв./оф.",'Т.11.'!AR23,".    ",'Т.11.'!AS23)))</f>
        <v/>
      </c>
      <c r="K558" s="578"/>
      <c r="L558" s="578"/>
      <c r="M558" s="579"/>
      <c r="N558" s="577" t="str">
        <f ca="1">'Т.11.'!AT23</f>
        <v xml:space="preserve"> </v>
      </c>
      <c r="O558" s="578"/>
      <c r="P558" s="579"/>
      <c r="Q558" s="571" t="str">
        <f ca="1">IF(CONCATENATE('Т.11.'!AU23,"; ",'Т.11.'!AV23)=$AJ$543,"-",CONCATENATE('Т.11.'!AU23,"; ",'Т.11.'!AV23))</f>
        <v xml:space="preserve"> ;  </v>
      </c>
      <c r="R558" s="571"/>
      <c r="S558" s="571"/>
      <c r="T558" s="571" t="str">
        <f ca="1">'Т.11.'!AW23</f>
        <v xml:space="preserve"> </v>
      </c>
      <c r="U558" s="571"/>
      <c r="V558" s="247"/>
      <c r="W558" s="247"/>
      <c r="X558" s="247"/>
      <c r="Y558" s="247"/>
      <c r="Z558" s="247"/>
      <c r="AA558" s="247"/>
      <c r="AB558"/>
      <c r="AC558"/>
      <c r="AD558"/>
      <c r="AE558"/>
      <c r="AF558"/>
      <c r="AG558"/>
      <c r="AH558"/>
      <c r="AI558"/>
      <c r="AJ558"/>
    </row>
    <row r="559" spans="1:37" s="336" customFormat="1" ht="15" customHeight="1" x14ac:dyDescent="0.35">
      <c r="A559" s="402">
        <v>19</v>
      </c>
      <c r="B559" s="571" t="str">
        <f ca="1">CONCATENATE('Т.11.'!AB24," ",'Т.11.'!AC24," ",'Т.11.'!AD24)</f>
        <v xml:space="preserve">     </v>
      </c>
      <c r="C559" s="571"/>
      <c r="D559" s="571"/>
      <c r="E559" s="577" t="str">
        <f ca="1">IF(CONCATENATE('Т.11.'!AE24," (",'Т.11.'!AF24,"), ",'Т.11.'!AG24,", ",'Т.11.'!AH24)="  ( ),  ,  ","",IF(CONCATENATE('Т.11.'!AE24," (",'Т.11.'!AF24,"), ",'Т.11.'!AG24,", ",'Т.11.'!AH24)=$AJ$541,"-",CONCATENATE('Т.11.'!AE24," (",'Т.11.'!AF24,"), ",'Т.11.'!AG24,", ",'Т.11.'!AH24)))</f>
        <v/>
      </c>
      <c r="F559" s="578"/>
      <c r="G559" s="578"/>
      <c r="H559" s="578"/>
      <c r="I559" s="579"/>
      <c r="J559" s="577" t="str">
        <f ca="1">IF(CONCATENATE('Т.11.'!AJ24,", ",'Т.11.'!AI24,", ",'Т.11.'!AK24," обл., ",'Т.11.'!AL24," р-н, ",'Т.11.'!AM24," ",'Т.11.'!AN24,", ",'Т.11.'!AO24," ",'Т.11.'!AP24,", буд. ",'Т.11.'!AQ24,", кв./оф.",'Т.11.'!AR24,".    ",'Т.11.'!AS24)=" ,  ,   обл.,   р-н,    ,    , буд.  , кв./оф. .     ","",IF(CONCATENATE('Т.11.'!AJ24,", ",'Т.11.'!AI24,", ",'Т.11.'!AK24," обл., ",'Т.11.'!AL24," р-н, ",'Т.11.'!AM24," ",'Т.11.'!AN24,", ",'Т.11.'!AO24," ",'Т.11.'!AP24,", буд. ",'Т.11.'!AQ24,", кв./оф.",'Т.11.'!AR24,".    ",'Т.11.'!AS24)=$AJ$542,"-",CONCATENATE('Т.11.'!AJ24,", ",'Т.11.'!AI24,", ",'Т.11.'!AK24," обл., ",'Т.11.'!AL24," р-н, ",'Т.11.'!AM24," ",'Т.11.'!AN24,", ",'Т.11.'!AO24," ",'Т.11.'!AP24,", буд. ",'Т.11.'!AQ24,", кв./оф.",'Т.11.'!AR24,".    ",'Т.11.'!AS24)))</f>
        <v/>
      </c>
      <c r="K559" s="578"/>
      <c r="L559" s="578"/>
      <c r="M559" s="579"/>
      <c r="N559" s="577" t="str">
        <f ca="1">'Т.11.'!AT24</f>
        <v xml:space="preserve"> </v>
      </c>
      <c r="O559" s="578"/>
      <c r="P559" s="579"/>
      <c r="Q559" s="571" t="str">
        <f ca="1">IF(CONCATENATE('Т.11.'!AU24,"; ",'Т.11.'!AV24)=$AJ$543,"-",CONCATENATE('Т.11.'!AU24,"; ",'Т.11.'!AV24))</f>
        <v xml:space="preserve"> ;  </v>
      </c>
      <c r="R559" s="571"/>
      <c r="S559" s="571"/>
      <c r="T559" s="571" t="str">
        <f ca="1">'Т.11.'!AW24</f>
        <v xml:space="preserve"> </v>
      </c>
      <c r="U559" s="571"/>
      <c r="V559" s="247"/>
      <c r="W559" s="247"/>
      <c r="X559" s="247"/>
      <c r="Y559" s="247"/>
      <c r="Z559" s="247"/>
      <c r="AA559" s="247"/>
      <c r="AB559"/>
      <c r="AC559"/>
      <c r="AD559"/>
      <c r="AE559"/>
      <c r="AF559"/>
      <c r="AG559"/>
      <c r="AH559"/>
      <c r="AI559"/>
      <c r="AJ559"/>
    </row>
    <row r="560" spans="1:37" s="336" customFormat="1" ht="15" customHeight="1" x14ac:dyDescent="0.35">
      <c r="A560" s="402">
        <v>20</v>
      </c>
      <c r="B560" s="571" t="str">
        <f ca="1">CONCATENATE('Т.11.'!AB25," ",'Т.11.'!AC25," ",'Т.11.'!AD25)</f>
        <v xml:space="preserve">     </v>
      </c>
      <c r="C560" s="571"/>
      <c r="D560" s="571"/>
      <c r="E560" s="577" t="str">
        <f ca="1">IF(CONCATENATE('Т.11.'!AE25," (",'Т.11.'!AF25,"), ",'Т.11.'!AG25,", ",'Т.11.'!AH25)="  ( ),  ,  ","",IF(CONCATENATE('Т.11.'!AE25," (",'Т.11.'!AF25,"), ",'Т.11.'!AG25,", ",'Т.11.'!AH25)=$AJ$541,"-",CONCATENATE('Т.11.'!AE25," (",'Т.11.'!AF25,"), ",'Т.11.'!AG25,", ",'Т.11.'!AH25)))</f>
        <v/>
      </c>
      <c r="F560" s="578"/>
      <c r="G560" s="578"/>
      <c r="H560" s="578"/>
      <c r="I560" s="579"/>
      <c r="J560" s="577" t="str">
        <f ca="1">IF(CONCATENATE('Т.11.'!AJ25,", ",'Т.11.'!AI25,", ",'Т.11.'!AK25," обл., ",'Т.11.'!AL25," р-н, ",'Т.11.'!AM25," ",'Т.11.'!AN25,", ",'Т.11.'!AO25," ",'Т.11.'!AP25,", буд. ",'Т.11.'!AQ25,", кв./оф.",'Т.11.'!AR25,".    ",'Т.11.'!AS25)=" ,  ,   обл.,   р-н,    ,    , буд.  , кв./оф. .     ","",IF(CONCATENATE('Т.11.'!AJ25,", ",'Т.11.'!AI25,", ",'Т.11.'!AK25," обл., ",'Т.11.'!AL25," р-н, ",'Т.11.'!AM25," ",'Т.11.'!AN25,", ",'Т.11.'!AO25," ",'Т.11.'!AP25,", буд. ",'Т.11.'!AQ25,", кв./оф.",'Т.11.'!AR25,".    ",'Т.11.'!AS25)=$AJ$542,"-",CONCATENATE('Т.11.'!AJ25,", ",'Т.11.'!AI25,", ",'Т.11.'!AK25," обл., ",'Т.11.'!AL25," р-н, ",'Т.11.'!AM25," ",'Т.11.'!AN25,", ",'Т.11.'!AO25," ",'Т.11.'!AP25,", буд. ",'Т.11.'!AQ25,", кв./оф.",'Т.11.'!AR25,".    ",'Т.11.'!AS25)))</f>
        <v/>
      </c>
      <c r="K560" s="578"/>
      <c r="L560" s="578"/>
      <c r="M560" s="579"/>
      <c r="N560" s="577" t="str">
        <f ca="1">'Т.11.'!AT25</f>
        <v xml:space="preserve"> </v>
      </c>
      <c r="O560" s="578"/>
      <c r="P560" s="579"/>
      <c r="Q560" s="571" t="str">
        <f ca="1">IF(CONCATENATE('Т.11.'!AU25,"; ",'Т.11.'!AV25)=$AJ$543,"-",CONCATENATE('Т.11.'!AU25,"; ",'Т.11.'!AV25))</f>
        <v xml:space="preserve"> ;  </v>
      </c>
      <c r="R560" s="571"/>
      <c r="S560" s="571"/>
      <c r="T560" s="571" t="str">
        <f ca="1">'Т.11.'!AW25</f>
        <v xml:space="preserve"> </v>
      </c>
      <c r="U560" s="571"/>
      <c r="V560" s="247"/>
      <c r="W560" s="247"/>
      <c r="X560" s="247"/>
      <c r="Y560" s="247"/>
      <c r="Z560" s="247"/>
      <c r="AA560" s="247"/>
      <c r="AB560"/>
      <c r="AC560"/>
      <c r="AD560"/>
      <c r="AE560"/>
      <c r="AF560"/>
      <c r="AG560"/>
      <c r="AH560"/>
      <c r="AI560"/>
      <c r="AJ560"/>
    </row>
    <row r="561" spans="1:36" s="336" customFormat="1" ht="15" customHeight="1" x14ac:dyDescent="0.35">
      <c r="A561" s="402">
        <v>21</v>
      </c>
      <c r="B561" s="571" t="str">
        <f ca="1">CONCATENATE('Т.11.'!AB26," ",'Т.11.'!AC26," ",'Т.11.'!AD26)</f>
        <v xml:space="preserve">     </v>
      </c>
      <c r="C561" s="571"/>
      <c r="D561" s="571"/>
      <c r="E561" s="577" t="str">
        <f ca="1">IF(CONCATENATE('Т.11.'!AE26," (",'Т.11.'!AF26,"), ",'Т.11.'!AG26,", ",'Т.11.'!AH26)="  ( ),  ,  ","",IF(CONCATENATE('Т.11.'!AE26," (",'Т.11.'!AF26,"), ",'Т.11.'!AG26,", ",'Т.11.'!AH26)=$AJ$541,"-",CONCATENATE('Т.11.'!AE26," (",'Т.11.'!AF26,"), ",'Т.11.'!AG26,", ",'Т.11.'!AH26)))</f>
        <v/>
      </c>
      <c r="F561" s="578"/>
      <c r="G561" s="578"/>
      <c r="H561" s="578"/>
      <c r="I561" s="579"/>
      <c r="J561" s="577" t="str">
        <f ca="1">IF(CONCATENATE('Т.11.'!AJ26,", ",'Т.11.'!AI26,", ",'Т.11.'!AK26," обл., ",'Т.11.'!AL26," р-н, ",'Т.11.'!AM26," ",'Т.11.'!AN26,", ",'Т.11.'!AO26," ",'Т.11.'!AP26,", буд. ",'Т.11.'!AQ26,", кв./оф.",'Т.11.'!AR26,".    ",'Т.11.'!AS26)=" ,  ,   обл.,   р-н,    ,    , буд.  , кв./оф. .     ","",IF(CONCATENATE('Т.11.'!AJ26,", ",'Т.11.'!AI26,", ",'Т.11.'!AK26," обл., ",'Т.11.'!AL26," р-н, ",'Т.11.'!AM26," ",'Т.11.'!AN26,", ",'Т.11.'!AO26," ",'Т.11.'!AP26,", буд. ",'Т.11.'!AQ26,", кв./оф.",'Т.11.'!AR26,".    ",'Т.11.'!AS26)=$AJ$542,"-",CONCATENATE('Т.11.'!AJ26,", ",'Т.11.'!AI26,", ",'Т.11.'!AK26," обл., ",'Т.11.'!AL26," р-н, ",'Т.11.'!AM26," ",'Т.11.'!AN26,", ",'Т.11.'!AO26," ",'Т.11.'!AP26,", буд. ",'Т.11.'!AQ26,", кв./оф.",'Т.11.'!AR26,".    ",'Т.11.'!AS26)))</f>
        <v/>
      </c>
      <c r="K561" s="578"/>
      <c r="L561" s="578"/>
      <c r="M561" s="579"/>
      <c r="N561" s="577" t="str">
        <f ca="1">'Т.11.'!AT26</f>
        <v xml:space="preserve"> </v>
      </c>
      <c r="O561" s="578"/>
      <c r="P561" s="579"/>
      <c r="Q561" s="571" t="str">
        <f ca="1">IF(CONCATENATE('Т.11.'!AU26,"; ",'Т.11.'!AV26)=$AJ$543,"-",CONCATENATE('Т.11.'!AU26,"; ",'Т.11.'!AV26))</f>
        <v xml:space="preserve"> ;  </v>
      </c>
      <c r="R561" s="571"/>
      <c r="S561" s="571"/>
      <c r="T561" s="571" t="str">
        <f ca="1">'Т.11.'!AW26</f>
        <v xml:space="preserve"> </v>
      </c>
      <c r="U561" s="571"/>
      <c r="V561" s="247"/>
      <c r="W561" s="247"/>
      <c r="X561" s="247"/>
      <c r="Y561" s="247"/>
      <c r="Z561" s="247"/>
      <c r="AA561" s="247"/>
      <c r="AB561"/>
      <c r="AC561"/>
      <c r="AD561"/>
      <c r="AE561"/>
      <c r="AF561"/>
      <c r="AG561"/>
      <c r="AH561"/>
      <c r="AI561"/>
      <c r="AJ561"/>
    </row>
    <row r="562" spans="1:36" s="336" customFormat="1" ht="15" customHeight="1" x14ac:dyDescent="0.35">
      <c r="A562" s="402">
        <v>22</v>
      </c>
      <c r="B562" s="571" t="str">
        <f ca="1">CONCATENATE('Т.11.'!AB27," ",'Т.11.'!AC27," ",'Т.11.'!AD27)</f>
        <v xml:space="preserve">     </v>
      </c>
      <c r="C562" s="571"/>
      <c r="D562" s="571"/>
      <c r="E562" s="577" t="str">
        <f ca="1">IF(CONCATENATE('Т.11.'!AE27," (",'Т.11.'!AF27,"), ",'Т.11.'!AG27,", ",'Т.11.'!AH27)="  ( ),  ,  ","",IF(CONCATENATE('Т.11.'!AE27," (",'Т.11.'!AF27,"), ",'Т.11.'!AG27,", ",'Т.11.'!AH27)=$AJ$541,"-",CONCATENATE('Т.11.'!AE27," (",'Т.11.'!AF27,"), ",'Т.11.'!AG27,", ",'Т.11.'!AH27)))</f>
        <v/>
      </c>
      <c r="F562" s="578"/>
      <c r="G562" s="578"/>
      <c r="H562" s="578"/>
      <c r="I562" s="579"/>
      <c r="J562" s="577" t="str">
        <f ca="1">IF(CONCATENATE('Т.11.'!AJ27,", ",'Т.11.'!AI27,", ",'Т.11.'!AK27," обл., ",'Т.11.'!AL27," р-н, ",'Т.11.'!AM27," ",'Т.11.'!AN27,", ",'Т.11.'!AO27," ",'Т.11.'!AP27,", буд. ",'Т.11.'!AQ27,", кв./оф.",'Т.11.'!AR27,".    ",'Т.11.'!AS27)=" ,  ,   обл.,   р-н,    ,    , буд.  , кв./оф. .     ","",IF(CONCATENATE('Т.11.'!AJ27,", ",'Т.11.'!AI27,", ",'Т.11.'!AK27," обл., ",'Т.11.'!AL27," р-н, ",'Т.11.'!AM27," ",'Т.11.'!AN27,", ",'Т.11.'!AO27," ",'Т.11.'!AP27,", буд. ",'Т.11.'!AQ27,", кв./оф.",'Т.11.'!AR27,".    ",'Т.11.'!AS27)=$AJ$542,"-",CONCATENATE('Т.11.'!AJ27,", ",'Т.11.'!AI27,", ",'Т.11.'!AK27," обл., ",'Т.11.'!AL27," р-н, ",'Т.11.'!AM27," ",'Т.11.'!AN27,", ",'Т.11.'!AO27," ",'Т.11.'!AP27,", буд. ",'Т.11.'!AQ27,", кв./оф.",'Т.11.'!AR27,".    ",'Т.11.'!AS27)))</f>
        <v/>
      </c>
      <c r="K562" s="578"/>
      <c r="L562" s="578"/>
      <c r="M562" s="579"/>
      <c r="N562" s="577" t="str">
        <f ca="1">'Т.11.'!AT27</f>
        <v xml:space="preserve"> </v>
      </c>
      <c r="O562" s="578"/>
      <c r="P562" s="579"/>
      <c r="Q562" s="571" t="str">
        <f ca="1">IF(CONCATENATE('Т.11.'!AU27,"; ",'Т.11.'!AV27)=$AJ$543,"-",CONCATENATE('Т.11.'!AU27,"; ",'Т.11.'!AV27))</f>
        <v xml:space="preserve"> ;  </v>
      </c>
      <c r="R562" s="571"/>
      <c r="S562" s="571"/>
      <c r="T562" s="571" t="str">
        <f ca="1">'Т.11.'!AW27</f>
        <v xml:space="preserve"> </v>
      </c>
      <c r="U562" s="571"/>
      <c r="V562" s="247"/>
      <c r="W562" s="247"/>
      <c r="X562" s="247"/>
      <c r="Y562" s="247"/>
      <c r="Z562" s="247"/>
      <c r="AA562" s="247"/>
      <c r="AB562"/>
      <c r="AC562"/>
      <c r="AD562"/>
      <c r="AE562"/>
      <c r="AF562"/>
      <c r="AG562"/>
      <c r="AH562"/>
      <c r="AI562"/>
      <c r="AJ562"/>
    </row>
    <row r="563" spans="1:36" s="336" customFormat="1" ht="15" customHeight="1" x14ac:dyDescent="0.35">
      <c r="A563" s="402">
        <v>23</v>
      </c>
      <c r="B563" s="571" t="str">
        <f ca="1">CONCATENATE('Т.11.'!AB28," ",'Т.11.'!AC28," ",'Т.11.'!AD28)</f>
        <v xml:space="preserve">     </v>
      </c>
      <c r="C563" s="571"/>
      <c r="D563" s="571"/>
      <c r="E563" s="577" t="str">
        <f ca="1">IF(CONCATENATE('Т.11.'!AE28," (",'Т.11.'!AF28,"), ",'Т.11.'!AG28,", ",'Т.11.'!AH28)="  ( ),  ,  ","",IF(CONCATENATE('Т.11.'!AE28," (",'Т.11.'!AF28,"), ",'Т.11.'!AG28,", ",'Т.11.'!AH28)=$AJ$541,"-",CONCATENATE('Т.11.'!AE28," (",'Т.11.'!AF28,"), ",'Т.11.'!AG28,", ",'Т.11.'!AH28)))</f>
        <v/>
      </c>
      <c r="F563" s="578"/>
      <c r="G563" s="578"/>
      <c r="H563" s="578"/>
      <c r="I563" s="579"/>
      <c r="J563" s="577" t="str">
        <f ca="1">IF(CONCATENATE('Т.11.'!AJ28,", ",'Т.11.'!AI28,", ",'Т.11.'!AK28," обл., ",'Т.11.'!AL28," р-н, ",'Т.11.'!AM28," ",'Т.11.'!AN28,", ",'Т.11.'!AO28," ",'Т.11.'!AP28,", буд. ",'Т.11.'!AQ28,", кв./оф.",'Т.11.'!AR28,".    ",'Т.11.'!AS28)=" ,  ,   обл.,   р-н,    ,    , буд.  , кв./оф. .     ","",IF(CONCATENATE('Т.11.'!AJ28,", ",'Т.11.'!AI28,", ",'Т.11.'!AK28," обл., ",'Т.11.'!AL28," р-н, ",'Т.11.'!AM28," ",'Т.11.'!AN28,", ",'Т.11.'!AO28," ",'Т.11.'!AP28,", буд. ",'Т.11.'!AQ28,", кв./оф.",'Т.11.'!AR28,".    ",'Т.11.'!AS28)=$AJ$542,"-",CONCATENATE('Т.11.'!AJ28,", ",'Т.11.'!AI28,", ",'Т.11.'!AK28," обл., ",'Т.11.'!AL28," р-н, ",'Т.11.'!AM28," ",'Т.11.'!AN28,", ",'Т.11.'!AO28," ",'Т.11.'!AP28,", буд. ",'Т.11.'!AQ28,", кв./оф.",'Т.11.'!AR28,".    ",'Т.11.'!AS28)))</f>
        <v/>
      </c>
      <c r="K563" s="578"/>
      <c r="L563" s="578"/>
      <c r="M563" s="579"/>
      <c r="N563" s="577" t="str">
        <f ca="1">'Т.11.'!AT28</f>
        <v xml:space="preserve"> </v>
      </c>
      <c r="O563" s="578"/>
      <c r="P563" s="579"/>
      <c r="Q563" s="571" t="str">
        <f ca="1">IF(CONCATENATE('Т.11.'!AU28,"; ",'Т.11.'!AV28)=$AJ$543,"-",CONCATENATE('Т.11.'!AU28,"; ",'Т.11.'!AV28))</f>
        <v xml:space="preserve"> ;  </v>
      </c>
      <c r="R563" s="571"/>
      <c r="S563" s="571"/>
      <c r="T563" s="571" t="str">
        <f ca="1">'Т.11.'!AW28</f>
        <v xml:space="preserve"> </v>
      </c>
      <c r="U563" s="571"/>
      <c r="V563" s="247"/>
      <c r="W563" s="247"/>
      <c r="X563" s="247"/>
      <c r="Y563" s="247"/>
      <c r="Z563" s="247"/>
      <c r="AA563" s="247"/>
      <c r="AB563"/>
      <c r="AC563"/>
      <c r="AD563"/>
      <c r="AE563"/>
      <c r="AF563"/>
      <c r="AG563"/>
      <c r="AH563"/>
      <c r="AI563"/>
      <c r="AJ563"/>
    </row>
    <row r="564" spans="1:36" s="336" customFormat="1" ht="15" customHeight="1" x14ac:dyDescent="0.35">
      <c r="A564" s="402">
        <v>24</v>
      </c>
      <c r="B564" s="571" t="str">
        <f ca="1">CONCATENATE('Т.11.'!AB29," ",'Т.11.'!AC29," ",'Т.11.'!AD29)</f>
        <v xml:space="preserve">     </v>
      </c>
      <c r="C564" s="571"/>
      <c r="D564" s="571"/>
      <c r="E564" s="577" t="str">
        <f ca="1">IF(CONCATENATE('Т.11.'!AE29," (",'Т.11.'!AF29,"), ",'Т.11.'!AG29,", ",'Т.11.'!AH29)="  ( ),  ,  ","",IF(CONCATENATE('Т.11.'!AE29," (",'Т.11.'!AF29,"), ",'Т.11.'!AG29,", ",'Т.11.'!AH29)=$AJ$541,"-",CONCATENATE('Т.11.'!AE29," (",'Т.11.'!AF29,"), ",'Т.11.'!AG29,", ",'Т.11.'!AH29)))</f>
        <v/>
      </c>
      <c r="F564" s="578"/>
      <c r="G564" s="578"/>
      <c r="H564" s="578"/>
      <c r="I564" s="579"/>
      <c r="J564" s="577" t="str">
        <f ca="1">IF(CONCATENATE('Т.11.'!AJ29,", ",'Т.11.'!AI29,", ",'Т.11.'!AK29," обл., ",'Т.11.'!AL29," р-н, ",'Т.11.'!AM29," ",'Т.11.'!AN29,", ",'Т.11.'!AO29," ",'Т.11.'!AP29,", буд. ",'Т.11.'!AQ29,", кв./оф.",'Т.11.'!AR29,".    ",'Т.11.'!AS29)=" ,  ,   обл.,   р-н,    ,    , буд.  , кв./оф. .     ","",IF(CONCATENATE('Т.11.'!AJ29,", ",'Т.11.'!AI29,", ",'Т.11.'!AK29," обл., ",'Т.11.'!AL29," р-н, ",'Т.11.'!AM29," ",'Т.11.'!AN29,", ",'Т.11.'!AO29," ",'Т.11.'!AP29,", буд. ",'Т.11.'!AQ29,", кв./оф.",'Т.11.'!AR29,".    ",'Т.11.'!AS29)=$AJ$542,"-",CONCATENATE('Т.11.'!AJ29,", ",'Т.11.'!AI29,", ",'Т.11.'!AK29," обл., ",'Т.11.'!AL29," р-н, ",'Т.11.'!AM29," ",'Т.11.'!AN29,", ",'Т.11.'!AO29," ",'Т.11.'!AP29,", буд. ",'Т.11.'!AQ29,", кв./оф.",'Т.11.'!AR29,".    ",'Т.11.'!AS29)))</f>
        <v/>
      </c>
      <c r="K564" s="578"/>
      <c r="L564" s="578"/>
      <c r="M564" s="579"/>
      <c r="N564" s="577" t="str">
        <f ca="1">'Т.11.'!AT29</f>
        <v xml:space="preserve"> </v>
      </c>
      <c r="O564" s="578"/>
      <c r="P564" s="579"/>
      <c r="Q564" s="571" t="str">
        <f ca="1">IF(CONCATENATE('Т.11.'!AU29,"; ",'Т.11.'!AV29)=$AJ$543,"-",CONCATENATE('Т.11.'!AU29,"; ",'Т.11.'!AV29))</f>
        <v xml:space="preserve"> ;  </v>
      </c>
      <c r="R564" s="571"/>
      <c r="S564" s="571"/>
      <c r="T564" s="571" t="str">
        <f ca="1">'Т.11.'!AW29</f>
        <v xml:space="preserve"> </v>
      </c>
      <c r="U564" s="571"/>
      <c r="V564" s="247"/>
      <c r="W564" s="247"/>
      <c r="X564" s="247"/>
      <c r="Y564" s="247"/>
      <c r="Z564" s="247"/>
      <c r="AA564" s="247"/>
      <c r="AB564"/>
      <c r="AC564"/>
      <c r="AD564"/>
      <c r="AE564"/>
      <c r="AF564"/>
      <c r="AG564"/>
      <c r="AH564"/>
      <c r="AI564"/>
      <c r="AJ564"/>
    </row>
    <row r="565" spans="1:36" s="336" customFormat="1" ht="15" customHeight="1" x14ac:dyDescent="0.35">
      <c r="A565" s="402">
        <v>25</v>
      </c>
      <c r="B565" s="571" t="str">
        <f ca="1">CONCATENATE('Т.11.'!AB30," ",'Т.11.'!AC30," ",'Т.11.'!AD30)</f>
        <v xml:space="preserve">     </v>
      </c>
      <c r="C565" s="571"/>
      <c r="D565" s="571"/>
      <c r="E565" s="577" t="str">
        <f ca="1">IF(CONCATENATE('Т.11.'!AE30," (",'Т.11.'!AF30,"), ",'Т.11.'!AG30,", ",'Т.11.'!AH30)="  ( ),  ,  ","",IF(CONCATENATE('Т.11.'!AE30," (",'Т.11.'!AF30,"), ",'Т.11.'!AG30,", ",'Т.11.'!AH30)=$AJ$541,"-",CONCATENATE('Т.11.'!AE30," (",'Т.11.'!AF30,"), ",'Т.11.'!AG30,", ",'Т.11.'!AH30)))</f>
        <v/>
      </c>
      <c r="F565" s="578"/>
      <c r="G565" s="578"/>
      <c r="H565" s="578"/>
      <c r="I565" s="579"/>
      <c r="J565" s="577" t="str">
        <f ca="1">IF(CONCATENATE('Т.11.'!AJ30,", ",'Т.11.'!AI30,", ",'Т.11.'!AK30," обл., ",'Т.11.'!AL30," р-н, ",'Т.11.'!AM30," ",'Т.11.'!AN30,", ",'Т.11.'!AO30," ",'Т.11.'!AP30,", буд. ",'Т.11.'!AQ30,", кв./оф.",'Т.11.'!AR30,".    ",'Т.11.'!AS30)=" ,  ,   обл.,   р-н,    ,    , буд.  , кв./оф. .     ","",IF(CONCATENATE('Т.11.'!AJ30,", ",'Т.11.'!AI30,", ",'Т.11.'!AK30," обл., ",'Т.11.'!AL30," р-н, ",'Т.11.'!AM30," ",'Т.11.'!AN30,", ",'Т.11.'!AO30," ",'Т.11.'!AP30,", буд. ",'Т.11.'!AQ30,", кв./оф.",'Т.11.'!AR30,".    ",'Т.11.'!AS30)=$AJ$542,"-",CONCATENATE('Т.11.'!AJ30,", ",'Т.11.'!AI30,", ",'Т.11.'!AK30," обл., ",'Т.11.'!AL30," р-н, ",'Т.11.'!AM30," ",'Т.11.'!AN30,", ",'Т.11.'!AO30," ",'Т.11.'!AP30,", буд. ",'Т.11.'!AQ30,", кв./оф.",'Т.11.'!AR30,".    ",'Т.11.'!AS30)))</f>
        <v/>
      </c>
      <c r="K565" s="578"/>
      <c r="L565" s="578"/>
      <c r="M565" s="579"/>
      <c r="N565" s="577" t="str">
        <f ca="1">'Т.11.'!AT30</f>
        <v xml:space="preserve"> </v>
      </c>
      <c r="O565" s="578"/>
      <c r="P565" s="579"/>
      <c r="Q565" s="571" t="str">
        <f ca="1">IF(CONCATENATE('Т.11.'!AU30,"; ",'Т.11.'!AV30)=$AJ$543,"-",CONCATENATE('Т.11.'!AU30,"; ",'Т.11.'!AV30))</f>
        <v xml:space="preserve"> ;  </v>
      </c>
      <c r="R565" s="571"/>
      <c r="S565" s="571"/>
      <c r="T565" s="571" t="str">
        <f ca="1">'Т.11.'!AW30</f>
        <v xml:space="preserve"> </v>
      </c>
      <c r="U565" s="571"/>
      <c r="V565" s="247"/>
      <c r="W565" s="247"/>
      <c r="X565" s="247"/>
      <c r="Y565" s="247"/>
      <c r="Z565" s="247"/>
      <c r="AA565" s="247"/>
      <c r="AB565"/>
      <c r="AC565"/>
      <c r="AD565"/>
      <c r="AE565"/>
      <c r="AF565"/>
      <c r="AG565"/>
      <c r="AH565"/>
      <c r="AI565"/>
      <c r="AJ565"/>
    </row>
    <row r="566" spans="1:36" s="336" customFormat="1" ht="15" customHeight="1" x14ac:dyDescent="0.35">
      <c r="A566" s="402">
        <v>26</v>
      </c>
      <c r="B566" s="571" t="str">
        <f ca="1">CONCATENATE('Т.11.'!AB31," ",'Т.11.'!AC31," ",'Т.11.'!AD31)</f>
        <v xml:space="preserve">     </v>
      </c>
      <c r="C566" s="571"/>
      <c r="D566" s="571"/>
      <c r="E566" s="577" t="str">
        <f ca="1">IF(CONCATENATE('Т.11.'!AE31," (",'Т.11.'!AF31,"), ",'Т.11.'!AG31,", ",'Т.11.'!AH31)="  ( ),  ,  ","",IF(CONCATENATE('Т.11.'!AE31," (",'Т.11.'!AF31,"), ",'Т.11.'!AG31,", ",'Т.11.'!AH31)=$AJ$541,"-",CONCATENATE('Т.11.'!AE31," (",'Т.11.'!AF31,"), ",'Т.11.'!AG31,", ",'Т.11.'!AH31)))</f>
        <v/>
      </c>
      <c r="F566" s="578"/>
      <c r="G566" s="578"/>
      <c r="H566" s="578"/>
      <c r="I566" s="579"/>
      <c r="J566" s="577" t="str">
        <f ca="1">IF(CONCATENATE('Т.11.'!AJ31,", ",'Т.11.'!AI31,", ",'Т.11.'!AK31," обл., ",'Т.11.'!AL31," р-н, ",'Т.11.'!AM31," ",'Т.11.'!AN31,", ",'Т.11.'!AO31," ",'Т.11.'!AP31,", буд. ",'Т.11.'!AQ31,", кв./оф.",'Т.11.'!AR31,".    ",'Т.11.'!AS31)=" ,  ,   обл.,   р-н,    ,    , буд.  , кв./оф. .     ","",IF(CONCATENATE('Т.11.'!AJ31,", ",'Т.11.'!AI31,", ",'Т.11.'!AK31," обл., ",'Т.11.'!AL31," р-н, ",'Т.11.'!AM31," ",'Т.11.'!AN31,", ",'Т.11.'!AO31," ",'Т.11.'!AP31,", буд. ",'Т.11.'!AQ31,", кв./оф.",'Т.11.'!AR31,".    ",'Т.11.'!AS31)=$AJ$542,"-",CONCATENATE('Т.11.'!AJ31,", ",'Т.11.'!AI31,", ",'Т.11.'!AK31," обл., ",'Т.11.'!AL31," р-н, ",'Т.11.'!AM31," ",'Т.11.'!AN31,", ",'Т.11.'!AO31," ",'Т.11.'!AP31,", буд. ",'Т.11.'!AQ31,", кв./оф.",'Т.11.'!AR31,".    ",'Т.11.'!AS31)))</f>
        <v/>
      </c>
      <c r="K566" s="578"/>
      <c r="L566" s="578"/>
      <c r="M566" s="579"/>
      <c r="N566" s="577" t="str">
        <f ca="1">'Т.11.'!AT31</f>
        <v xml:space="preserve"> </v>
      </c>
      <c r="O566" s="578"/>
      <c r="P566" s="579"/>
      <c r="Q566" s="571" t="str">
        <f ca="1">IF(CONCATENATE('Т.11.'!AU31,"; ",'Т.11.'!AV31)=$AJ$543,"-",CONCATENATE('Т.11.'!AU31,"; ",'Т.11.'!AV31))</f>
        <v xml:space="preserve"> ;  </v>
      </c>
      <c r="R566" s="571"/>
      <c r="S566" s="571"/>
      <c r="T566" s="571" t="str">
        <f ca="1">'Т.11.'!AW31</f>
        <v xml:space="preserve"> </v>
      </c>
      <c r="U566" s="571"/>
      <c r="V566" s="247"/>
      <c r="W566" s="247"/>
      <c r="X566" s="247"/>
      <c r="Y566" s="247"/>
      <c r="Z566" s="247"/>
      <c r="AA566" s="247"/>
      <c r="AB566"/>
      <c r="AC566"/>
      <c r="AD566"/>
      <c r="AE566"/>
      <c r="AF566"/>
      <c r="AG566"/>
      <c r="AH566"/>
      <c r="AI566"/>
      <c r="AJ566"/>
    </row>
    <row r="567" spans="1:36" s="336" customFormat="1" ht="15" customHeight="1" x14ac:dyDescent="0.35">
      <c r="A567" s="402">
        <v>27</v>
      </c>
      <c r="B567" s="571" t="str">
        <f ca="1">CONCATENATE('Т.11.'!AB32," ",'Т.11.'!AC32," ",'Т.11.'!AD32)</f>
        <v xml:space="preserve">     </v>
      </c>
      <c r="C567" s="571"/>
      <c r="D567" s="571"/>
      <c r="E567" s="577" t="str">
        <f ca="1">IF(CONCATENATE('Т.11.'!AE32," (",'Т.11.'!AF32,"), ",'Т.11.'!AG32,", ",'Т.11.'!AH32)="  ( ),  ,  ","",IF(CONCATENATE('Т.11.'!AE32," (",'Т.11.'!AF32,"), ",'Т.11.'!AG32,", ",'Т.11.'!AH32)=$AJ$541,"-",CONCATENATE('Т.11.'!AE32," (",'Т.11.'!AF32,"), ",'Т.11.'!AG32,", ",'Т.11.'!AH32)))</f>
        <v/>
      </c>
      <c r="F567" s="578"/>
      <c r="G567" s="578"/>
      <c r="H567" s="578"/>
      <c r="I567" s="579"/>
      <c r="J567" s="577" t="str">
        <f ca="1">IF(CONCATENATE('Т.11.'!AJ32,", ",'Т.11.'!AI32,", ",'Т.11.'!AK32," обл., ",'Т.11.'!AL32," р-н, ",'Т.11.'!AM32," ",'Т.11.'!AN32,", ",'Т.11.'!AO32," ",'Т.11.'!AP32,", буд. ",'Т.11.'!AQ32,", кв./оф.",'Т.11.'!AR32,".    ",'Т.11.'!AS32)=" ,  ,   обл.,   р-н,    ,    , буд.  , кв./оф. .     ","",IF(CONCATENATE('Т.11.'!AJ32,", ",'Т.11.'!AI32,", ",'Т.11.'!AK32," обл., ",'Т.11.'!AL32," р-н, ",'Т.11.'!AM32," ",'Т.11.'!AN32,", ",'Т.11.'!AO32," ",'Т.11.'!AP32,", буд. ",'Т.11.'!AQ32,", кв./оф.",'Т.11.'!AR32,".    ",'Т.11.'!AS32)=$AJ$542,"-",CONCATENATE('Т.11.'!AJ32,", ",'Т.11.'!AI32,", ",'Т.11.'!AK32," обл., ",'Т.11.'!AL32," р-н, ",'Т.11.'!AM32," ",'Т.11.'!AN32,", ",'Т.11.'!AO32," ",'Т.11.'!AP32,", буд. ",'Т.11.'!AQ32,", кв./оф.",'Т.11.'!AR32,".    ",'Т.11.'!AS32)))</f>
        <v/>
      </c>
      <c r="K567" s="578"/>
      <c r="L567" s="578"/>
      <c r="M567" s="579"/>
      <c r="N567" s="577" t="str">
        <f ca="1">'Т.11.'!AT32</f>
        <v xml:space="preserve"> </v>
      </c>
      <c r="O567" s="578"/>
      <c r="P567" s="579"/>
      <c r="Q567" s="571" t="str">
        <f ca="1">IF(CONCATENATE('Т.11.'!AU32,"; ",'Т.11.'!AV32)=$AJ$543,"-",CONCATENATE('Т.11.'!AU32,"; ",'Т.11.'!AV32))</f>
        <v xml:space="preserve"> ;  </v>
      </c>
      <c r="R567" s="571"/>
      <c r="S567" s="571"/>
      <c r="T567" s="571" t="str">
        <f ca="1">'Т.11.'!AW32</f>
        <v xml:space="preserve"> </v>
      </c>
      <c r="U567" s="571"/>
      <c r="V567" s="247"/>
      <c r="W567" s="247"/>
      <c r="X567" s="247"/>
      <c r="Y567" s="247"/>
      <c r="Z567" s="247"/>
      <c r="AA567" s="247"/>
      <c r="AB567"/>
      <c r="AC567"/>
      <c r="AD567"/>
      <c r="AE567"/>
      <c r="AF567"/>
      <c r="AG567"/>
      <c r="AH567"/>
      <c r="AI567"/>
      <c r="AJ567"/>
    </row>
    <row r="568" spans="1:36" s="336" customFormat="1" ht="15" customHeight="1" x14ac:dyDescent="0.35">
      <c r="A568" s="402">
        <v>28</v>
      </c>
      <c r="B568" s="571" t="str">
        <f ca="1">CONCATENATE('Т.11.'!AB33," ",'Т.11.'!AC33," ",'Т.11.'!AD33)</f>
        <v xml:space="preserve">     </v>
      </c>
      <c r="C568" s="571"/>
      <c r="D568" s="571"/>
      <c r="E568" s="577" t="str">
        <f ca="1">IF(CONCATENATE('Т.11.'!AE33," (",'Т.11.'!AF33,"), ",'Т.11.'!AG33,", ",'Т.11.'!AH33)="  ( ),  ,  ","",IF(CONCATENATE('Т.11.'!AE33," (",'Т.11.'!AF33,"), ",'Т.11.'!AG33,", ",'Т.11.'!AH33)=$AJ$541,"-",CONCATENATE('Т.11.'!AE33," (",'Т.11.'!AF33,"), ",'Т.11.'!AG33,", ",'Т.11.'!AH33)))</f>
        <v/>
      </c>
      <c r="F568" s="578"/>
      <c r="G568" s="578"/>
      <c r="H568" s="578"/>
      <c r="I568" s="579"/>
      <c r="J568" s="577" t="str">
        <f ca="1">IF(CONCATENATE('Т.11.'!AJ33,", ",'Т.11.'!AI33,", ",'Т.11.'!AK33," обл., ",'Т.11.'!AL33," р-н, ",'Т.11.'!AM33," ",'Т.11.'!AN33,", ",'Т.11.'!AO33," ",'Т.11.'!AP33,", буд. ",'Т.11.'!AQ33,", кв./оф.",'Т.11.'!AR33,".    ",'Т.11.'!AS33)=" ,  ,   обл.,   р-н,    ,    , буд.  , кв./оф. .     ","",IF(CONCATENATE('Т.11.'!AJ33,", ",'Т.11.'!AI33,", ",'Т.11.'!AK33," обл., ",'Т.11.'!AL33," р-н, ",'Т.11.'!AM33," ",'Т.11.'!AN33,", ",'Т.11.'!AO33," ",'Т.11.'!AP33,", буд. ",'Т.11.'!AQ33,", кв./оф.",'Т.11.'!AR33,".    ",'Т.11.'!AS33)=$AJ$542,"-",CONCATENATE('Т.11.'!AJ33,", ",'Т.11.'!AI33,", ",'Т.11.'!AK33," обл., ",'Т.11.'!AL33," р-н, ",'Т.11.'!AM33," ",'Т.11.'!AN33,", ",'Т.11.'!AO33," ",'Т.11.'!AP33,", буд. ",'Т.11.'!AQ33,", кв./оф.",'Т.11.'!AR33,".    ",'Т.11.'!AS33)))</f>
        <v/>
      </c>
      <c r="K568" s="578"/>
      <c r="L568" s="578"/>
      <c r="M568" s="579"/>
      <c r="N568" s="577" t="str">
        <f ca="1">'Т.11.'!AT33</f>
        <v xml:space="preserve"> </v>
      </c>
      <c r="O568" s="578"/>
      <c r="P568" s="579"/>
      <c r="Q568" s="571" t="str">
        <f ca="1">IF(CONCATENATE('Т.11.'!AU33,"; ",'Т.11.'!AV33)=$AJ$543,"-",CONCATENATE('Т.11.'!AU33,"; ",'Т.11.'!AV33))</f>
        <v xml:space="preserve"> ;  </v>
      </c>
      <c r="R568" s="571"/>
      <c r="S568" s="571"/>
      <c r="T568" s="571" t="str">
        <f ca="1">'Т.11.'!AW33</f>
        <v xml:space="preserve"> </v>
      </c>
      <c r="U568" s="571"/>
      <c r="V568" s="247"/>
      <c r="W568" s="247"/>
      <c r="X568" s="247"/>
      <c r="Y568" s="247"/>
      <c r="Z568" s="247"/>
      <c r="AA568" s="247"/>
      <c r="AB568"/>
      <c r="AC568"/>
      <c r="AD568"/>
      <c r="AE568"/>
      <c r="AF568"/>
      <c r="AG568"/>
      <c r="AH568"/>
      <c r="AI568"/>
      <c r="AJ568"/>
    </row>
    <row r="569" spans="1:36" s="336" customFormat="1" ht="15" customHeight="1" x14ac:dyDescent="0.35">
      <c r="A569" s="402">
        <v>29</v>
      </c>
      <c r="B569" s="571" t="str">
        <f ca="1">CONCATENATE('Т.11.'!AB34," ",'Т.11.'!AC34," ",'Т.11.'!AD34)</f>
        <v xml:space="preserve">     </v>
      </c>
      <c r="C569" s="571"/>
      <c r="D569" s="571"/>
      <c r="E569" s="577" t="str">
        <f ca="1">IF(CONCATENATE('Т.11.'!AE34," (",'Т.11.'!AF34,"), ",'Т.11.'!AG34,", ",'Т.11.'!AH34)="  ( ),  ,  ","",IF(CONCATENATE('Т.11.'!AE34," (",'Т.11.'!AF34,"), ",'Т.11.'!AG34,", ",'Т.11.'!AH34)=$AJ$541,"-",CONCATENATE('Т.11.'!AE34," (",'Т.11.'!AF34,"), ",'Т.11.'!AG34,", ",'Т.11.'!AH34)))</f>
        <v/>
      </c>
      <c r="F569" s="578"/>
      <c r="G569" s="578"/>
      <c r="H569" s="578"/>
      <c r="I569" s="579"/>
      <c r="J569" s="577" t="str">
        <f ca="1">IF(CONCATENATE('Т.11.'!AJ34,", ",'Т.11.'!AI34,", ",'Т.11.'!AK34," обл., ",'Т.11.'!AL34," р-н, ",'Т.11.'!AM34," ",'Т.11.'!AN34,", ",'Т.11.'!AO34," ",'Т.11.'!AP34,", буд. ",'Т.11.'!AQ34,", кв./оф.",'Т.11.'!AR34,".    ",'Т.11.'!AS34)=" ,  ,   обл.,   р-н,    ,    , буд.  , кв./оф. .     ","",IF(CONCATENATE('Т.11.'!AJ34,", ",'Т.11.'!AI34,", ",'Т.11.'!AK34," обл., ",'Т.11.'!AL34," р-н, ",'Т.11.'!AM34," ",'Т.11.'!AN34,", ",'Т.11.'!AO34," ",'Т.11.'!AP34,", буд. ",'Т.11.'!AQ34,", кв./оф.",'Т.11.'!AR34,".    ",'Т.11.'!AS34)=$AJ$542,"-",CONCATENATE('Т.11.'!AJ34,", ",'Т.11.'!AI34,", ",'Т.11.'!AK34," обл., ",'Т.11.'!AL34," р-н, ",'Т.11.'!AM34," ",'Т.11.'!AN34,", ",'Т.11.'!AO34," ",'Т.11.'!AP34,", буд. ",'Т.11.'!AQ34,", кв./оф.",'Т.11.'!AR34,".    ",'Т.11.'!AS34)))</f>
        <v/>
      </c>
      <c r="K569" s="578"/>
      <c r="L569" s="578"/>
      <c r="M569" s="579"/>
      <c r="N569" s="577" t="str">
        <f ca="1">'Т.11.'!AT34</f>
        <v xml:space="preserve"> </v>
      </c>
      <c r="O569" s="578"/>
      <c r="P569" s="579"/>
      <c r="Q569" s="571" t="str">
        <f ca="1">IF(CONCATENATE('Т.11.'!AU34,"; ",'Т.11.'!AV34)=$AJ$543,"-",CONCATENATE('Т.11.'!AU34,"; ",'Т.11.'!AV34))</f>
        <v xml:space="preserve"> ;  </v>
      </c>
      <c r="R569" s="571"/>
      <c r="S569" s="571"/>
      <c r="T569" s="571" t="str">
        <f ca="1">'Т.11.'!AW34</f>
        <v xml:space="preserve"> </v>
      </c>
      <c r="U569" s="571"/>
      <c r="V569" s="247"/>
      <c r="W569" s="247"/>
      <c r="X569" s="247"/>
      <c r="Y569" s="247"/>
      <c r="Z569" s="247"/>
      <c r="AA569" s="247"/>
      <c r="AB569"/>
      <c r="AC569"/>
      <c r="AD569"/>
      <c r="AE569"/>
      <c r="AF569"/>
      <c r="AG569"/>
      <c r="AH569"/>
      <c r="AI569"/>
      <c r="AJ569"/>
    </row>
    <row r="570" spans="1:36" s="336" customFormat="1" ht="15" customHeight="1" x14ac:dyDescent="0.35">
      <c r="A570" s="402">
        <v>30</v>
      </c>
      <c r="B570" s="571" t="str">
        <f ca="1">CONCATENATE('Т.11.'!AB35," ",'Т.11.'!AC35," ",'Т.11.'!AD35)</f>
        <v xml:space="preserve">     </v>
      </c>
      <c r="C570" s="571"/>
      <c r="D570" s="571"/>
      <c r="E570" s="577" t="str">
        <f ca="1">IF(CONCATENATE('Т.11.'!AE35," (",'Т.11.'!AF35,"), ",'Т.11.'!AG35,", ",'Т.11.'!AH35)="  ( ),  ,  ","",IF(CONCATENATE('Т.11.'!AE35," (",'Т.11.'!AF35,"), ",'Т.11.'!AG35,", ",'Т.11.'!AH35)=$AJ$541,"-",CONCATENATE('Т.11.'!AE35," (",'Т.11.'!AF35,"), ",'Т.11.'!AG35,", ",'Т.11.'!AH35)))</f>
        <v/>
      </c>
      <c r="F570" s="578"/>
      <c r="G570" s="578"/>
      <c r="H570" s="578"/>
      <c r="I570" s="579"/>
      <c r="J570" s="577" t="str">
        <f ca="1">IF(CONCATENATE('Т.11.'!AJ35,", ",'Т.11.'!AI35,", ",'Т.11.'!AK35," обл., ",'Т.11.'!AL35," р-н, ",'Т.11.'!AM35," ",'Т.11.'!AN35,", ",'Т.11.'!AO35," ",'Т.11.'!AP35,", буд. ",'Т.11.'!AQ35,", кв./оф.",'Т.11.'!AR35,".    ",'Т.11.'!AS35)=" ,  ,   обл.,   р-н,    ,    , буд.  , кв./оф. .     ","",IF(CONCATENATE('Т.11.'!AJ35,", ",'Т.11.'!AI35,", ",'Т.11.'!AK35," обл., ",'Т.11.'!AL35," р-н, ",'Т.11.'!AM35," ",'Т.11.'!AN35,", ",'Т.11.'!AO35," ",'Т.11.'!AP35,", буд. ",'Т.11.'!AQ35,", кв./оф.",'Т.11.'!AR35,".    ",'Т.11.'!AS35)=$AJ$542,"-",CONCATENATE('Т.11.'!AJ35,", ",'Т.11.'!AI35,", ",'Т.11.'!AK35," обл., ",'Т.11.'!AL35," р-н, ",'Т.11.'!AM35," ",'Т.11.'!AN35,", ",'Т.11.'!AO35," ",'Т.11.'!AP35,", буд. ",'Т.11.'!AQ35,", кв./оф.",'Т.11.'!AR35,".    ",'Т.11.'!AS35)))</f>
        <v/>
      </c>
      <c r="K570" s="578"/>
      <c r="L570" s="578"/>
      <c r="M570" s="579"/>
      <c r="N570" s="577" t="str">
        <f ca="1">'Т.11.'!AT35</f>
        <v xml:space="preserve"> </v>
      </c>
      <c r="O570" s="578"/>
      <c r="P570" s="579"/>
      <c r="Q570" s="571" t="str">
        <f ca="1">IF(CONCATENATE('Т.11.'!AU35,"; ",'Т.11.'!AV35)=$AJ$543,"-",CONCATENATE('Т.11.'!AU35,"; ",'Т.11.'!AV35))</f>
        <v xml:space="preserve"> ;  </v>
      </c>
      <c r="R570" s="571"/>
      <c r="S570" s="571"/>
      <c r="T570" s="571" t="str">
        <f ca="1">'Т.11.'!AW35</f>
        <v xml:space="preserve"> </v>
      </c>
      <c r="U570" s="571"/>
      <c r="V570" s="247"/>
      <c r="W570" s="247"/>
      <c r="X570" s="247"/>
      <c r="Y570" s="247"/>
      <c r="Z570" s="247"/>
      <c r="AA570" s="247"/>
      <c r="AB570"/>
      <c r="AC570"/>
      <c r="AD570"/>
      <c r="AE570"/>
      <c r="AF570"/>
      <c r="AG570"/>
      <c r="AH570"/>
      <c r="AI570"/>
      <c r="AJ570"/>
    </row>
    <row r="571" spans="1:36" s="336" customFormat="1" ht="15" customHeight="1" x14ac:dyDescent="0.35">
      <c r="A571" s="402">
        <v>31</v>
      </c>
      <c r="B571" s="571" t="str">
        <f ca="1">CONCATENATE('Т.11.'!AB36," ",'Т.11.'!AC36," ",'Т.11.'!AD36)</f>
        <v xml:space="preserve">     </v>
      </c>
      <c r="C571" s="571"/>
      <c r="D571" s="571"/>
      <c r="E571" s="577" t="str">
        <f ca="1">IF(CONCATENATE('Т.11.'!AE36," (",'Т.11.'!AF36,"), ",'Т.11.'!AG36,", ",'Т.11.'!AH36)="  ( ),  ,  ","",IF(CONCATENATE('Т.11.'!AE36," (",'Т.11.'!AF36,"), ",'Т.11.'!AG36,", ",'Т.11.'!AH36)=$AJ$541,"-",CONCATENATE('Т.11.'!AE36," (",'Т.11.'!AF36,"), ",'Т.11.'!AG36,", ",'Т.11.'!AH36)))</f>
        <v/>
      </c>
      <c r="F571" s="578"/>
      <c r="G571" s="578"/>
      <c r="H571" s="578"/>
      <c r="I571" s="579"/>
      <c r="J571" s="577" t="str">
        <f ca="1">IF(CONCATENATE('Т.11.'!AJ36,", ",'Т.11.'!AI36,", ",'Т.11.'!AK36," обл., ",'Т.11.'!AL36," р-н, ",'Т.11.'!AM36," ",'Т.11.'!AN36,", ",'Т.11.'!AO36," ",'Т.11.'!AP36,", буд. ",'Т.11.'!AQ36,", кв./оф.",'Т.11.'!AR36,".    ",'Т.11.'!AS36)=" ,  ,   обл.,   р-н,    ,    , буд.  , кв./оф. .     ","",IF(CONCATENATE('Т.11.'!AJ36,", ",'Т.11.'!AI36,", ",'Т.11.'!AK36," обл., ",'Т.11.'!AL36," р-н, ",'Т.11.'!AM36," ",'Т.11.'!AN36,", ",'Т.11.'!AO36," ",'Т.11.'!AP36,", буд. ",'Т.11.'!AQ36,", кв./оф.",'Т.11.'!AR36,".    ",'Т.11.'!AS36)=$AJ$542,"-",CONCATENATE('Т.11.'!AJ36,", ",'Т.11.'!AI36,", ",'Т.11.'!AK36," обл., ",'Т.11.'!AL36," р-н, ",'Т.11.'!AM36," ",'Т.11.'!AN36,", ",'Т.11.'!AO36," ",'Т.11.'!AP36,", буд. ",'Т.11.'!AQ36,", кв./оф.",'Т.11.'!AR36,".    ",'Т.11.'!AS36)))</f>
        <v/>
      </c>
      <c r="K571" s="578"/>
      <c r="L571" s="578"/>
      <c r="M571" s="579"/>
      <c r="N571" s="577" t="str">
        <f ca="1">'Т.11.'!AT36</f>
        <v xml:space="preserve"> </v>
      </c>
      <c r="O571" s="578"/>
      <c r="P571" s="579"/>
      <c r="Q571" s="571" t="str">
        <f ca="1">IF(CONCATENATE('Т.11.'!AU36,"; ",'Т.11.'!AV36)=$AJ$543,"-",CONCATENATE('Т.11.'!AU36,"; ",'Т.11.'!AV36))</f>
        <v xml:space="preserve"> ;  </v>
      </c>
      <c r="R571" s="571"/>
      <c r="S571" s="571"/>
      <c r="T571" s="571" t="str">
        <f ca="1">'Т.11.'!AW36</f>
        <v xml:space="preserve"> </v>
      </c>
      <c r="U571" s="571"/>
      <c r="V571" s="247"/>
      <c r="W571" s="247"/>
      <c r="X571" s="247"/>
      <c r="Y571" s="247"/>
      <c r="Z571" s="247"/>
      <c r="AA571" s="247"/>
      <c r="AB571"/>
      <c r="AC571"/>
      <c r="AD571"/>
      <c r="AE571"/>
      <c r="AF571"/>
      <c r="AG571"/>
      <c r="AH571"/>
      <c r="AI571"/>
      <c r="AJ571"/>
    </row>
    <row r="572" spans="1:36" s="336" customFormat="1" ht="15" customHeight="1" x14ac:dyDescent="0.35">
      <c r="A572" s="402">
        <v>32</v>
      </c>
      <c r="B572" s="571" t="str">
        <f ca="1">CONCATENATE('Т.11.'!AB37," ",'Т.11.'!AC37," ",'Т.11.'!AD37)</f>
        <v xml:space="preserve">     </v>
      </c>
      <c r="C572" s="571"/>
      <c r="D572" s="571"/>
      <c r="E572" s="577" t="str">
        <f ca="1">IF(CONCATENATE('Т.11.'!AE37," (",'Т.11.'!AF37,"), ",'Т.11.'!AG37,", ",'Т.11.'!AH37)="  ( ),  ,  ","",IF(CONCATENATE('Т.11.'!AE37," (",'Т.11.'!AF37,"), ",'Т.11.'!AG37,", ",'Т.11.'!AH37)=$AJ$541,"-",CONCATENATE('Т.11.'!AE37," (",'Т.11.'!AF37,"), ",'Т.11.'!AG37,", ",'Т.11.'!AH37)))</f>
        <v/>
      </c>
      <c r="F572" s="578"/>
      <c r="G572" s="578"/>
      <c r="H572" s="578"/>
      <c r="I572" s="579"/>
      <c r="J572" s="577" t="str">
        <f ca="1">IF(CONCATENATE('Т.11.'!AJ37,", ",'Т.11.'!AI37,", ",'Т.11.'!AK37," обл., ",'Т.11.'!AL37," р-н, ",'Т.11.'!AM37," ",'Т.11.'!AN37,", ",'Т.11.'!AO37," ",'Т.11.'!AP37,", буд. ",'Т.11.'!AQ37,", кв./оф.",'Т.11.'!AR37,".    ",'Т.11.'!AS37)=" ,  ,   обл.,   р-н,    ,    , буд.  , кв./оф. .     ","",IF(CONCATENATE('Т.11.'!AJ37,", ",'Т.11.'!AI37,", ",'Т.11.'!AK37," обл., ",'Т.11.'!AL37," р-н, ",'Т.11.'!AM37," ",'Т.11.'!AN37,", ",'Т.11.'!AO37," ",'Т.11.'!AP37,", буд. ",'Т.11.'!AQ37,", кв./оф.",'Т.11.'!AR37,".    ",'Т.11.'!AS37)=$AJ$542,"-",CONCATENATE('Т.11.'!AJ37,", ",'Т.11.'!AI37,", ",'Т.11.'!AK37," обл., ",'Т.11.'!AL37," р-н, ",'Т.11.'!AM37," ",'Т.11.'!AN37,", ",'Т.11.'!AO37," ",'Т.11.'!AP37,", буд. ",'Т.11.'!AQ37,", кв./оф.",'Т.11.'!AR37,".    ",'Т.11.'!AS37)))</f>
        <v/>
      </c>
      <c r="K572" s="578"/>
      <c r="L572" s="578"/>
      <c r="M572" s="579"/>
      <c r="N572" s="577" t="str">
        <f ca="1">'Т.11.'!AT37</f>
        <v xml:space="preserve"> </v>
      </c>
      <c r="O572" s="578"/>
      <c r="P572" s="579"/>
      <c r="Q572" s="571" t="str">
        <f ca="1">IF(CONCATENATE('Т.11.'!AU37,"; ",'Т.11.'!AV37)=$AJ$543,"-",CONCATENATE('Т.11.'!AU37,"; ",'Т.11.'!AV37))</f>
        <v xml:space="preserve"> ;  </v>
      </c>
      <c r="R572" s="571"/>
      <c r="S572" s="571"/>
      <c r="T572" s="571" t="str">
        <f ca="1">'Т.11.'!AW37</f>
        <v xml:space="preserve"> </v>
      </c>
      <c r="U572" s="571"/>
      <c r="V572" s="247"/>
      <c r="W572" s="247"/>
      <c r="X572" s="247"/>
      <c r="Y572" s="247"/>
      <c r="Z572" s="247"/>
      <c r="AA572" s="247"/>
      <c r="AB572"/>
      <c r="AC572"/>
      <c r="AD572"/>
      <c r="AE572"/>
      <c r="AF572"/>
      <c r="AG572"/>
      <c r="AH572"/>
      <c r="AI572"/>
      <c r="AJ572"/>
    </row>
    <row r="573" spans="1:36" s="336" customFormat="1" ht="15" customHeight="1" x14ac:dyDescent="0.35">
      <c r="A573" s="402">
        <v>33</v>
      </c>
      <c r="B573" s="571" t="str">
        <f ca="1">CONCATENATE('Т.11.'!AB38," ",'Т.11.'!AC38," ",'Т.11.'!AD38)</f>
        <v xml:space="preserve">     </v>
      </c>
      <c r="C573" s="571"/>
      <c r="D573" s="571"/>
      <c r="E573" s="577" t="str">
        <f ca="1">IF(CONCATENATE('Т.11.'!AE38," (",'Т.11.'!AF38,"), ",'Т.11.'!AG38,", ",'Т.11.'!AH38)="  ( ),  ,  ","",IF(CONCATENATE('Т.11.'!AE38," (",'Т.11.'!AF38,"), ",'Т.11.'!AG38,", ",'Т.11.'!AH38)=$AJ$541,"-",CONCATENATE('Т.11.'!AE38," (",'Т.11.'!AF38,"), ",'Т.11.'!AG38,", ",'Т.11.'!AH38)))</f>
        <v/>
      </c>
      <c r="F573" s="578"/>
      <c r="G573" s="578"/>
      <c r="H573" s="578"/>
      <c r="I573" s="579"/>
      <c r="J573" s="577" t="str">
        <f ca="1">IF(CONCATENATE('Т.11.'!AJ38,", ",'Т.11.'!AI38,", ",'Т.11.'!AK38," обл., ",'Т.11.'!AL38," р-н, ",'Т.11.'!AM38," ",'Т.11.'!AN38,", ",'Т.11.'!AO38," ",'Т.11.'!AP38,", буд. ",'Т.11.'!AQ38,", кв./оф.",'Т.11.'!AR38,".    ",'Т.11.'!AS38)=" ,  ,   обл.,   р-н,    ,    , буд.  , кв./оф. .     ","",IF(CONCATENATE('Т.11.'!AJ38,", ",'Т.11.'!AI38,", ",'Т.11.'!AK38," обл., ",'Т.11.'!AL38," р-н, ",'Т.11.'!AM38," ",'Т.11.'!AN38,", ",'Т.11.'!AO38," ",'Т.11.'!AP38,", буд. ",'Т.11.'!AQ38,", кв./оф.",'Т.11.'!AR38,".    ",'Т.11.'!AS38)=$AJ$542,"-",CONCATENATE('Т.11.'!AJ38,", ",'Т.11.'!AI38,", ",'Т.11.'!AK38," обл., ",'Т.11.'!AL38," р-н, ",'Т.11.'!AM38," ",'Т.11.'!AN38,", ",'Т.11.'!AO38," ",'Т.11.'!AP38,", буд. ",'Т.11.'!AQ38,", кв./оф.",'Т.11.'!AR38,".    ",'Т.11.'!AS38)))</f>
        <v/>
      </c>
      <c r="K573" s="578"/>
      <c r="L573" s="578"/>
      <c r="M573" s="579"/>
      <c r="N573" s="577" t="str">
        <f ca="1">'Т.11.'!AT38</f>
        <v xml:space="preserve"> </v>
      </c>
      <c r="O573" s="578"/>
      <c r="P573" s="579"/>
      <c r="Q573" s="571" t="str">
        <f ca="1">IF(CONCATENATE('Т.11.'!AU38,"; ",'Т.11.'!AV38)=$AJ$543,"-",CONCATENATE('Т.11.'!AU38,"; ",'Т.11.'!AV38))</f>
        <v xml:space="preserve"> ;  </v>
      </c>
      <c r="R573" s="571"/>
      <c r="S573" s="571"/>
      <c r="T573" s="571" t="str">
        <f ca="1">'Т.11.'!AW38</f>
        <v xml:space="preserve"> </v>
      </c>
      <c r="U573" s="571"/>
      <c r="V573" s="247"/>
      <c r="W573" s="247"/>
      <c r="X573" s="247"/>
      <c r="Y573" s="247"/>
      <c r="Z573" s="247"/>
      <c r="AA573" s="247"/>
      <c r="AB573"/>
      <c r="AC573"/>
      <c r="AD573"/>
      <c r="AE573"/>
      <c r="AF573"/>
      <c r="AG573"/>
      <c r="AH573"/>
      <c r="AI573"/>
      <c r="AJ573"/>
    </row>
    <row r="574" spans="1:36" s="336" customFormat="1" ht="15" customHeight="1" x14ac:dyDescent="0.35">
      <c r="A574" s="402">
        <v>34</v>
      </c>
      <c r="B574" s="571" t="str">
        <f ca="1">CONCATENATE('Т.11.'!AB39," ",'Т.11.'!AC39," ",'Т.11.'!AD39)</f>
        <v xml:space="preserve">     </v>
      </c>
      <c r="C574" s="571"/>
      <c r="D574" s="571"/>
      <c r="E574" s="577" t="str">
        <f ca="1">IF(CONCATENATE('Т.11.'!AE39," (",'Т.11.'!AF39,"), ",'Т.11.'!AG39,", ",'Т.11.'!AH39)="  ( ),  ,  ","",IF(CONCATENATE('Т.11.'!AE39," (",'Т.11.'!AF39,"), ",'Т.11.'!AG39,", ",'Т.11.'!AH39)=$AJ$541,"-",CONCATENATE('Т.11.'!AE39," (",'Т.11.'!AF39,"), ",'Т.11.'!AG39,", ",'Т.11.'!AH39)))</f>
        <v/>
      </c>
      <c r="F574" s="578"/>
      <c r="G574" s="578"/>
      <c r="H574" s="578"/>
      <c r="I574" s="579"/>
      <c r="J574" s="577" t="str">
        <f ca="1">IF(CONCATENATE('Т.11.'!AJ39,", ",'Т.11.'!AI39,", ",'Т.11.'!AK39," обл., ",'Т.11.'!AL39," р-н, ",'Т.11.'!AM39," ",'Т.11.'!AN39,", ",'Т.11.'!AO39," ",'Т.11.'!AP39,", буд. ",'Т.11.'!AQ39,", кв./оф.",'Т.11.'!AR39,".    ",'Т.11.'!AS39)=" ,  ,   обл.,   р-н,    ,    , буд.  , кв./оф. .     ","",IF(CONCATENATE('Т.11.'!AJ39,", ",'Т.11.'!AI39,", ",'Т.11.'!AK39," обл., ",'Т.11.'!AL39," р-н, ",'Т.11.'!AM39," ",'Т.11.'!AN39,", ",'Т.11.'!AO39," ",'Т.11.'!AP39,", буд. ",'Т.11.'!AQ39,", кв./оф.",'Т.11.'!AR39,".    ",'Т.11.'!AS39)=$AJ$542,"-",CONCATENATE('Т.11.'!AJ39,", ",'Т.11.'!AI39,", ",'Т.11.'!AK39," обл., ",'Т.11.'!AL39," р-н, ",'Т.11.'!AM39," ",'Т.11.'!AN39,", ",'Т.11.'!AO39," ",'Т.11.'!AP39,", буд. ",'Т.11.'!AQ39,", кв./оф.",'Т.11.'!AR39,".    ",'Т.11.'!AS39)))</f>
        <v/>
      </c>
      <c r="K574" s="578"/>
      <c r="L574" s="578"/>
      <c r="M574" s="579"/>
      <c r="N574" s="577" t="str">
        <f ca="1">'Т.11.'!AT39</f>
        <v xml:space="preserve"> </v>
      </c>
      <c r="O574" s="578"/>
      <c r="P574" s="579"/>
      <c r="Q574" s="571" t="str">
        <f ca="1">IF(CONCATENATE('Т.11.'!AU39,"; ",'Т.11.'!AV39)=$AJ$543,"-",CONCATENATE('Т.11.'!AU39,"; ",'Т.11.'!AV39))</f>
        <v xml:space="preserve"> ;  </v>
      </c>
      <c r="R574" s="571"/>
      <c r="S574" s="571"/>
      <c r="T574" s="571" t="str">
        <f ca="1">'Т.11.'!AW39</f>
        <v xml:space="preserve"> </v>
      </c>
      <c r="U574" s="571"/>
      <c r="V574" s="247"/>
      <c r="W574" s="247"/>
      <c r="X574" s="247"/>
      <c r="Y574" s="247"/>
      <c r="Z574" s="247"/>
      <c r="AA574" s="247"/>
      <c r="AB574"/>
      <c r="AC574"/>
      <c r="AD574"/>
      <c r="AE574"/>
      <c r="AF574"/>
      <c r="AG574"/>
      <c r="AH574"/>
      <c r="AI574"/>
      <c r="AJ574"/>
    </row>
    <row r="575" spans="1:36" s="336" customFormat="1" ht="15" customHeight="1" x14ac:dyDescent="0.35">
      <c r="A575" s="402">
        <v>35</v>
      </c>
      <c r="B575" s="571" t="str">
        <f ca="1">CONCATENATE('Т.11.'!AB40," ",'Т.11.'!AC40," ",'Т.11.'!AD40)</f>
        <v xml:space="preserve">     </v>
      </c>
      <c r="C575" s="571"/>
      <c r="D575" s="571"/>
      <c r="E575" s="577" t="str">
        <f ca="1">IF(CONCATENATE('Т.11.'!AE40," (",'Т.11.'!AF40,"), ",'Т.11.'!AG40,", ",'Т.11.'!AH40)="  ( ),  ,  ","",IF(CONCATENATE('Т.11.'!AE40," (",'Т.11.'!AF40,"), ",'Т.11.'!AG40,", ",'Т.11.'!AH40)=$AJ$541,"-",CONCATENATE('Т.11.'!AE40," (",'Т.11.'!AF40,"), ",'Т.11.'!AG40,", ",'Т.11.'!AH40)))</f>
        <v/>
      </c>
      <c r="F575" s="578"/>
      <c r="G575" s="578"/>
      <c r="H575" s="578"/>
      <c r="I575" s="579"/>
      <c r="J575" s="577" t="str">
        <f ca="1">IF(CONCATENATE('Т.11.'!AJ40,", ",'Т.11.'!AI40,", ",'Т.11.'!AK40," обл., ",'Т.11.'!AL40," р-н, ",'Т.11.'!AM40," ",'Т.11.'!AN40,", ",'Т.11.'!AO40," ",'Т.11.'!AP40,", буд. ",'Т.11.'!AQ40,", кв./оф.",'Т.11.'!AR40,".    ",'Т.11.'!AS40)=" ,  ,   обл.,   р-н,    ,    , буд.  , кв./оф. .     ","",IF(CONCATENATE('Т.11.'!AJ40,", ",'Т.11.'!AI40,", ",'Т.11.'!AK40," обл., ",'Т.11.'!AL40," р-н, ",'Т.11.'!AM40," ",'Т.11.'!AN40,", ",'Т.11.'!AO40," ",'Т.11.'!AP40,", буд. ",'Т.11.'!AQ40,", кв./оф.",'Т.11.'!AR40,".    ",'Т.11.'!AS40)=$AJ$542,"-",CONCATENATE('Т.11.'!AJ40,", ",'Т.11.'!AI40,", ",'Т.11.'!AK40," обл., ",'Т.11.'!AL40," р-н, ",'Т.11.'!AM40," ",'Т.11.'!AN40,", ",'Т.11.'!AO40," ",'Т.11.'!AP40,", буд. ",'Т.11.'!AQ40,", кв./оф.",'Т.11.'!AR40,".    ",'Т.11.'!AS40)))</f>
        <v/>
      </c>
      <c r="K575" s="578"/>
      <c r="L575" s="578"/>
      <c r="M575" s="579"/>
      <c r="N575" s="577" t="str">
        <f ca="1">'Т.11.'!AT40</f>
        <v xml:space="preserve"> </v>
      </c>
      <c r="O575" s="578"/>
      <c r="P575" s="579"/>
      <c r="Q575" s="571" t="str">
        <f ca="1">IF(CONCATENATE('Т.11.'!AU40,"; ",'Т.11.'!AV40)=$AJ$543,"-",CONCATENATE('Т.11.'!AU40,"; ",'Т.11.'!AV40))</f>
        <v xml:space="preserve"> ;  </v>
      </c>
      <c r="R575" s="571"/>
      <c r="S575" s="571"/>
      <c r="T575" s="571" t="str">
        <f ca="1">'Т.11.'!AW40</f>
        <v xml:space="preserve"> </v>
      </c>
      <c r="U575" s="571"/>
      <c r="V575" s="247"/>
      <c r="W575" s="247"/>
      <c r="X575" s="247"/>
      <c r="Y575" s="247"/>
      <c r="Z575" s="247"/>
      <c r="AA575" s="247"/>
      <c r="AB575"/>
      <c r="AC575"/>
      <c r="AD575"/>
      <c r="AE575"/>
      <c r="AF575"/>
      <c r="AG575"/>
      <c r="AH575"/>
      <c r="AI575"/>
      <c r="AJ575"/>
    </row>
    <row r="576" spans="1:36" s="336" customFormat="1" ht="15" customHeight="1" x14ac:dyDescent="0.35">
      <c r="A576" s="402">
        <v>36</v>
      </c>
      <c r="B576" s="571" t="str">
        <f ca="1">CONCATENATE('Т.11.'!AB41," ",'Т.11.'!AC41," ",'Т.11.'!AD41)</f>
        <v xml:space="preserve">     </v>
      </c>
      <c r="C576" s="571"/>
      <c r="D576" s="571"/>
      <c r="E576" s="577" t="str">
        <f ca="1">IF(CONCATENATE('Т.11.'!AE41," (",'Т.11.'!AF41,"), ",'Т.11.'!AG41,", ",'Т.11.'!AH41)="  ( ),  ,  ","",IF(CONCATENATE('Т.11.'!AE41," (",'Т.11.'!AF41,"), ",'Т.11.'!AG41,", ",'Т.11.'!AH41)=$AJ$541,"-",CONCATENATE('Т.11.'!AE41," (",'Т.11.'!AF41,"), ",'Т.11.'!AG41,", ",'Т.11.'!AH41)))</f>
        <v/>
      </c>
      <c r="F576" s="578"/>
      <c r="G576" s="578"/>
      <c r="H576" s="578"/>
      <c r="I576" s="579"/>
      <c r="J576" s="577" t="str">
        <f ca="1">IF(CONCATENATE('Т.11.'!AJ41,", ",'Т.11.'!AI41,", ",'Т.11.'!AK41," обл., ",'Т.11.'!AL41," р-н, ",'Т.11.'!AM41," ",'Т.11.'!AN41,", ",'Т.11.'!AO41," ",'Т.11.'!AP41,", буд. ",'Т.11.'!AQ41,", кв./оф.",'Т.11.'!AR41,".    ",'Т.11.'!AS41)=" ,  ,   обл.,   р-н,    ,    , буд.  , кв./оф. .     ","",IF(CONCATENATE('Т.11.'!AJ41,", ",'Т.11.'!AI41,", ",'Т.11.'!AK41," обл., ",'Т.11.'!AL41," р-н, ",'Т.11.'!AM41," ",'Т.11.'!AN41,", ",'Т.11.'!AO41," ",'Т.11.'!AP41,", буд. ",'Т.11.'!AQ41,", кв./оф.",'Т.11.'!AR41,".    ",'Т.11.'!AS41)=$AJ$542,"-",CONCATENATE('Т.11.'!AJ41,", ",'Т.11.'!AI41,", ",'Т.11.'!AK41," обл., ",'Т.11.'!AL41," р-н, ",'Т.11.'!AM41," ",'Т.11.'!AN41,", ",'Т.11.'!AO41," ",'Т.11.'!AP41,", буд. ",'Т.11.'!AQ41,", кв./оф.",'Т.11.'!AR41,".    ",'Т.11.'!AS41)))</f>
        <v/>
      </c>
      <c r="K576" s="578"/>
      <c r="L576" s="578"/>
      <c r="M576" s="579"/>
      <c r="N576" s="577" t="str">
        <f ca="1">'Т.11.'!AT41</f>
        <v xml:space="preserve"> </v>
      </c>
      <c r="O576" s="578"/>
      <c r="P576" s="579"/>
      <c r="Q576" s="571" t="str">
        <f ca="1">IF(CONCATENATE('Т.11.'!AU41,"; ",'Т.11.'!AV41)=$AJ$543,"-",CONCATENATE('Т.11.'!AU41,"; ",'Т.11.'!AV41))</f>
        <v xml:space="preserve"> ;  </v>
      </c>
      <c r="R576" s="571"/>
      <c r="S576" s="571"/>
      <c r="T576" s="571" t="str">
        <f ca="1">'Т.11.'!AW41</f>
        <v xml:space="preserve"> </v>
      </c>
      <c r="U576" s="571"/>
      <c r="V576" s="247"/>
      <c r="W576" s="247"/>
      <c r="X576" s="247"/>
      <c r="Y576" s="247"/>
      <c r="Z576" s="247"/>
      <c r="AA576" s="247"/>
      <c r="AB576"/>
      <c r="AC576"/>
      <c r="AD576"/>
      <c r="AE576"/>
      <c r="AF576"/>
      <c r="AG576"/>
      <c r="AH576"/>
      <c r="AI576"/>
      <c r="AJ576"/>
    </row>
    <row r="577" spans="1:36" s="336" customFormat="1" ht="15" customHeight="1" x14ac:dyDescent="0.35">
      <c r="A577" s="402">
        <v>37</v>
      </c>
      <c r="B577" s="571" t="str">
        <f ca="1">CONCATENATE('Т.11.'!AB42," ",'Т.11.'!AC42," ",'Т.11.'!AD42)</f>
        <v xml:space="preserve">     </v>
      </c>
      <c r="C577" s="571"/>
      <c r="D577" s="571"/>
      <c r="E577" s="577" t="str">
        <f ca="1">IF(CONCATENATE('Т.11.'!AE42," (",'Т.11.'!AF42,"), ",'Т.11.'!AG42,", ",'Т.11.'!AH42)="  ( ),  ,  ","",IF(CONCATENATE('Т.11.'!AE42," (",'Т.11.'!AF42,"), ",'Т.11.'!AG42,", ",'Т.11.'!AH42)=$AJ$541,"-",CONCATENATE('Т.11.'!AE42," (",'Т.11.'!AF42,"), ",'Т.11.'!AG42,", ",'Т.11.'!AH42)))</f>
        <v/>
      </c>
      <c r="F577" s="578"/>
      <c r="G577" s="578"/>
      <c r="H577" s="578"/>
      <c r="I577" s="579"/>
      <c r="J577" s="577" t="str">
        <f ca="1">IF(CONCATENATE('Т.11.'!AJ42,", ",'Т.11.'!AI42,", ",'Т.11.'!AK42," обл., ",'Т.11.'!AL42," р-н, ",'Т.11.'!AM42," ",'Т.11.'!AN42,", ",'Т.11.'!AO42," ",'Т.11.'!AP42,", буд. ",'Т.11.'!AQ42,", кв./оф.",'Т.11.'!AR42,".    ",'Т.11.'!AS42)=" ,  ,   обл.,   р-н,    ,    , буд.  , кв./оф. .     ","",IF(CONCATENATE('Т.11.'!AJ42,", ",'Т.11.'!AI42,", ",'Т.11.'!AK42," обл., ",'Т.11.'!AL42," р-н, ",'Т.11.'!AM42," ",'Т.11.'!AN42,", ",'Т.11.'!AO42," ",'Т.11.'!AP42,", буд. ",'Т.11.'!AQ42,", кв./оф.",'Т.11.'!AR42,".    ",'Т.11.'!AS42)=$AJ$542,"-",CONCATENATE('Т.11.'!AJ42,", ",'Т.11.'!AI42,", ",'Т.11.'!AK42," обл., ",'Т.11.'!AL42," р-н, ",'Т.11.'!AM42," ",'Т.11.'!AN42,", ",'Т.11.'!AO42," ",'Т.11.'!AP42,", буд. ",'Т.11.'!AQ42,", кв./оф.",'Т.11.'!AR42,".    ",'Т.11.'!AS42)))</f>
        <v/>
      </c>
      <c r="K577" s="578"/>
      <c r="L577" s="578"/>
      <c r="M577" s="579"/>
      <c r="N577" s="577" t="str">
        <f ca="1">'Т.11.'!AT42</f>
        <v xml:space="preserve"> </v>
      </c>
      <c r="O577" s="578"/>
      <c r="P577" s="579"/>
      <c r="Q577" s="571" t="str">
        <f ca="1">IF(CONCATENATE('Т.11.'!AU42,"; ",'Т.11.'!AV42)=$AJ$543,"-",CONCATENATE('Т.11.'!AU42,"; ",'Т.11.'!AV42))</f>
        <v xml:space="preserve"> ;  </v>
      </c>
      <c r="R577" s="571"/>
      <c r="S577" s="571"/>
      <c r="T577" s="571" t="str">
        <f ca="1">'Т.11.'!AW42</f>
        <v xml:space="preserve"> </v>
      </c>
      <c r="U577" s="571"/>
      <c r="V577" s="247"/>
      <c r="W577" s="247"/>
      <c r="X577" s="247"/>
      <c r="Y577" s="247"/>
      <c r="Z577" s="247"/>
      <c r="AA577" s="247"/>
      <c r="AB577"/>
      <c r="AC577"/>
      <c r="AD577"/>
      <c r="AE577"/>
      <c r="AF577"/>
      <c r="AG577"/>
      <c r="AH577"/>
      <c r="AI577"/>
      <c r="AJ577"/>
    </row>
    <row r="578" spans="1:36" s="336" customFormat="1" ht="15" customHeight="1" x14ac:dyDescent="0.35">
      <c r="A578" s="402">
        <v>38</v>
      </c>
      <c r="B578" s="571" t="str">
        <f ca="1">CONCATENATE('Т.11.'!AB43," ",'Т.11.'!AC43," ",'Т.11.'!AD43)</f>
        <v xml:space="preserve">     </v>
      </c>
      <c r="C578" s="571"/>
      <c r="D578" s="571"/>
      <c r="E578" s="577" t="str">
        <f ca="1">IF(CONCATENATE('Т.11.'!AE43," (",'Т.11.'!AF43,"), ",'Т.11.'!AG43,", ",'Т.11.'!AH43)="  ( ),  ,  ","",IF(CONCATENATE('Т.11.'!AE43," (",'Т.11.'!AF43,"), ",'Т.11.'!AG43,", ",'Т.11.'!AH43)=$AJ$541,"-",CONCATENATE('Т.11.'!AE43," (",'Т.11.'!AF43,"), ",'Т.11.'!AG43,", ",'Т.11.'!AH43)))</f>
        <v/>
      </c>
      <c r="F578" s="578"/>
      <c r="G578" s="578"/>
      <c r="H578" s="578"/>
      <c r="I578" s="579"/>
      <c r="J578" s="577" t="str">
        <f ca="1">IF(CONCATENATE('Т.11.'!AJ43,", ",'Т.11.'!AI43,", ",'Т.11.'!AK43," обл., ",'Т.11.'!AL43," р-н, ",'Т.11.'!AM43," ",'Т.11.'!AN43,", ",'Т.11.'!AO43," ",'Т.11.'!AP43,", буд. ",'Т.11.'!AQ43,", кв./оф.",'Т.11.'!AR43,".    ",'Т.11.'!AS43)=" ,  ,   обл.,   р-н,    ,    , буд.  , кв./оф. .     ","",IF(CONCATENATE('Т.11.'!AJ43,", ",'Т.11.'!AI43,", ",'Т.11.'!AK43," обл., ",'Т.11.'!AL43," р-н, ",'Т.11.'!AM43," ",'Т.11.'!AN43,", ",'Т.11.'!AO43," ",'Т.11.'!AP43,", буд. ",'Т.11.'!AQ43,", кв./оф.",'Т.11.'!AR43,".    ",'Т.11.'!AS43)=$AJ$542,"-",CONCATENATE('Т.11.'!AJ43,", ",'Т.11.'!AI43,", ",'Т.11.'!AK43," обл., ",'Т.11.'!AL43," р-н, ",'Т.11.'!AM43," ",'Т.11.'!AN43,", ",'Т.11.'!AO43," ",'Т.11.'!AP43,", буд. ",'Т.11.'!AQ43,", кв./оф.",'Т.11.'!AR43,".    ",'Т.11.'!AS43)))</f>
        <v/>
      </c>
      <c r="K578" s="578"/>
      <c r="L578" s="578"/>
      <c r="M578" s="579"/>
      <c r="N578" s="577" t="str">
        <f ca="1">'Т.11.'!AT43</f>
        <v xml:space="preserve"> </v>
      </c>
      <c r="O578" s="578"/>
      <c r="P578" s="579"/>
      <c r="Q578" s="571" t="str">
        <f ca="1">IF(CONCATENATE('Т.11.'!AU43,"; ",'Т.11.'!AV43)=$AJ$543,"-",CONCATENATE('Т.11.'!AU43,"; ",'Т.11.'!AV43))</f>
        <v xml:space="preserve"> ;  </v>
      </c>
      <c r="R578" s="571"/>
      <c r="S578" s="571"/>
      <c r="T578" s="571" t="str">
        <f ca="1">'Т.11.'!AW43</f>
        <v xml:space="preserve"> </v>
      </c>
      <c r="U578" s="571"/>
      <c r="V578" s="247"/>
      <c r="W578" s="247"/>
      <c r="X578" s="247"/>
      <c r="Y578" s="247"/>
      <c r="Z578" s="247"/>
      <c r="AA578" s="247"/>
      <c r="AB578"/>
      <c r="AC578"/>
      <c r="AD578"/>
      <c r="AE578"/>
      <c r="AF578"/>
      <c r="AG578"/>
      <c r="AH578"/>
      <c r="AI578"/>
      <c r="AJ578"/>
    </row>
    <row r="579" spans="1:36" s="336" customFormat="1" ht="15" customHeight="1" x14ac:dyDescent="0.35">
      <c r="A579" s="402">
        <v>39</v>
      </c>
      <c r="B579" s="571" t="str">
        <f ca="1">CONCATENATE('Т.11.'!AB44," ",'Т.11.'!AC44," ",'Т.11.'!AD44)</f>
        <v xml:space="preserve">     </v>
      </c>
      <c r="C579" s="571"/>
      <c r="D579" s="571"/>
      <c r="E579" s="577" t="str">
        <f ca="1">IF(CONCATENATE('Т.11.'!AE44," (",'Т.11.'!AF44,"), ",'Т.11.'!AG44,", ",'Т.11.'!AH44)="  ( ),  ,  ","",IF(CONCATENATE('Т.11.'!AE44," (",'Т.11.'!AF44,"), ",'Т.11.'!AG44,", ",'Т.11.'!AH44)=$AJ$541,"-",CONCATENATE('Т.11.'!AE44," (",'Т.11.'!AF44,"), ",'Т.11.'!AG44,", ",'Т.11.'!AH44)))</f>
        <v/>
      </c>
      <c r="F579" s="578"/>
      <c r="G579" s="578"/>
      <c r="H579" s="578"/>
      <c r="I579" s="579"/>
      <c r="J579" s="577" t="str">
        <f ca="1">IF(CONCATENATE('Т.11.'!AJ44,", ",'Т.11.'!AI44,", ",'Т.11.'!AK44," обл., ",'Т.11.'!AL44," р-н, ",'Т.11.'!AM44," ",'Т.11.'!AN44,", ",'Т.11.'!AO44," ",'Т.11.'!AP44,", буд. ",'Т.11.'!AQ44,", кв./оф.",'Т.11.'!AR44,".    ",'Т.11.'!AS44)=" ,  ,   обл.,   р-н,    ,    , буд.  , кв./оф. .     ","",IF(CONCATENATE('Т.11.'!AJ44,", ",'Т.11.'!AI44,", ",'Т.11.'!AK44," обл., ",'Т.11.'!AL44," р-н, ",'Т.11.'!AM44," ",'Т.11.'!AN44,", ",'Т.11.'!AO44," ",'Т.11.'!AP44,", буд. ",'Т.11.'!AQ44,", кв./оф.",'Т.11.'!AR44,".    ",'Т.11.'!AS44)=$AJ$542,"-",CONCATENATE('Т.11.'!AJ44,", ",'Т.11.'!AI44,", ",'Т.11.'!AK44," обл., ",'Т.11.'!AL44," р-н, ",'Т.11.'!AM44," ",'Т.11.'!AN44,", ",'Т.11.'!AO44," ",'Т.11.'!AP44,", буд. ",'Т.11.'!AQ44,", кв./оф.",'Т.11.'!AR44,".    ",'Т.11.'!AS44)))</f>
        <v/>
      </c>
      <c r="K579" s="578"/>
      <c r="L579" s="578"/>
      <c r="M579" s="579"/>
      <c r="N579" s="577" t="str">
        <f ca="1">'Т.11.'!AT44</f>
        <v xml:space="preserve"> </v>
      </c>
      <c r="O579" s="578"/>
      <c r="P579" s="579"/>
      <c r="Q579" s="571" t="str">
        <f ca="1">IF(CONCATENATE('Т.11.'!AU44,"; ",'Т.11.'!AV44)=$AJ$543,"-",CONCATENATE('Т.11.'!AU44,"; ",'Т.11.'!AV44))</f>
        <v xml:space="preserve"> ;  </v>
      </c>
      <c r="R579" s="571"/>
      <c r="S579" s="571"/>
      <c r="T579" s="571" t="str">
        <f ca="1">'Т.11.'!AW44</f>
        <v xml:space="preserve"> </v>
      </c>
      <c r="U579" s="571"/>
      <c r="V579" s="247"/>
      <c r="W579" s="247"/>
      <c r="X579" s="247"/>
      <c r="Y579" s="247"/>
      <c r="Z579" s="247"/>
      <c r="AA579" s="247"/>
      <c r="AB579"/>
      <c r="AC579"/>
      <c r="AD579"/>
      <c r="AE579"/>
      <c r="AF579"/>
      <c r="AG579"/>
      <c r="AH579"/>
      <c r="AI579"/>
      <c r="AJ579"/>
    </row>
    <row r="580" spans="1:36" s="336" customFormat="1" ht="15" customHeight="1" x14ac:dyDescent="0.35">
      <c r="A580" s="402">
        <v>40</v>
      </c>
      <c r="B580" s="571" t="str">
        <f ca="1">CONCATENATE('Т.11.'!AB45," ",'Т.11.'!AC45," ",'Т.11.'!AD45)</f>
        <v xml:space="preserve">     </v>
      </c>
      <c r="C580" s="571"/>
      <c r="D580" s="571"/>
      <c r="E580" s="577" t="str">
        <f ca="1">IF(CONCATENATE('Т.11.'!AE45," (",'Т.11.'!AF45,"), ",'Т.11.'!AG45,", ",'Т.11.'!AH45)="  ( ),  ,  ","",IF(CONCATENATE('Т.11.'!AE45," (",'Т.11.'!AF45,"), ",'Т.11.'!AG45,", ",'Т.11.'!AH45)=$AJ$541,"-",CONCATENATE('Т.11.'!AE45," (",'Т.11.'!AF45,"), ",'Т.11.'!AG45,", ",'Т.11.'!AH45)))</f>
        <v/>
      </c>
      <c r="F580" s="578"/>
      <c r="G580" s="578"/>
      <c r="H580" s="578"/>
      <c r="I580" s="579"/>
      <c r="J580" s="577" t="str">
        <f ca="1">IF(CONCATENATE('Т.11.'!AJ45,", ",'Т.11.'!AI45,", ",'Т.11.'!AK45," обл., ",'Т.11.'!AL45," р-н, ",'Т.11.'!AM45," ",'Т.11.'!AN45,", ",'Т.11.'!AO45," ",'Т.11.'!AP45,", буд. ",'Т.11.'!AQ45,", кв./оф.",'Т.11.'!AR45,".    ",'Т.11.'!AS45)=" ,  ,   обл.,   р-н,    ,    , буд.  , кв./оф. .     ","",IF(CONCATENATE('Т.11.'!AJ45,", ",'Т.11.'!AI45,", ",'Т.11.'!AK45," обл., ",'Т.11.'!AL45," р-н, ",'Т.11.'!AM45," ",'Т.11.'!AN45,", ",'Т.11.'!AO45," ",'Т.11.'!AP45,", буд. ",'Т.11.'!AQ45,", кв./оф.",'Т.11.'!AR45,".    ",'Т.11.'!AS45)=$AJ$542,"-",CONCATENATE('Т.11.'!AJ45,", ",'Т.11.'!AI45,", ",'Т.11.'!AK45," обл., ",'Т.11.'!AL45," р-н, ",'Т.11.'!AM45," ",'Т.11.'!AN45,", ",'Т.11.'!AO45," ",'Т.11.'!AP45,", буд. ",'Т.11.'!AQ45,", кв./оф.",'Т.11.'!AR45,".    ",'Т.11.'!AS45)))</f>
        <v/>
      </c>
      <c r="K580" s="578"/>
      <c r="L580" s="578"/>
      <c r="M580" s="579"/>
      <c r="N580" s="577" t="str">
        <f ca="1">'Т.11.'!AT45</f>
        <v xml:space="preserve"> </v>
      </c>
      <c r="O580" s="578"/>
      <c r="P580" s="579"/>
      <c r="Q580" s="571" t="str">
        <f ca="1">IF(CONCATENATE('Т.11.'!AU45,"; ",'Т.11.'!AV45)=$AJ$543,"-",CONCATENATE('Т.11.'!AU45,"; ",'Т.11.'!AV45))</f>
        <v xml:space="preserve"> ;  </v>
      </c>
      <c r="R580" s="571"/>
      <c r="S580" s="571"/>
      <c r="T580" s="571" t="str">
        <f ca="1">'Т.11.'!AW45</f>
        <v xml:space="preserve"> </v>
      </c>
      <c r="U580" s="571"/>
      <c r="V580" s="247"/>
      <c r="W580" s="247"/>
      <c r="X580" s="247"/>
      <c r="Y580" s="247"/>
      <c r="Z580" s="247"/>
      <c r="AA580" s="247"/>
      <c r="AB580"/>
      <c r="AC580"/>
      <c r="AD580"/>
      <c r="AE580"/>
      <c r="AF580"/>
      <c r="AG580"/>
      <c r="AH580"/>
      <c r="AI580"/>
      <c r="AJ580"/>
    </row>
    <row r="581" spans="1:36" s="336" customFormat="1" ht="15" customHeight="1" x14ac:dyDescent="0.35">
      <c r="A581" s="402">
        <v>41</v>
      </c>
      <c r="B581" s="571" t="str">
        <f ca="1">CONCATENATE('Т.11.'!AB46," ",'Т.11.'!AC46," ",'Т.11.'!AD46)</f>
        <v xml:space="preserve">     </v>
      </c>
      <c r="C581" s="571"/>
      <c r="D581" s="571"/>
      <c r="E581" s="577" t="str">
        <f ca="1">IF(CONCATENATE('Т.11.'!AE46," (",'Т.11.'!AF46,"), ",'Т.11.'!AG46,", ",'Т.11.'!AH46)="  ( ),  ,  ","",IF(CONCATENATE('Т.11.'!AE46," (",'Т.11.'!AF46,"), ",'Т.11.'!AG46,", ",'Т.11.'!AH46)=$AJ$541,"-",CONCATENATE('Т.11.'!AE46," (",'Т.11.'!AF46,"), ",'Т.11.'!AG46,", ",'Т.11.'!AH46)))</f>
        <v/>
      </c>
      <c r="F581" s="578"/>
      <c r="G581" s="578"/>
      <c r="H581" s="578"/>
      <c r="I581" s="579"/>
      <c r="J581" s="577" t="str">
        <f ca="1">IF(CONCATENATE('Т.11.'!AJ46,", ",'Т.11.'!AI46,", ",'Т.11.'!AK46," обл., ",'Т.11.'!AL46," р-н, ",'Т.11.'!AM46," ",'Т.11.'!AN46,", ",'Т.11.'!AO46," ",'Т.11.'!AP46,", буд. ",'Т.11.'!AQ46,", кв./оф.",'Т.11.'!AR46,".    ",'Т.11.'!AS46)=" ,  ,   обл.,   р-н,    ,    , буд.  , кв./оф. .     ","",IF(CONCATENATE('Т.11.'!AJ46,", ",'Т.11.'!AI46,", ",'Т.11.'!AK46," обл., ",'Т.11.'!AL46," р-н, ",'Т.11.'!AM46," ",'Т.11.'!AN46,", ",'Т.11.'!AO46," ",'Т.11.'!AP46,", буд. ",'Т.11.'!AQ46,", кв./оф.",'Т.11.'!AR46,".    ",'Т.11.'!AS46)=$AJ$542,"-",CONCATENATE('Т.11.'!AJ46,", ",'Т.11.'!AI46,", ",'Т.11.'!AK46," обл., ",'Т.11.'!AL46," р-н, ",'Т.11.'!AM46," ",'Т.11.'!AN46,", ",'Т.11.'!AO46," ",'Т.11.'!AP46,", буд. ",'Т.11.'!AQ46,", кв./оф.",'Т.11.'!AR46,".    ",'Т.11.'!AS46)))</f>
        <v/>
      </c>
      <c r="K581" s="578"/>
      <c r="L581" s="578"/>
      <c r="M581" s="579"/>
      <c r="N581" s="577" t="str">
        <f ca="1">'Т.11.'!AT46</f>
        <v xml:space="preserve"> </v>
      </c>
      <c r="O581" s="578"/>
      <c r="P581" s="579"/>
      <c r="Q581" s="571" t="str">
        <f ca="1">IF(CONCATENATE('Т.11.'!AU46,"; ",'Т.11.'!AV46)=$AJ$543,"-",CONCATENATE('Т.11.'!AU46,"; ",'Т.11.'!AV46))</f>
        <v xml:space="preserve"> ;  </v>
      </c>
      <c r="R581" s="571"/>
      <c r="S581" s="571"/>
      <c r="T581" s="571" t="str">
        <f ca="1">'Т.11.'!AW46</f>
        <v xml:space="preserve"> </v>
      </c>
      <c r="U581" s="571"/>
      <c r="V581" s="247"/>
      <c r="W581" s="247"/>
      <c r="X581" s="247"/>
      <c r="Y581" s="247"/>
      <c r="Z581" s="247"/>
      <c r="AA581" s="247"/>
      <c r="AB581"/>
      <c r="AC581"/>
      <c r="AD581"/>
      <c r="AE581"/>
      <c r="AF581"/>
      <c r="AG581"/>
      <c r="AH581"/>
      <c r="AI581"/>
      <c r="AJ581"/>
    </row>
    <row r="582" spans="1:36" s="336" customFormat="1" ht="15" customHeight="1" x14ac:dyDescent="0.35">
      <c r="A582" s="402">
        <v>42</v>
      </c>
      <c r="B582" s="571" t="str">
        <f ca="1">CONCATENATE('Т.11.'!AB47," ",'Т.11.'!AC47," ",'Т.11.'!AD47)</f>
        <v xml:space="preserve">     </v>
      </c>
      <c r="C582" s="571"/>
      <c r="D582" s="571"/>
      <c r="E582" s="577" t="str">
        <f ca="1">IF(CONCATENATE('Т.11.'!AE47," (",'Т.11.'!AF47,"), ",'Т.11.'!AG47,", ",'Т.11.'!AH47)="  ( ),  ,  ","",IF(CONCATENATE('Т.11.'!AE47," (",'Т.11.'!AF47,"), ",'Т.11.'!AG47,", ",'Т.11.'!AH47)=$AJ$541,"-",CONCATENATE('Т.11.'!AE47," (",'Т.11.'!AF47,"), ",'Т.11.'!AG47,", ",'Т.11.'!AH47)))</f>
        <v/>
      </c>
      <c r="F582" s="578"/>
      <c r="G582" s="578"/>
      <c r="H582" s="578"/>
      <c r="I582" s="579"/>
      <c r="J582" s="577" t="str">
        <f ca="1">IF(CONCATENATE('Т.11.'!AJ47,", ",'Т.11.'!AI47,", ",'Т.11.'!AK47," обл., ",'Т.11.'!AL47," р-н, ",'Т.11.'!AM47," ",'Т.11.'!AN47,", ",'Т.11.'!AO47," ",'Т.11.'!AP47,", буд. ",'Т.11.'!AQ47,", кв./оф.",'Т.11.'!AR47,".    ",'Т.11.'!AS47)=" ,  ,   обл.,   р-н,    ,    , буд.  , кв./оф. .     ","",IF(CONCATENATE('Т.11.'!AJ47,", ",'Т.11.'!AI47,", ",'Т.11.'!AK47," обл., ",'Т.11.'!AL47," р-н, ",'Т.11.'!AM47," ",'Т.11.'!AN47,", ",'Т.11.'!AO47," ",'Т.11.'!AP47,", буд. ",'Т.11.'!AQ47,", кв./оф.",'Т.11.'!AR47,".    ",'Т.11.'!AS47)=$AJ$542,"-",CONCATENATE('Т.11.'!AJ47,", ",'Т.11.'!AI47,", ",'Т.11.'!AK47," обл., ",'Т.11.'!AL47," р-н, ",'Т.11.'!AM47," ",'Т.11.'!AN47,", ",'Т.11.'!AO47," ",'Т.11.'!AP47,", буд. ",'Т.11.'!AQ47,", кв./оф.",'Т.11.'!AR47,".    ",'Т.11.'!AS47)))</f>
        <v/>
      </c>
      <c r="K582" s="578"/>
      <c r="L582" s="578"/>
      <c r="M582" s="579"/>
      <c r="N582" s="577" t="str">
        <f ca="1">'Т.11.'!AT47</f>
        <v xml:space="preserve"> </v>
      </c>
      <c r="O582" s="578"/>
      <c r="P582" s="579"/>
      <c r="Q582" s="571" t="str">
        <f ca="1">IF(CONCATENATE('Т.11.'!AU47,"; ",'Т.11.'!AV47)=$AJ$543,"-",CONCATENATE('Т.11.'!AU47,"; ",'Т.11.'!AV47))</f>
        <v xml:space="preserve"> ;  </v>
      </c>
      <c r="R582" s="571"/>
      <c r="S582" s="571"/>
      <c r="T582" s="571" t="str">
        <f ca="1">'Т.11.'!AW47</f>
        <v xml:space="preserve"> </v>
      </c>
      <c r="U582" s="571"/>
      <c r="V582" s="247"/>
      <c r="W582" s="247"/>
      <c r="X582" s="247"/>
      <c r="Y582" s="247"/>
      <c r="Z582" s="247"/>
      <c r="AA582" s="247"/>
      <c r="AB582"/>
      <c r="AC582"/>
      <c r="AD582"/>
      <c r="AE582"/>
      <c r="AF582"/>
      <c r="AG582"/>
      <c r="AH582"/>
      <c r="AI582"/>
      <c r="AJ582"/>
    </row>
    <row r="583" spans="1:36" s="336" customFormat="1" ht="15" customHeight="1" x14ac:dyDescent="0.35">
      <c r="A583" s="402">
        <v>43</v>
      </c>
      <c r="B583" s="571" t="str">
        <f ca="1">CONCATENATE('Т.11.'!AB48," ",'Т.11.'!AC48," ",'Т.11.'!AD48)</f>
        <v xml:space="preserve">     </v>
      </c>
      <c r="C583" s="571"/>
      <c r="D583" s="571"/>
      <c r="E583" s="577" t="str">
        <f ca="1">IF(CONCATENATE('Т.11.'!AE48," (",'Т.11.'!AF48,"), ",'Т.11.'!AG48,", ",'Т.11.'!AH48)="  ( ),  ,  ","",IF(CONCATENATE('Т.11.'!AE48," (",'Т.11.'!AF48,"), ",'Т.11.'!AG48,", ",'Т.11.'!AH48)=$AJ$541,"-",CONCATENATE('Т.11.'!AE48," (",'Т.11.'!AF48,"), ",'Т.11.'!AG48,", ",'Т.11.'!AH48)))</f>
        <v/>
      </c>
      <c r="F583" s="578"/>
      <c r="G583" s="578"/>
      <c r="H583" s="578"/>
      <c r="I583" s="579"/>
      <c r="J583" s="577" t="str">
        <f ca="1">IF(CONCATENATE('Т.11.'!AJ48,", ",'Т.11.'!AI48,", ",'Т.11.'!AK48," обл., ",'Т.11.'!AL48," р-н, ",'Т.11.'!AM48," ",'Т.11.'!AN48,", ",'Т.11.'!AO48," ",'Т.11.'!AP48,", буд. ",'Т.11.'!AQ48,", кв./оф.",'Т.11.'!AR48,".    ",'Т.11.'!AS48)=" ,  ,   обл.,   р-н,    ,    , буд.  , кв./оф. .     ","",IF(CONCATENATE('Т.11.'!AJ48,", ",'Т.11.'!AI48,", ",'Т.11.'!AK48," обл., ",'Т.11.'!AL48," р-н, ",'Т.11.'!AM48," ",'Т.11.'!AN48,", ",'Т.11.'!AO48," ",'Т.11.'!AP48,", буд. ",'Т.11.'!AQ48,", кв./оф.",'Т.11.'!AR48,".    ",'Т.11.'!AS48)=$AJ$542,"-",CONCATENATE('Т.11.'!AJ48,", ",'Т.11.'!AI48,", ",'Т.11.'!AK48," обл., ",'Т.11.'!AL48," р-н, ",'Т.11.'!AM48," ",'Т.11.'!AN48,", ",'Т.11.'!AO48," ",'Т.11.'!AP48,", буд. ",'Т.11.'!AQ48,", кв./оф.",'Т.11.'!AR48,".    ",'Т.11.'!AS48)))</f>
        <v/>
      </c>
      <c r="K583" s="578"/>
      <c r="L583" s="578"/>
      <c r="M583" s="579"/>
      <c r="N583" s="577" t="str">
        <f ca="1">'Т.11.'!AT48</f>
        <v xml:space="preserve"> </v>
      </c>
      <c r="O583" s="578"/>
      <c r="P583" s="579"/>
      <c r="Q583" s="571" t="str">
        <f ca="1">IF(CONCATENATE('Т.11.'!AU48,"; ",'Т.11.'!AV48)=$AJ$543,"-",CONCATENATE('Т.11.'!AU48,"; ",'Т.11.'!AV48))</f>
        <v xml:space="preserve"> ;  </v>
      </c>
      <c r="R583" s="571"/>
      <c r="S583" s="571"/>
      <c r="T583" s="571" t="str">
        <f ca="1">'Т.11.'!AW48</f>
        <v xml:space="preserve"> </v>
      </c>
      <c r="U583" s="571"/>
      <c r="V583" s="247"/>
      <c r="W583" s="247"/>
      <c r="X583" s="247"/>
      <c r="Y583" s="247"/>
      <c r="Z583" s="247"/>
      <c r="AA583" s="247"/>
      <c r="AB583"/>
      <c r="AC583"/>
      <c r="AD583"/>
      <c r="AE583"/>
      <c r="AF583"/>
      <c r="AG583"/>
      <c r="AH583"/>
      <c r="AI583"/>
      <c r="AJ583"/>
    </row>
    <row r="584" spans="1:36" s="336" customFormat="1" ht="15" customHeight="1" x14ac:dyDescent="0.35">
      <c r="A584" s="402">
        <v>44</v>
      </c>
      <c r="B584" s="571" t="str">
        <f ca="1">CONCATENATE('Т.11.'!AB49," ",'Т.11.'!AC49," ",'Т.11.'!AD49)</f>
        <v xml:space="preserve">     </v>
      </c>
      <c r="C584" s="571"/>
      <c r="D584" s="571"/>
      <c r="E584" s="577" t="str">
        <f ca="1">IF(CONCATENATE('Т.11.'!AE49," (",'Т.11.'!AF49,"), ",'Т.11.'!AG49,", ",'Т.11.'!AH49)="  ( ),  ,  ","",IF(CONCATENATE('Т.11.'!AE49," (",'Т.11.'!AF49,"), ",'Т.11.'!AG49,", ",'Т.11.'!AH49)=$AJ$541,"-",CONCATENATE('Т.11.'!AE49," (",'Т.11.'!AF49,"), ",'Т.11.'!AG49,", ",'Т.11.'!AH49)))</f>
        <v/>
      </c>
      <c r="F584" s="578"/>
      <c r="G584" s="578"/>
      <c r="H584" s="578"/>
      <c r="I584" s="579"/>
      <c r="J584" s="577" t="str">
        <f ca="1">IF(CONCATENATE('Т.11.'!AJ49,", ",'Т.11.'!AI49,", ",'Т.11.'!AK49," обл., ",'Т.11.'!AL49," р-н, ",'Т.11.'!AM49," ",'Т.11.'!AN49,", ",'Т.11.'!AO49," ",'Т.11.'!AP49,", буд. ",'Т.11.'!AQ49,", кв./оф.",'Т.11.'!AR49,".    ",'Т.11.'!AS49)=" ,  ,   обл.,   р-н,    ,    , буд.  , кв./оф. .     ","",IF(CONCATENATE('Т.11.'!AJ49,", ",'Т.11.'!AI49,", ",'Т.11.'!AK49," обл., ",'Т.11.'!AL49," р-н, ",'Т.11.'!AM49," ",'Т.11.'!AN49,", ",'Т.11.'!AO49," ",'Т.11.'!AP49,", буд. ",'Т.11.'!AQ49,", кв./оф.",'Т.11.'!AR49,".    ",'Т.11.'!AS49)=$AJ$542,"-",CONCATENATE('Т.11.'!AJ49,", ",'Т.11.'!AI49,", ",'Т.11.'!AK49," обл., ",'Т.11.'!AL49," р-н, ",'Т.11.'!AM49," ",'Т.11.'!AN49,", ",'Т.11.'!AO49," ",'Т.11.'!AP49,", буд. ",'Т.11.'!AQ49,", кв./оф.",'Т.11.'!AR49,".    ",'Т.11.'!AS49)))</f>
        <v/>
      </c>
      <c r="K584" s="578"/>
      <c r="L584" s="578"/>
      <c r="M584" s="579"/>
      <c r="N584" s="577" t="str">
        <f ca="1">'Т.11.'!AT49</f>
        <v xml:space="preserve"> </v>
      </c>
      <c r="O584" s="578"/>
      <c r="P584" s="579"/>
      <c r="Q584" s="571" t="str">
        <f ca="1">IF(CONCATENATE('Т.11.'!AU49,"; ",'Т.11.'!AV49)=$AJ$543,"-",CONCATENATE('Т.11.'!AU49,"; ",'Т.11.'!AV49))</f>
        <v xml:space="preserve"> ;  </v>
      </c>
      <c r="R584" s="571"/>
      <c r="S584" s="571"/>
      <c r="T584" s="571" t="str">
        <f ca="1">'Т.11.'!AW49</f>
        <v xml:space="preserve"> </v>
      </c>
      <c r="U584" s="571"/>
      <c r="V584" s="247"/>
      <c r="W584" s="247"/>
      <c r="X584" s="247"/>
      <c r="Y584" s="247"/>
      <c r="Z584" s="247"/>
      <c r="AA584" s="247"/>
      <c r="AB584"/>
      <c r="AC584"/>
      <c r="AD584"/>
      <c r="AE584"/>
      <c r="AF584"/>
      <c r="AG584"/>
      <c r="AH584"/>
      <c r="AI584"/>
      <c r="AJ584"/>
    </row>
    <row r="585" spans="1:36" s="336" customFormat="1" ht="15" customHeight="1" x14ac:dyDescent="0.35">
      <c r="A585" s="402">
        <v>45</v>
      </c>
      <c r="B585" s="571" t="str">
        <f ca="1">CONCATENATE('Т.11.'!AB50," ",'Т.11.'!AC50," ",'Т.11.'!AD50)</f>
        <v xml:space="preserve">     </v>
      </c>
      <c r="C585" s="571"/>
      <c r="D585" s="571"/>
      <c r="E585" s="577" t="str">
        <f ca="1">IF(CONCATENATE('Т.11.'!AE50," (",'Т.11.'!AF50,"), ",'Т.11.'!AG50,", ",'Т.11.'!AH50)="  ( ),  ,  ","",IF(CONCATENATE('Т.11.'!AE50," (",'Т.11.'!AF50,"), ",'Т.11.'!AG50,", ",'Т.11.'!AH50)=$AJ$541,"-",CONCATENATE('Т.11.'!AE50," (",'Т.11.'!AF50,"), ",'Т.11.'!AG50,", ",'Т.11.'!AH50)))</f>
        <v/>
      </c>
      <c r="F585" s="578"/>
      <c r="G585" s="578"/>
      <c r="H585" s="578"/>
      <c r="I585" s="579"/>
      <c r="J585" s="577" t="str">
        <f ca="1">IF(CONCATENATE('Т.11.'!AJ50,", ",'Т.11.'!AI50,", ",'Т.11.'!AK50," обл., ",'Т.11.'!AL50," р-н, ",'Т.11.'!AM50," ",'Т.11.'!AN50,", ",'Т.11.'!AO50," ",'Т.11.'!AP50,", буд. ",'Т.11.'!AQ50,", кв./оф.",'Т.11.'!AR50,".    ",'Т.11.'!AS50)=" ,  ,   обл.,   р-н,    ,    , буд.  , кв./оф. .     ","",IF(CONCATENATE('Т.11.'!AJ50,", ",'Т.11.'!AI50,", ",'Т.11.'!AK50," обл., ",'Т.11.'!AL50," р-н, ",'Т.11.'!AM50," ",'Т.11.'!AN50,", ",'Т.11.'!AO50," ",'Т.11.'!AP50,", буд. ",'Т.11.'!AQ50,", кв./оф.",'Т.11.'!AR50,".    ",'Т.11.'!AS50)=$AJ$542,"-",CONCATENATE('Т.11.'!AJ50,", ",'Т.11.'!AI50,", ",'Т.11.'!AK50," обл., ",'Т.11.'!AL50," р-н, ",'Т.11.'!AM50," ",'Т.11.'!AN50,", ",'Т.11.'!AO50," ",'Т.11.'!AP50,", буд. ",'Т.11.'!AQ50,", кв./оф.",'Т.11.'!AR50,".    ",'Т.11.'!AS50)))</f>
        <v/>
      </c>
      <c r="K585" s="578"/>
      <c r="L585" s="578"/>
      <c r="M585" s="579"/>
      <c r="N585" s="577" t="str">
        <f ca="1">'Т.11.'!AT50</f>
        <v xml:space="preserve"> </v>
      </c>
      <c r="O585" s="578"/>
      <c r="P585" s="579"/>
      <c r="Q585" s="571" t="str">
        <f ca="1">IF(CONCATENATE('Т.11.'!AU50,"; ",'Т.11.'!AV50)=$AJ$543,"-",CONCATENATE('Т.11.'!AU50,"; ",'Т.11.'!AV50))</f>
        <v xml:space="preserve"> ;  </v>
      </c>
      <c r="R585" s="571"/>
      <c r="S585" s="571"/>
      <c r="T585" s="571" t="str">
        <f ca="1">'Т.11.'!AW50</f>
        <v xml:space="preserve"> </v>
      </c>
      <c r="U585" s="571"/>
      <c r="V585" s="247"/>
      <c r="W585" s="247"/>
      <c r="X585" s="247"/>
      <c r="Y585" s="247"/>
      <c r="Z585" s="247"/>
      <c r="AA585" s="247"/>
      <c r="AB585"/>
      <c r="AC585"/>
      <c r="AD585"/>
      <c r="AE585"/>
      <c r="AF585"/>
      <c r="AG585"/>
      <c r="AH585"/>
      <c r="AI585"/>
      <c r="AJ585"/>
    </row>
    <row r="586" spans="1:36" s="336" customFormat="1" ht="15" customHeight="1" x14ac:dyDescent="0.35">
      <c r="A586" s="402">
        <v>46</v>
      </c>
      <c r="B586" s="571" t="str">
        <f ca="1">CONCATENATE('Т.11.'!AB51," ",'Т.11.'!AC51," ",'Т.11.'!AD51)</f>
        <v xml:space="preserve">     </v>
      </c>
      <c r="C586" s="571"/>
      <c r="D586" s="571"/>
      <c r="E586" s="577" t="str">
        <f ca="1">IF(CONCATENATE('Т.11.'!AE51," (",'Т.11.'!AF51,"), ",'Т.11.'!AG51,", ",'Т.11.'!AH51)="  ( ),  ,  ","",IF(CONCATENATE('Т.11.'!AE51," (",'Т.11.'!AF51,"), ",'Т.11.'!AG51,", ",'Т.11.'!AH51)=$AJ$541,"-",CONCATENATE('Т.11.'!AE51," (",'Т.11.'!AF51,"), ",'Т.11.'!AG51,", ",'Т.11.'!AH51)))</f>
        <v/>
      </c>
      <c r="F586" s="578"/>
      <c r="G586" s="578"/>
      <c r="H586" s="578"/>
      <c r="I586" s="579"/>
      <c r="J586" s="577" t="str">
        <f ca="1">IF(CONCATENATE('Т.11.'!AJ51,", ",'Т.11.'!AI51,", ",'Т.11.'!AK51," обл., ",'Т.11.'!AL51," р-н, ",'Т.11.'!AM51," ",'Т.11.'!AN51,", ",'Т.11.'!AO51," ",'Т.11.'!AP51,", буд. ",'Т.11.'!AQ51,", кв./оф.",'Т.11.'!AR51,".    ",'Т.11.'!AS51)=" ,  ,   обл.,   р-н,    ,    , буд.  , кв./оф. .     ","",IF(CONCATENATE('Т.11.'!AJ51,", ",'Т.11.'!AI51,", ",'Т.11.'!AK51," обл., ",'Т.11.'!AL51," р-н, ",'Т.11.'!AM51," ",'Т.11.'!AN51,", ",'Т.11.'!AO51," ",'Т.11.'!AP51,", буд. ",'Т.11.'!AQ51,", кв./оф.",'Т.11.'!AR51,".    ",'Т.11.'!AS51)=$AJ$542,"-",CONCATENATE('Т.11.'!AJ51,", ",'Т.11.'!AI51,", ",'Т.11.'!AK51," обл., ",'Т.11.'!AL51," р-н, ",'Т.11.'!AM51," ",'Т.11.'!AN51,", ",'Т.11.'!AO51," ",'Т.11.'!AP51,", буд. ",'Т.11.'!AQ51,", кв./оф.",'Т.11.'!AR51,".    ",'Т.11.'!AS51)))</f>
        <v/>
      </c>
      <c r="K586" s="578"/>
      <c r="L586" s="578"/>
      <c r="M586" s="579"/>
      <c r="N586" s="577" t="str">
        <f ca="1">'Т.11.'!AT51</f>
        <v xml:space="preserve"> </v>
      </c>
      <c r="O586" s="578"/>
      <c r="P586" s="579"/>
      <c r="Q586" s="571" t="str">
        <f ca="1">IF(CONCATENATE('Т.11.'!AU51,"; ",'Т.11.'!AV51)=$AJ$543,"-",CONCATENATE('Т.11.'!AU51,"; ",'Т.11.'!AV51))</f>
        <v xml:space="preserve"> ;  </v>
      </c>
      <c r="R586" s="571"/>
      <c r="S586" s="571"/>
      <c r="T586" s="571" t="str">
        <f ca="1">'Т.11.'!AW51</f>
        <v xml:space="preserve"> </v>
      </c>
      <c r="U586" s="571"/>
      <c r="V586" s="247"/>
      <c r="W586" s="247"/>
      <c r="X586" s="247"/>
      <c r="Y586" s="247"/>
      <c r="Z586" s="247"/>
      <c r="AA586" s="247"/>
      <c r="AB586"/>
      <c r="AC586"/>
      <c r="AD586"/>
      <c r="AE586"/>
      <c r="AF586"/>
      <c r="AG586"/>
      <c r="AH586"/>
      <c r="AI586"/>
      <c r="AJ586"/>
    </row>
    <row r="587" spans="1:36" s="336" customFormat="1" ht="15" customHeight="1" x14ac:dyDescent="0.35">
      <c r="A587" s="402">
        <v>47</v>
      </c>
      <c r="B587" s="571" t="str">
        <f ca="1">CONCATENATE('Т.11.'!AB52," ",'Т.11.'!AC52," ",'Т.11.'!AD52)</f>
        <v xml:space="preserve">     </v>
      </c>
      <c r="C587" s="571"/>
      <c r="D587" s="571"/>
      <c r="E587" s="577" t="str">
        <f ca="1">IF(CONCATENATE('Т.11.'!AE52," (",'Т.11.'!AF52,"), ",'Т.11.'!AG52,", ",'Т.11.'!AH52)="  ( ),  ,  ","",IF(CONCATENATE('Т.11.'!AE52," (",'Т.11.'!AF52,"), ",'Т.11.'!AG52,", ",'Т.11.'!AH52)=$AJ$541,"-",CONCATENATE('Т.11.'!AE52," (",'Т.11.'!AF52,"), ",'Т.11.'!AG52,", ",'Т.11.'!AH52)))</f>
        <v/>
      </c>
      <c r="F587" s="578"/>
      <c r="G587" s="578"/>
      <c r="H587" s="578"/>
      <c r="I587" s="579"/>
      <c r="J587" s="577" t="str">
        <f ca="1">IF(CONCATENATE('Т.11.'!AJ52,", ",'Т.11.'!AI52,", ",'Т.11.'!AK52," обл., ",'Т.11.'!AL52," р-н, ",'Т.11.'!AM52," ",'Т.11.'!AN52,", ",'Т.11.'!AO52," ",'Т.11.'!AP52,", буд. ",'Т.11.'!AQ52,", кв./оф.",'Т.11.'!AR52,".    ",'Т.11.'!AS52)=" ,  ,   обл.,   р-н,    ,    , буд.  , кв./оф. .     ","",IF(CONCATENATE('Т.11.'!AJ52,", ",'Т.11.'!AI52,", ",'Т.11.'!AK52," обл., ",'Т.11.'!AL52," р-н, ",'Т.11.'!AM52," ",'Т.11.'!AN52,", ",'Т.11.'!AO52," ",'Т.11.'!AP52,", буд. ",'Т.11.'!AQ52,", кв./оф.",'Т.11.'!AR52,".    ",'Т.11.'!AS52)=$AJ$542,"-",CONCATENATE('Т.11.'!AJ52,", ",'Т.11.'!AI52,", ",'Т.11.'!AK52," обл., ",'Т.11.'!AL52," р-н, ",'Т.11.'!AM52," ",'Т.11.'!AN52,", ",'Т.11.'!AO52," ",'Т.11.'!AP52,", буд. ",'Т.11.'!AQ52,", кв./оф.",'Т.11.'!AR52,".    ",'Т.11.'!AS52)))</f>
        <v/>
      </c>
      <c r="K587" s="578"/>
      <c r="L587" s="578"/>
      <c r="M587" s="579"/>
      <c r="N587" s="577" t="str">
        <f ca="1">'Т.11.'!AT52</f>
        <v xml:space="preserve"> </v>
      </c>
      <c r="O587" s="578"/>
      <c r="P587" s="579"/>
      <c r="Q587" s="571" t="str">
        <f ca="1">IF(CONCATENATE('Т.11.'!AU52,"; ",'Т.11.'!AV52)=$AJ$543,"-",CONCATENATE('Т.11.'!AU52,"; ",'Т.11.'!AV52))</f>
        <v xml:space="preserve"> ;  </v>
      </c>
      <c r="R587" s="571"/>
      <c r="S587" s="571"/>
      <c r="T587" s="571" t="str">
        <f ca="1">'Т.11.'!AW52</f>
        <v xml:space="preserve"> </v>
      </c>
      <c r="U587" s="571"/>
      <c r="V587" s="247"/>
      <c r="W587" s="247"/>
      <c r="X587" s="247"/>
      <c r="Y587" s="247"/>
      <c r="Z587" s="247"/>
      <c r="AA587" s="247"/>
      <c r="AB587"/>
      <c r="AC587"/>
      <c r="AD587"/>
      <c r="AE587"/>
      <c r="AF587"/>
      <c r="AG587"/>
      <c r="AH587"/>
      <c r="AI587"/>
      <c r="AJ587"/>
    </row>
    <row r="588" spans="1:36" s="336" customFormat="1" ht="15" customHeight="1" x14ac:dyDescent="0.35">
      <c r="A588" s="402">
        <v>48</v>
      </c>
      <c r="B588" s="571" t="str">
        <f ca="1">CONCATENATE('Т.11.'!AB53," ",'Т.11.'!AC53," ",'Т.11.'!AD53)</f>
        <v xml:space="preserve">     </v>
      </c>
      <c r="C588" s="571"/>
      <c r="D588" s="571"/>
      <c r="E588" s="577" t="str">
        <f ca="1">IF(CONCATENATE('Т.11.'!AE53," (",'Т.11.'!AF53,"), ",'Т.11.'!AG53,", ",'Т.11.'!AH53)="  ( ),  ,  ","",IF(CONCATENATE('Т.11.'!AE53," (",'Т.11.'!AF53,"), ",'Т.11.'!AG53,", ",'Т.11.'!AH53)=$AJ$541,"-",CONCATENATE('Т.11.'!AE53," (",'Т.11.'!AF53,"), ",'Т.11.'!AG53,", ",'Т.11.'!AH53)))</f>
        <v/>
      </c>
      <c r="F588" s="578"/>
      <c r="G588" s="578"/>
      <c r="H588" s="578"/>
      <c r="I588" s="579"/>
      <c r="J588" s="577" t="str">
        <f ca="1">IF(CONCATENATE('Т.11.'!AJ53,", ",'Т.11.'!AI53,", ",'Т.11.'!AK53," обл., ",'Т.11.'!AL53," р-н, ",'Т.11.'!AM53," ",'Т.11.'!AN53,", ",'Т.11.'!AO53," ",'Т.11.'!AP53,", буд. ",'Т.11.'!AQ53,", кв./оф.",'Т.11.'!AR53,".    ",'Т.11.'!AS53)=" ,  ,   обл.,   р-н,    ,    , буд.  , кв./оф. .     ","",IF(CONCATENATE('Т.11.'!AJ53,", ",'Т.11.'!AI53,", ",'Т.11.'!AK53," обл., ",'Т.11.'!AL53," р-н, ",'Т.11.'!AM53," ",'Т.11.'!AN53,", ",'Т.11.'!AO53," ",'Т.11.'!AP53,", буд. ",'Т.11.'!AQ53,", кв./оф.",'Т.11.'!AR53,".    ",'Т.11.'!AS53)=$AJ$542,"-",CONCATENATE('Т.11.'!AJ53,", ",'Т.11.'!AI53,", ",'Т.11.'!AK53," обл., ",'Т.11.'!AL53," р-н, ",'Т.11.'!AM53," ",'Т.11.'!AN53,", ",'Т.11.'!AO53," ",'Т.11.'!AP53,", буд. ",'Т.11.'!AQ53,", кв./оф.",'Т.11.'!AR53,".    ",'Т.11.'!AS53)))</f>
        <v/>
      </c>
      <c r="K588" s="578"/>
      <c r="L588" s="578"/>
      <c r="M588" s="579"/>
      <c r="N588" s="577" t="str">
        <f ca="1">'Т.11.'!AT53</f>
        <v xml:space="preserve"> </v>
      </c>
      <c r="O588" s="578"/>
      <c r="P588" s="579"/>
      <c r="Q588" s="571" t="str">
        <f ca="1">IF(CONCATENATE('Т.11.'!AU53,"; ",'Т.11.'!AV53)=$AJ$543,"-",CONCATENATE('Т.11.'!AU53,"; ",'Т.11.'!AV53))</f>
        <v xml:space="preserve"> ;  </v>
      </c>
      <c r="R588" s="571"/>
      <c r="S588" s="571"/>
      <c r="T588" s="571" t="str">
        <f ca="1">'Т.11.'!AW53</f>
        <v xml:space="preserve"> </v>
      </c>
      <c r="U588" s="571"/>
      <c r="V588" s="247"/>
      <c r="W588" s="247"/>
      <c r="X588" s="247"/>
      <c r="Y588" s="247"/>
      <c r="Z588" s="247"/>
      <c r="AA588" s="247"/>
      <c r="AB588"/>
      <c r="AC588"/>
      <c r="AD588"/>
      <c r="AE588"/>
      <c r="AF588"/>
      <c r="AG588"/>
      <c r="AH588"/>
      <c r="AI588"/>
      <c r="AJ588"/>
    </row>
    <row r="589" spans="1:36" s="336" customFormat="1" ht="15" customHeight="1" x14ac:dyDescent="0.35">
      <c r="A589" s="402">
        <v>49</v>
      </c>
      <c r="B589" s="571" t="str">
        <f ca="1">CONCATENATE('Т.11.'!AB54," ",'Т.11.'!AC54," ",'Т.11.'!AD54)</f>
        <v xml:space="preserve">     </v>
      </c>
      <c r="C589" s="571"/>
      <c r="D589" s="571"/>
      <c r="E589" s="577" t="str">
        <f ca="1">IF(CONCATENATE('Т.11.'!AE54," (",'Т.11.'!AF54,"), ",'Т.11.'!AG54,", ",'Т.11.'!AH54)="  ( ),  ,  ","",IF(CONCATENATE('Т.11.'!AE54," (",'Т.11.'!AF54,"), ",'Т.11.'!AG54,", ",'Т.11.'!AH54)=$AJ$541,"-",CONCATENATE('Т.11.'!AE54," (",'Т.11.'!AF54,"), ",'Т.11.'!AG54,", ",'Т.11.'!AH54)))</f>
        <v/>
      </c>
      <c r="F589" s="578"/>
      <c r="G589" s="578"/>
      <c r="H589" s="578"/>
      <c r="I589" s="579"/>
      <c r="J589" s="577" t="str">
        <f ca="1">IF(CONCATENATE('Т.11.'!AJ54,", ",'Т.11.'!AI54,", ",'Т.11.'!AK54," обл., ",'Т.11.'!AL54," р-н, ",'Т.11.'!AM54," ",'Т.11.'!AN54,", ",'Т.11.'!AO54," ",'Т.11.'!AP54,", буд. ",'Т.11.'!AQ54,", кв./оф.",'Т.11.'!AR54,".    ",'Т.11.'!AS54)=" ,  ,   обл.,   р-н,    ,    , буд.  , кв./оф. .     ","",IF(CONCATENATE('Т.11.'!AJ54,", ",'Т.11.'!AI54,", ",'Т.11.'!AK54," обл., ",'Т.11.'!AL54," р-н, ",'Т.11.'!AM54," ",'Т.11.'!AN54,", ",'Т.11.'!AO54," ",'Т.11.'!AP54,", буд. ",'Т.11.'!AQ54,", кв./оф.",'Т.11.'!AR54,".    ",'Т.11.'!AS54)=$AJ$542,"-",CONCATENATE('Т.11.'!AJ54,", ",'Т.11.'!AI54,", ",'Т.11.'!AK54," обл., ",'Т.11.'!AL54," р-н, ",'Т.11.'!AM54," ",'Т.11.'!AN54,", ",'Т.11.'!AO54," ",'Т.11.'!AP54,", буд. ",'Т.11.'!AQ54,", кв./оф.",'Т.11.'!AR54,".    ",'Т.11.'!AS54)))</f>
        <v/>
      </c>
      <c r="K589" s="578"/>
      <c r="L589" s="578"/>
      <c r="M589" s="579"/>
      <c r="N589" s="577" t="str">
        <f ca="1">'Т.11.'!AT54</f>
        <v xml:space="preserve"> </v>
      </c>
      <c r="O589" s="578"/>
      <c r="P589" s="579"/>
      <c r="Q589" s="571" t="str">
        <f ca="1">IF(CONCATENATE('Т.11.'!AU54,"; ",'Т.11.'!AV54)=$AJ$543,"-",CONCATENATE('Т.11.'!AU54,"; ",'Т.11.'!AV54))</f>
        <v xml:space="preserve"> ;  </v>
      </c>
      <c r="R589" s="571"/>
      <c r="S589" s="571"/>
      <c r="T589" s="571" t="str">
        <f ca="1">'Т.11.'!AW54</f>
        <v xml:space="preserve"> </v>
      </c>
      <c r="U589" s="571"/>
      <c r="V589" s="247"/>
      <c r="W589" s="247"/>
      <c r="X589" s="247"/>
      <c r="Y589" s="247"/>
      <c r="Z589" s="247"/>
      <c r="AA589" s="247"/>
      <c r="AB589"/>
      <c r="AC589"/>
      <c r="AD589"/>
      <c r="AE589"/>
      <c r="AF589"/>
      <c r="AG589"/>
      <c r="AH589"/>
      <c r="AI589"/>
      <c r="AJ589"/>
    </row>
    <row r="590" spans="1:36" s="336" customFormat="1" ht="15" customHeight="1" x14ac:dyDescent="0.35">
      <c r="A590" s="402">
        <v>50</v>
      </c>
      <c r="B590" s="571" t="str">
        <f ca="1">CONCATENATE('Т.11.'!AB55," ",'Т.11.'!AC55," ",'Т.11.'!AD55)</f>
        <v xml:space="preserve">     </v>
      </c>
      <c r="C590" s="571"/>
      <c r="D590" s="571"/>
      <c r="E590" s="577" t="str">
        <f ca="1">IF(CONCATENATE('Т.11.'!AE55," (",'Т.11.'!AF55,"), ",'Т.11.'!AG55,", ",'Т.11.'!AH55)="  ( ),  ,  ","",IF(CONCATENATE('Т.11.'!AE55," (",'Т.11.'!AF55,"), ",'Т.11.'!AG55,", ",'Т.11.'!AH55)=$AJ$541,"-",CONCATENATE('Т.11.'!AE55," (",'Т.11.'!AF55,"), ",'Т.11.'!AG55,", ",'Т.11.'!AH55)))</f>
        <v/>
      </c>
      <c r="F590" s="578"/>
      <c r="G590" s="578"/>
      <c r="H590" s="578"/>
      <c r="I590" s="579"/>
      <c r="J590" s="577" t="str">
        <f ca="1">IF(CONCATENATE('Т.11.'!AJ55,", ",'Т.11.'!AI55,", ",'Т.11.'!AK55," обл., ",'Т.11.'!AL55," р-н, ",'Т.11.'!AM55," ",'Т.11.'!AN55,", ",'Т.11.'!AO55," ",'Т.11.'!AP55,", буд. ",'Т.11.'!AQ55,", кв./оф.",'Т.11.'!AR55,".    ",'Т.11.'!AS55)=" ,  ,   обл.,   р-н,    ,    , буд.  , кв./оф. .     ","",IF(CONCATENATE('Т.11.'!AJ55,", ",'Т.11.'!AI55,", ",'Т.11.'!AK55," обл., ",'Т.11.'!AL55," р-н, ",'Т.11.'!AM55," ",'Т.11.'!AN55,", ",'Т.11.'!AO55," ",'Т.11.'!AP55,", буд. ",'Т.11.'!AQ55,", кв./оф.",'Т.11.'!AR55,".    ",'Т.11.'!AS55)=$AJ$542,"-",CONCATENATE('Т.11.'!AJ55,", ",'Т.11.'!AI55,", ",'Т.11.'!AK55," обл., ",'Т.11.'!AL55," р-н, ",'Т.11.'!AM55," ",'Т.11.'!AN55,", ",'Т.11.'!AO55," ",'Т.11.'!AP55,", буд. ",'Т.11.'!AQ55,", кв./оф.",'Т.11.'!AR55,".    ",'Т.11.'!AS55)))</f>
        <v/>
      </c>
      <c r="K590" s="578"/>
      <c r="L590" s="578"/>
      <c r="M590" s="579"/>
      <c r="N590" s="577" t="str">
        <f ca="1">'Т.11.'!AT55</f>
        <v xml:space="preserve"> </v>
      </c>
      <c r="O590" s="578"/>
      <c r="P590" s="579"/>
      <c r="Q590" s="571" t="str">
        <f ca="1">IF(CONCATENATE('Т.11.'!AU55,"; ",'Т.11.'!AV55)=$AJ$543,"-",CONCATENATE('Т.11.'!AU55,"; ",'Т.11.'!AV55))</f>
        <v xml:space="preserve"> ;  </v>
      </c>
      <c r="R590" s="571"/>
      <c r="S590" s="571"/>
      <c r="T590" s="571" t="str">
        <f ca="1">'Т.11.'!AW55</f>
        <v xml:space="preserve"> </v>
      </c>
      <c r="U590" s="571"/>
      <c r="V590" s="247"/>
      <c r="W590" s="247"/>
      <c r="X590" s="247"/>
      <c r="Y590" s="247"/>
      <c r="Z590" s="247"/>
      <c r="AA590" s="247"/>
      <c r="AB590"/>
      <c r="AC590"/>
      <c r="AD590"/>
      <c r="AE590"/>
      <c r="AF590"/>
      <c r="AG590"/>
      <c r="AH590"/>
      <c r="AI590"/>
      <c r="AJ590"/>
    </row>
    <row r="591" spans="1:36" s="336" customFormat="1" ht="35.25" customHeight="1" x14ac:dyDescent="0.35">
      <c r="A591" s="582" t="s">
        <v>1105</v>
      </c>
      <c r="B591" s="582"/>
      <c r="C591" s="582"/>
      <c r="D591" s="583"/>
      <c r="E591" s="583"/>
      <c r="F591" s="583"/>
      <c r="G591" s="583"/>
      <c r="H591" s="583"/>
      <c r="I591" s="583"/>
      <c r="J591" s="583"/>
      <c r="K591" s="583"/>
      <c r="L591" s="583"/>
      <c r="M591" s="583"/>
      <c r="N591" s="583"/>
      <c r="O591" s="583"/>
      <c r="P591" s="583"/>
      <c r="Q591" s="583"/>
      <c r="R591" s="583"/>
      <c r="S591" s="583"/>
      <c r="T591" s="583"/>
      <c r="U591" s="583"/>
      <c r="V591" s="247"/>
      <c r="W591" s="247"/>
      <c r="X591" s="247"/>
      <c r="Y591" s="247"/>
      <c r="Z591" s="247"/>
      <c r="AA591" s="247"/>
      <c r="AB591"/>
      <c r="AC591"/>
      <c r="AD591"/>
      <c r="AE591"/>
      <c r="AF591"/>
      <c r="AG591"/>
      <c r="AH591"/>
      <c r="AI591"/>
      <c r="AJ591"/>
    </row>
    <row r="592" spans="1:36" s="336" customFormat="1" ht="14.25" customHeight="1" x14ac:dyDescent="0.35">
      <c r="A592" s="308"/>
      <c r="B592" s="310"/>
      <c r="C592" s="310"/>
      <c r="D592" s="310"/>
      <c r="E592" s="310"/>
      <c r="F592" s="310"/>
      <c r="G592" s="310"/>
      <c r="H592" s="310"/>
      <c r="I592" s="310"/>
      <c r="J592" s="310"/>
      <c r="K592" s="310"/>
      <c r="L592" s="310"/>
      <c r="M592" s="312"/>
      <c r="N592" s="310"/>
      <c r="O592" s="310"/>
      <c r="P592" s="310"/>
      <c r="Q592" s="312"/>
      <c r="R592" s="310"/>
      <c r="S592" s="312"/>
      <c r="T592" s="312"/>
      <c r="U592" s="312"/>
      <c r="V592" s="247"/>
      <c r="W592" s="247"/>
      <c r="X592" s="247"/>
      <c r="Y592" s="247"/>
      <c r="Z592" s="247"/>
      <c r="AA592" s="247"/>
      <c r="AB592"/>
      <c r="AC592"/>
      <c r="AD592"/>
      <c r="AE592"/>
      <c r="AF592"/>
      <c r="AG592"/>
      <c r="AH592"/>
      <c r="AI592"/>
      <c r="AJ592"/>
    </row>
    <row r="593" spans="1:37" s="336" customFormat="1" ht="15.75" customHeight="1" x14ac:dyDescent="0.35">
      <c r="A593" s="595" t="s">
        <v>461</v>
      </c>
      <c r="B593" s="595"/>
      <c r="C593" s="595"/>
      <c r="D593" s="595"/>
      <c r="E593" s="595"/>
      <c r="F593" s="595"/>
      <c r="G593" s="595"/>
      <c r="H593" s="595"/>
      <c r="I593" s="595"/>
      <c r="J593" s="595"/>
      <c r="K593" s="595"/>
      <c r="L593" s="595"/>
      <c r="M593" s="595"/>
      <c r="N593" s="595"/>
      <c r="O593" s="595"/>
      <c r="P593" s="595"/>
      <c r="Q593" s="595"/>
      <c r="R593" s="595"/>
      <c r="S593" s="595"/>
      <c r="T593" s="595"/>
      <c r="U593" s="595"/>
      <c r="V593" s="247"/>
      <c r="W593" s="247"/>
      <c r="X593" s="247"/>
      <c r="Y593" s="247"/>
      <c r="Z593" s="247"/>
      <c r="AA593" s="247"/>
      <c r="AB593"/>
      <c r="AC593"/>
      <c r="AD593"/>
      <c r="AE593"/>
      <c r="AF593"/>
      <c r="AG593"/>
      <c r="AH593"/>
      <c r="AI593"/>
      <c r="AJ593"/>
    </row>
    <row r="594" spans="1:37" s="336" customFormat="1" ht="15" customHeight="1" x14ac:dyDescent="0.35">
      <c r="A594" s="317"/>
      <c r="B594" s="311"/>
      <c r="C594" s="311"/>
      <c r="D594" s="311"/>
      <c r="E594" s="311"/>
      <c r="F594" s="311"/>
      <c r="G594" s="311"/>
      <c r="H594" s="311"/>
      <c r="I594" s="311"/>
      <c r="J594" s="311"/>
      <c r="K594" s="311"/>
      <c r="L594" s="310"/>
      <c r="M594" s="312"/>
      <c r="N594" s="310"/>
      <c r="O594" s="310"/>
      <c r="P594" s="310"/>
      <c r="Q594" s="312"/>
      <c r="R594" s="310"/>
      <c r="S594" s="312"/>
      <c r="T594" s="312"/>
      <c r="U594" s="313" t="s">
        <v>597</v>
      </c>
      <c r="V594" s="247"/>
      <c r="W594" s="247"/>
      <c r="X594" s="247"/>
      <c r="Y594" s="247"/>
      <c r="Z594" s="247"/>
      <c r="AA594" s="247"/>
      <c r="AB594"/>
      <c r="AC594"/>
      <c r="AD594"/>
      <c r="AE594"/>
      <c r="AF594"/>
      <c r="AG594"/>
      <c r="AH594"/>
      <c r="AI594"/>
      <c r="AJ594"/>
    </row>
    <row r="595" spans="1:37" s="336" customFormat="1" ht="39.75" customHeight="1" x14ac:dyDescent="0.35">
      <c r="A595" s="611" t="s">
        <v>1393</v>
      </c>
      <c r="B595" s="611"/>
      <c r="C595" s="611"/>
      <c r="D595" s="611"/>
      <c r="E595" s="611"/>
      <c r="F595" s="611"/>
      <c r="G595" s="611"/>
      <c r="H595" s="611"/>
      <c r="I595" s="611"/>
      <c r="J595" s="611"/>
      <c r="K595" s="611"/>
      <c r="L595" s="611"/>
      <c r="M595" s="611"/>
      <c r="N595" s="611"/>
      <c r="O595" s="611"/>
      <c r="P595" s="611"/>
      <c r="Q595" s="611"/>
      <c r="R595" s="611"/>
      <c r="S595" s="611"/>
      <c r="T595" s="611"/>
      <c r="U595" s="611"/>
      <c r="V595" s="247"/>
      <c r="W595" s="247"/>
      <c r="X595" s="247"/>
      <c r="Y595" s="247"/>
      <c r="Z595" s="247"/>
      <c r="AA595" s="247"/>
      <c r="AB595"/>
      <c r="AC595"/>
      <c r="AD595"/>
      <c r="AE595"/>
      <c r="AF595"/>
      <c r="AG595"/>
      <c r="AH595"/>
      <c r="AI595"/>
      <c r="AJ595"/>
      <c r="AK595"/>
    </row>
    <row r="596" spans="1:37" s="336" customFormat="1" ht="12.75" customHeight="1" x14ac:dyDescent="0.35">
      <c r="A596" s="601" t="s">
        <v>579</v>
      </c>
      <c r="B596" s="600" t="s">
        <v>228</v>
      </c>
      <c r="C596" s="600"/>
      <c r="D596" s="600"/>
      <c r="E596" s="600"/>
      <c r="F596" s="600"/>
      <c r="G596" s="600"/>
      <c r="H596" s="600"/>
      <c r="I596" s="600"/>
      <c r="J596" s="600"/>
      <c r="K596" s="600"/>
      <c r="L596" s="600"/>
      <c r="M596" s="600"/>
      <c r="N596" s="600"/>
      <c r="O596" s="600"/>
      <c r="P596" s="600"/>
      <c r="Q596" s="600"/>
      <c r="R596" s="600"/>
      <c r="S596" s="600"/>
      <c r="T596" s="600"/>
      <c r="U596" s="601" t="s">
        <v>234</v>
      </c>
      <c r="V596" s="247"/>
      <c r="W596" s="247"/>
      <c r="X596" s="247"/>
      <c r="Y596" s="247"/>
      <c r="Z596" s="247"/>
      <c r="AA596" s="247"/>
      <c r="AB596"/>
      <c r="AC596"/>
      <c r="AD596"/>
      <c r="AE596"/>
      <c r="AF596"/>
      <c r="AG596"/>
      <c r="AH596"/>
      <c r="AI596"/>
      <c r="AJ596"/>
      <c r="AK596"/>
    </row>
    <row r="597" spans="1:37" s="336" customFormat="1" ht="10.5" customHeight="1" x14ac:dyDescent="0.35">
      <c r="A597" s="601" t="s">
        <v>593</v>
      </c>
      <c r="B597" s="600"/>
      <c r="C597" s="600"/>
      <c r="D597" s="600"/>
      <c r="E597" s="600"/>
      <c r="F597" s="600"/>
      <c r="G597" s="600"/>
      <c r="H597" s="600"/>
      <c r="I597" s="600"/>
      <c r="J597" s="600"/>
      <c r="K597" s="600"/>
      <c r="L597" s="600"/>
      <c r="M597" s="600"/>
      <c r="N597" s="600"/>
      <c r="O597" s="600"/>
      <c r="P597" s="600"/>
      <c r="Q597" s="600"/>
      <c r="R597" s="600"/>
      <c r="S597" s="600"/>
      <c r="T597" s="600"/>
      <c r="U597" s="601"/>
      <c r="V597" s="247"/>
      <c r="W597" s="247"/>
      <c r="X597" s="247"/>
      <c r="Y597" s="247"/>
      <c r="Z597" s="247"/>
      <c r="AA597" s="247"/>
      <c r="AB597"/>
      <c r="AC597"/>
      <c r="AD597"/>
      <c r="AE597"/>
      <c r="AF597"/>
      <c r="AG597"/>
      <c r="AH597"/>
      <c r="AI597"/>
      <c r="AJ597"/>
      <c r="AK597"/>
    </row>
    <row r="598" spans="1:37" s="336" customFormat="1" x14ac:dyDescent="0.35">
      <c r="A598" s="400">
        <v>1</v>
      </c>
      <c r="B598" s="601">
        <v>2</v>
      </c>
      <c r="C598" s="601"/>
      <c r="D598" s="601"/>
      <c r="E598" s="601"/>
      <c r="F598" s="601"/>
      <c r="G598" s="601"/>
      <c r="H598" s="601"/>
      <c r="I598" s="601"/>
      <c r="J598" s="601"/>
      <c r="K598" s="601"/>
      <c r="L598" s="601"/>
      <c r="M598" s="601"/>
      <c r="N598" s="601"/>
      <c r="O598" s="601"/>
      <c r="P598" s="601"/>
      <c r="Q598" s="601"/>
      <c r="R598" s="601"/>
      <c r="S598" s="601"/>
      <c r="T598" s="601"/>
      <c r="U598" s="400">
        <v>3</v>
      </c>
      <c r="V598" s="276"/>
      <c r="W598" s="247"/>
      <c r="X598" s="247"/>
      <c r="Y598" s="247"/>
      <c r="Z598" s="247"/>
      <c r="AA598" s="247"/>
      <c r="AB598"/>
      <c r="AC598"/>
      <c r="AD598"/>
      <c r="AE598"/>
      <c r="AF598"/>
      <c r="AG598"/>
      <c r="AH598"/>
      <c r="AI598"/>
      <c r="AJ598"/>
      <c r="AK598"/>
    </row>
    <row r="599" spans="1:37" s="336" customFormat="1" ht="63" customHeight="1" x14ac:dyDescent="0.35">
      <c r="A599" s="634">
        <v>1</v>
      </c>
      <c r="B599" s="571" t="str">
        <f>'Т.12.'!B6</f>
        <v>Чи маєте Ви (Ваші асоційовані/близькі особи) або юридичні особи, з якими Ви (Ваші асоційовані/близькі особи) перебуваєте в трудових відносинах, або в яких Ви (Ваші асоційовані/близькі особи) є керівником, головним ризик-менеджером, головним комплаєнс-менеджером, керівником підрозділу внутрішнього аудиту або власником істотної участі/контролером, зобов’язання майнового характеру перед банком, до якого Вас обрано керівником, головним ризик-менеджером, головним комплаєнс-менеджером, керівником підрозділу внутрішнього аудиту, його материнською та/або дочірніми компаніями?
Якщо так, то надайте пояснення</v>
      </c>
      <c r="C599" s="571"/>
      <c r="D599" s="571"/>
      <c r="E599" s="571"/>
      <c r="F599" s="571"/>
      <c r="G599" s="571"/>
      <c r="H599" s="571"/>
      <c r="I599" s="571"/>
      <c r="J599" s="571"/>
      <c r="K599" s="571"/>
      <c r="L599" s="571"/>
      <c r="M599" s="571"/>
      <c r="N599" s="571"/>
      <c r="O599" s="571"/>
      <c r="P599" s="571"/>
      <c r="Q599" s="571"/>
      <c r="R599" s="571"/>
      <c r="S599" s="571"/>
      <c r="T599" s="571"/>
      <c r="U599" s="399" t="str">
        <f ca="1">'Т.12.'!AC6</f>
        <v xml:space="preserve"> </v>
      </c>
      <c r="V599" s="247"/>
      <c r="W599" s="247"/>
      <c r="X599" s="247"/>
      <c r="Y599" s="247"/>
      <c r="Z599" s="247"/>
      <c r="AA599" s="247"/>
      <c r="AB599"/>
      <c r="AC599"/>
      <c r="AD599"/>
      <c r="AE599"/>
      <c r="AF599"/>
      <c r="AG599"/>
      <c r="AH599"/>
      <c r="AI599"/>
      <c r="AJ599"/>
      <c r="AK599"/>
    </row>
    <row r="600" spans="1:37" s="336" customFormat="1" ht="27" customHeight="1" x14ac:dyDescent="0.35">
      <c r="A600" s="634"/>
      <c r="B600" s="571" t="s">
        <v>598</v>
      </c>
      <c r="C600" s="571"/>
      <c r="D600" s="571"/>
      <c r="E600" s="571" t="str">
        <f ca="1">'Т.12.'!AD6</f>
        <v xml:space="preserve"> </v>
      </c>
      <c r="F600" s="571"/>
      <c r="G600" s="571"/>
      <c r="H600" s="571"/>
      <c r="I600" s="571"/>
      <c r="J600" s="571"/>
      <c r="K600" s="571"/>
      <c r="L600" s="571"/>
      <c r="M600" s="571"/>
      <c r="N600" s="571"/>
      <c r="O600" s="571"/>
      <c r="P600" s="571"/>
      <c r="Q600" s="571"/>
      <c r="R600" s="571"/>
      <c r="S600" s="571"/>
      <c r="T600" s="571"/>
      <c r="U600" s="571"/>
      <c r="V600" s="247"/>
      <c r="W600" s="247"/>
      <c r="X600" s="247"/>
      <c r="Y600" s="247"/>
      <c r="Z600" s="247"/>
      <c r="AA600" s="247"/>
      <c r="AB600"/>
      <c r="AC600"/>
      <c r="AD600"/>
      <c r="AE600"/>
      <c r="AF600"/>
      <c r="AG600"/>
      <c r="AH600"/>
      <c r="AI600"/>
      <c r="AJ600"/>
      <c r="AK600"/>
    </row>
    <row r="601" spans="1:37" s="336" customFormat="1" ht="27.75" customHeight="1" x14ac:dyDescent="0.35">
      <c r="A601" s="634">
        <v>2</v>
      </c>
      <c r="B601" s="571" t="str">
        <f>'Т.12.'!B7</f>
        <v>Чи володієте Ви (Ваші асоційовані/близькі особи) прямо або опосередковано акціями банку, до якого Вас обрано керівником, головним ризик-менеджером, головним комплаєнс-менеджером, керівником підрозділу внутрішнього аудиту, його материнської та/або дочірніх компаній?
Якщо так, то надайте пояснення</v>
      </c>
      <c r="C601" s="571"/>
      <c r="D601" s="571"/>
      <c r="E601" s="571"/>
      <c r="F601" s="571"/>
      <c r="G601" s="571"/>
      <c r="H601" s="571"/>
      <c r="I601" s="571"/>
      <c r="J601" s="571"/>
      <c r="K601" s="571"/>
      <c r="L601" s="571"/>
      <c r="M601" s="571"/>
      <c r="N601" s="571"/>
      <c r="O601" s="571"/>
      <c r="P601" s="571"/>
      <c r="Q601" s="571"/>
      <c r="R601" s="571"/>
      <c r="S601" s="571"/>
      <c r="T601" s="571"/>
      <c r="U601" s="399" t="str">
        <f ca="1">'Т.12.'!AC7</f>
        <v xml:space="preserve"> </v>
      </c>
      <c r="V601" s="247"/>
      <c r="W601" s="247"/>
      <c r="X601" s="247"/>
      <c r="Y601" s="247"/>
      <c r="Z601" s="247"/>
      <c r="AA601" s="247"/>
      <c r="AB601"/>
      <c r="AC601"/>
      <c r="AD601"/>
      <c r="AE601"/>
      <c r="AF601"/>
      <c r="AG601"/>
      <c r="AH601"/>
      <c r="AI601"/>
      <c r="AJ601"/>
      <c r="AK601"/>
    </row>
    <row r="602" spans="1:37" s="336" customFormat="1" ht="27" customHeight="1" x14ac:dyDescent="0.35">
      <c r="A602" s="634"/>
      <c r="B602" s="571" t="s">
        <v>598</v>
      </c>
      <c r="C602" s="571"/>
      <c r="D602" s="571"/>
      <c r="E602" s="571" t="str">
        <f ca="1">'Т.12.'!AD7</f>
        <v xml:space="preserve"> </v>
      </c>
      <c r="F602" s="571"/>
      <c r="G602" s="571"/>
      <c r="H602" s="571"/>
      <c r="I602" s="571"/>
      <c r="J602" s="571"/>
      <c r="K602" s="571"/>
      <c r="L602" s="571"/>
      <c r="M602" s="571"/>
      <c r="N602" s="571"/>
      <c r="O602" s="571"/>
      <c r="P602" s="571"/>
      <c r="Q602" s="571"/>
      <c r="R602" s="571"/>
      <c r="S602" s="571"/>
      <c r="T602" s="571"/>
      <c r="U602" s="571"/>
      <c r="V602" s="247"/>
      <c r="W602" s="247"/>
      <c r="X602" s="247"/>
      <c r="Y602" s="247"/>
      <c r="Z602" s="247"/>
      <c r="AA602" s="247"/>
      <c r="AB602"/>
      <c r="AC602"/>
      <c r="AD602"/>
      <c r="AE602"/>
      <c r="AF602"/>
      <c r="AG602"/>
      <c r="AH602"/>
      <c r="AI602"/>
      <c r="AJ602"/>
      <c r="AK602"/>
    </row>
    <row r="603" spans="1:37" s="336" customFormat="1" ht="29.25" customHeight="1" x14ac:dyDescent="0.35">
      <c r="A603" s="634">
        <v>3</v>
      </c>
      <c r="B603" s="571" t="s">
        <v>599</v>
      </c>
      <c r="C603" s="571"/>
      <c r="D603" s="571"/>
      <c r="E603" s="571"/>
      <c r="F603" s="571"/>
      <c r="G603" s="571"/>
      <c r="H603" s="571"/>
      <c r="I603" s="571"/>
      <c r="J603" s="571"/>
      <c r="K603" s="571"/>
      <c r="L603" s="571"/>
      <c r="M603" s="571"/>
      <c r="N603" s="571"/>
      <c r="O603" s="571"/>
      <c r="P603" s="571"/>
      <c r="Q603" s="571"/>
      <c r="R603" s="571"/>
      <c r="S603" s="571"/>
      <c r="T603" s="571"/>
      <c r="U603" s="399" t="str">
        <f ca="1">'Т.12.'!AC8</f>
        <v xml:space="preserve"> </v>
      </c>
      <c r="V603" s="247"/>
      <c r="W603" s="247"/>
      <c r="X603" s="247"/>
      <c r="Y603" s="247"/>
      <c r="Z603" s="247"/>
      <c r="AA603" s="247"/>
      <c r="AB603"/>
      <c r="AC603"/>
      <c r="AD603"/>
      <c r="AE603"/>
      <c r="AF603"/>
      <c r="AG603"/>
      <c r="AH603"/>
      <c r="AI603"/>
      <c r="AJ603"/>
      <c r="AK603"/>
    </row>
    <row r="604" spans="1:37" s="336" customFormat="1" ht="27" customHeight="1" x14ac:dyDescent="0.35">
      <c r="A604" s="634"/>
      <c r="B604" s="571" t="s">
        <v>598</v>
      </c>
      <c r="C604" s="571"/>
      <c r="D604" s="571"/>
      <c r="E604" s="571" t="str">
        <f ca="1">'Т.12.'!AD8</f>
        <v xml:space="preserve"> </v>
      </c>
      <c r="F604" s="571"/>
      <c r="G604" s="571"/>
      <c r="H604" s="571"/>
      <c r="I604" s="571"/>
      <c r="J604" s="571"/>
      <c r="K604" s="571"/>
      <c r="L604" s="571"/>
      <c r="M604" s="571"/>
      <c r="N604" s="571"/>
      <c r="O604" s="571"/>
      <c r="P604" s="571"/>
      <c r="Q604" s="571"/>
      <c r="R604" s="571"/>
      <c r="S604" s="571"/>
      <c r="T604" s="571"/>
      <c r="U604" s="571"/>
      <c r="V604" s="247"/>
      <c r="W604" s="247"/>
      <c r="X604" s="247"/>
      <c r="Y604" s="247"/>
      <c r="Z604" s="247"/>
      <c r="AA604" s="247"/>
      <c r="AB604"/>
      <c r="AC604"/>
      <c r="AD604"/>
      <c r="AE604"/>
      <c r="AF604"/>
      <c r="AG604"/>
      <c r="AH604"/>
      <c r="AI604"/>
      <c r="AJ604"/>
      <c r="AK604"/>
    </row>
    <row r="605" spans="1:37" s="336" customFormat="1" ht="26.25" customHeight="1" x14ac:dyDescent="0.35">
      <c r="A605" s="634">
        <v>4</v>
      </c>
      <c r="B605" s="571" t="str">
        <f>'Т.12.'!B9</f>
        <v>Чи берете Ви (Ваші асоційовані/близькі особи) участь у будь-якій іншій діяльності, що конкурує в будь-якій формі з інтересами банку, до якого Вас обрано керівником, головним ризик-менеджером, головним комплаєнс-менеджером, керівником підрозділу внутрішнього аудиту?
Якщо так, то надайте пояснення</v>
      </c>
      <c r="C605" s="571"/>
      <c r="D605" s="571"/>
      <c r="E605" s="571"/>
      <c r="F605" s="571"/>
      <c r="G605" s="571"/>
      <c r="H605" s="571"/>
      <c r="I605" s="571"/>
      <c r="J605" s="571"/>
      <c r="K605" s="571"/>
      <c r="L605" s="571"/>
      <c r="M605" s="571"/>
      <c r="N605" s="571"/>
      <c r="O605" s="571"/>
      <c r="P605" s="571"/>
      <c r="Q605" s="571"/>
      <c r="R605" s="571"/>
      <c r="S605" s="571"/>
      <c r="T605" s="571"/>
      <c r="U605" s="399" t="str">
        <f ca="1">'Т.12.'!AC9</f>
        <v xml:space="preserve"> </v>
      </c>
      <c r="V605" s="247"/>
      <c r="W605" s="247"/>
      <c r="X605" s="247"/>
      <c r="Y605" s="247"/>
      <c r="Z605" s="247"/>
      <c r="AA605" s="247"/>
      <c r="AB605"/>
      <c r="AC605"/>
      <c r="AD605"/>
      <c r="AE605"/>
      <c r="AF605"/>
      <c r="AG605"/>
      <c r="AH605"/>
      <c r="AI605"/>
      <c r="AJ605"/>
      <c r="AK605"/>
    </row>
    <row r="606" spans="1:37" s="336" customFormat="1" ht="27" customHeight="1" x14ac:dyDescent="0.35">
      <c r="A606" s="634"/>
      <c r="B606" s="571" t="s">
        <v>598</v>
      </c>
      <c r="C606" s="571"/>
      <c r="D606" s="571"/>
      <c r="E606" s="571" t="str">
        <f ca="1">'Т.12.'!AD9</f>
        <v xml:space="preserve"> </v>
      </c>
      <c r="F606" s="571"/>
      <c r="G606" s="571"/>
      <c r="H606" s="571"/>
      <c r="I606" s="571"/>
      <c r="J606" s="571"/>
      <c r="K606" s="571"/>
      <c r="L606" s="571"/>
      <c r="M606" s="571"/>
      <c r="N606" s="571"/>
      <c r="O606" s="571"/>
      <c r="P606" s="571"/>
      <c r="Q606" s="571"/>
      <c r="R606" s="571"/>
      <c r="S606" s="571"/>
      <c r="T606" s="571"/>
      <c r="U606" s="571"/>
      <c r="V606" s="247"/>
      <c r="W606" s="247"/>
      <c r="X606" s="247"/>
      <c r="Y606" s="247"/>
      <c r="Z606" s="247"/>
      <c r="AA606" s="247"/>
      <c r="AB606"/>
      <c r="AC606"/>
      <c r="AD606"/>
      <c r="AE606"/>
      <c r="AF606"/>
      <c r="AG606"/>
      <c r="AH606"/>
      <c r="AI606"/>
      <c r="AJ606"/>
      <c r="AK606"/>
    </row>
    <row r="607" spans="1:37" s="336" customFormat="1" ht="38.25" customHeight="1" x14ac:dyDescent="0.35">
      <c r="A607" s="634">
        <v>5</v>
      </c>
      <c r="B607" s="571" t="str">
        <f>'Т.12.'!B10</f>
        <v>Чи маєте Ви (Ваші асоційовані/близькі особи) інші майнові або немайнові інтереси, які можуть призвести до конфлікту інтересів під час обіймання Вами посади керівника, головного ризик-менеджера, головного комплаєнс-менеджера, керівника підрозділу внутрішнього аудиту банку, на яку Вас було обрано (призначено)?
Якщо так, то надайте пояснення</v>
      </c>
      <c r="C607" s="571"/>
      <c r="D607" s="571"/>
      <c r="E607" s="571"/>
      <c r="F607" s="571"/>
      <c r="G607" s="571"/>
      <c r="H607" s="571"/>
      <c r="I607" s="571"/>
      <c r="J607" s="571"/>
      <c r="K607" s="571"/>
      <c r="L607" s="571"/>
      <c r="M607" s="571"/>
      <c r="N607" s="571"/>
      <c r="O607" s="571"/>
      <c r="P607" s="571"/>
      <c r="Q607" s="571"/>
      <c r="R607" s="571"/>
      <c r="S607" s="571"/>
      <c r="T607" s="571"/>
      <c r="U607" s="399" t="str">
        <f ca="1">'Т.12.'!AC10</f>
        <v xml:space="preserve"> </v>
      </c>
      <c r="V607" s="247"/>
      <c r="W607" s="247"/>
      <c r="X607" s="247"/>
      <c r="Y607" s="247"/>
      <c r="Z607" s="247"/>
      <c r="AA607" s="247"/>
      <c r="AB607"/>
      <c r="AC607"/>
      <c r="AD607"/>
      <c r="AE607"/>
      <c r="AF607"/>
      <c r="AG607"/>
      <c r="AH607"/>
      <c r="AI607"/>
      <c r="AJ607"/>
      <c r="AK607"/>
    </row>
    <row r="608" spans="1:37" s="336" customFormat="1" ht="27" customHeight="1" x14ac:dyDescent="0.35">
      <c r="A608" s="634"/>
      <c r="B608" s="571" t="s">
        <v>598</v>
      </c>
      <c r="C608" s="571"/>
      <c r="D608" s="571"/>
      <c r="E608" s="571" t="str">
        <f ca="1">'Т.12.'!AD10</f>
        <v xml:space="preserve"> </v>
      </c>
      <c r="F608" s="571"/>
      <c r="G608" s="571"/>
      <c r="H608" s="571"/>
      <c r="I608" s="571"/>
      <c r="J608" s="571"/>
      <c r="K608" s="571"/>
      <c r="L608" s="571"/>
      <c r="M608" s="571"/>
      <c r="N608" s="571"/>
      <c r="O608" s="571"/>
      <c r="P608" s="571"/>
      <c r="Q608" s="571"/>
      <c r="R608" s="571"/>
      <c r="S608" s="571"/>
      <c r="T608" s="571"/>
      <c r="U608" s="571"/>
      <c r="V608" s="247"/>
      <c r="W608" s="247"/>
      <c r="X608" s="247"/>
      <c r="Y608" s="247"/>
      <c r="Z608" s="247"/>
      <c r="AA608" s="247"/>
      <c r="AB608"/>
      <c r="AC608"/>
      <c r="AD608"/>
      <c r="AE608"/>
      <c r="AF608"/>
      <c r="AG608"/>
      <c r="AH608"/>
      <c r="AI608"/>
      <c r="AJ608"/>
      <c r="AK608"/>
    </row>
    <row r="609" spans="1:37" s="336" customFormat="1" ht="16.5" customHeight="1" x14ac:dyDescent="0.35">
      <c r="A609" s="634">
        <v>6</v>
      </c>
      <c r="B609" s="571" t="s">
        <v>600</v>
      </c>
      <c r="C609" s="571"/>
      <c r="D609" s="571"/>
      <c r="E609" s="571"/>
      <c r="F609" s="571"/>
      <c r="G609" s="571"/>
      <c r="H609" s="571"/>
      <c r="I609" s="571"/>
      <c r="J609" s="571"/>
      <c r="K609" s="571"/>
      <c r="L609" s="571"/>
      <c r="M609" s="571"/>
      <c r="N609" s="571"/>
      <c r="O609" s="571"/>
      <c r="P609" s="571"/>
      <c r="Q609" s="571"/>
      <c r="R609" s="571"/>
      <c r="S609" s="571"/>
      <c r="T609" s="571"/>
      <c r="U609" s="399" t="str">
        <f ca="1">'Т.12.'!AC11</f>
        <v xml:space="preserve"> </v>
      </c>
      <c r="V609" s="247"/>
      <c r="W609" s="247"/>
      <c r="X609" s="247"/>
      <c r="Y609" s="247"/>
      <c r="Z609" s="247"/>
      <c r="AA609" s="247"/>
      <c r="AB609"/>
      <c r="AC609"/>
      <c r="AD609"/>
      <c r="AE609"/>
      <c r="AF609"/>
      <c r="AG609"/>
      <c r="AH609"/>
      <c r="AI609"/>
      <c r="AJ609"/>
      <c r="AK609"/>
    </row>
    <row r="610" spans="1:37" s="336" customFormat="1" ht="27" customHeight="1" x14ac:dyDescent="0.35">
      <c r="A610" s="634"/>
      <c r="B610" s="571" t="s">
        <v>598</v>
      </c>
      <c r="C610" s="571"/>
      <c r="D610" s="571"/>
      <c r="E610" s="571" t="str">
        <f ca="1">'Т.12.'!AD11</f>
        <v xml:space="preserve"> </v>
      </c>
      <c r="F610" s="571"/>
      <c r="G610" s="571"/>
      <c r="H610" s="571"/>
      <c r="I610" s="571"/>
      <c r="J610" s="571"/>
      <c r="K610" s="571"/>
      <c r="L610" s="571"/>
      <c r="M610" s="571"/>
      <c r="N610" s="571"/>
      <c r="O610" s="571"/>
      <c r="P610" s="571"/>
      <c r="Q610" s="571"/>
      <c r="R610" s="571"/>
      <c r="S610" s="571"/>
      <c r="T610" s="571"/>
      <c r="U610" s="571"/>
      <c r="V610" s="247"/>
      <c r="W610" s="247"/>
      <c r="X610" s="247"/>
      <c r="Y610" s="247"/>
      <c r="Z610" s="247"/>
      <c r="AA610" s="247"/>
      <c r="AB610"/>
      <c r="AC610"/>
      <c r="AD610"/>
      <c r="AE610"/>
      <c r="AF610"/>
      <c r="AG610"/>
      <c r="AH610"/>
      <c r="AI610"/>
      <c r="AJ610"/>
      <c r="AK610"/>
    </row>
    <row r="611" spans="1:37" s="336" customFormat="1" ht="27.75" customHeight="1" x14ac:dyDescent="0.35">
      <c r="A611" s="634">
        <v>7</v>
      </c>
      <c r="B611" s="571" t="s">
        <v>601</v>
      </c>
      <c r="C611" s="571"/>
      <c r="D611" s="571"/>
      <c r="E611" s="571"/>
      <c r="F611" s="571"/>
      <c r="G611" s="571"/>
      <c r="H611" s="571"/>
      <c r="I611" s="571"/>
      <c r="J611" s="571"/>
      <c r="K611" s="571"/>
      <c r="L611" s="571"/>
      <c r="M611" s="571"/>
      <c r="N611" s="571"/>
      <c r="O611" s="571"/>
      <c r="P611" s="571"/>
      <c r="Q611" s="571"/>
      <c r="R611" s="571"/>
      <c r="S611" s="571"/>
      <c r="T611" s="571"/>
      <c r="U611" s="399" t="str">
        <f ca="1">'Т.12.'!AC12</f>
        <v xml:space="preserve"> </v>
      </c>
      <c r="V611" s="247"/>
      <c r="W611" s="247"/>
      <c r="X611" s="247"/>
      <c r="Y611" s="247"/>
      <c r="Z611" s="247"/>
      <c r="AA611" s="247"/>
      <c r="AB611"/>
      <c r="AC611"/>
      <c r="AD611"/>
      <c r="AE611"/>
      <c r="AF611"/>
      <c r="AG611"/>
      <c r="AH611"/>
      <c r="AI611"/>
      <c r="AJ611"/>
      <c r="AK611"/>
    </row>
    <row r="612" spans="1:37" s="336" customFormat="1" ht="27" customHeight="1" x14ac:dyDescent="0.35">
      <c r="A612" s="634"/>
      <c r="B612" s="571" t="s">
        <v>598</v>
      </c>
      <c r="C612" s="571"/>
      <c r="D612" s="571"/>
      <c r="E612" s="571" t="str">
        <f ca="1">'Т.12.'!AD12</f>
        <v xml:space="preserve"> </v>
      </c>
      <c r="F612" s="571"/>
      <c r="G612" s="571"/>
      <c r="H612" s="571"/>
      <c r="I612" s="571"/>
      <c r="J612" s="571"/>
      <c r="K612" s="571"/>
      <c r="L612" s="571"/>
      <c r="M612" s="571"/>
      <c r="N612" s="571"/>
      <c r="O612" s="571"/>
      <c r="P612" s="571"/>
      <c r="Q612" s="571"/>
      <c r="R612" s="571"/>
      <c r="S612" s="571"/>
      <c r="T612" s="571"/>
      <c r="U612" s="571"/>
      <c r="V612" s="247"/>
      <c r="W612" s="247"/>
      <c r="X612" s="247"/>
      <c r="Y612" s="247"/>
      <c r="Z612" s="247"/>
      <c r="AA612" s="247"/>
      <c r="AB612"/>
      <c r="AC612"/>
      <c r="AD612"/>
      <c r="AE612"/>
      <c r="AF612"/>
      <c r="AG612"/>
      <c r="AH612"/>
      <c r="AI612"/>
      <c r="AJ612"/>
      <c r="AK612"/>
    </row>
    <row r="613" spans="1:37" s="336" customFormat="1" ht="35.25" customHeight="1" x14ac:dyDescent="0.35">
      <c r="A613" s="582" t="s">
        <v>1106</v>
      </c>
      <c r="B613" s="582"/>
      <c r="C613" s="582"/>
      <c r="D613" s="583"/>
      <c r="E613" s="583"/>
      <c r="F613" s="583"/>
      <c r="G613" s="583"/>
      <c r="H613" s="583"/>
      <c r="I613" s="583"/>
      <c r="J613" s="583"/>
      <c r="K613" s="583"/>
      <c r="L613" s="583"/>
      <c r="M613" s="583"/>
      <c r="N613" s="583"/>
      <c r="O613" s="583"/>
      <c r="P613" s="583"/>
      <c r="Q613" s="583"/>
      <c r="R613" s="583"/>
      <c r="S613" s="583"/>
      <c r="T613" s="583"/>
      <c r="U613" s="583"/>
      <c r="V613" s="247"/>
      <c r="W613" s="247"/>
      <c r="X613" s="247"/>
      <c r="Y613" s="247"/>
      <c r="Z613" s="247"/>
      <c r="AA613" s="247"/>
      <c r="AB613"/>
      <c r="AC613"/>
      <c r="AD613"/>
      <c r="AE613"/>
      <c r="AF613"/>
      <c r="AG613"/>
      <c r="AH613"/>
      <c r="AI613"/>
      <c r="AJ613"/>
      <c r="AK613"/>
    </row>
    <row r="614" spans="1:37" s="336" customFormat="1" x14ac:dyDescent="0.35">
      <c r="A614" s="308"/>
      <c r="B614" s="310"/>
      <c r="C614" s="310"/>
      <c r="D614" s="310"/>
      <c r="E614" s="310"/>
      <c r="F614" s="310"/>
      <c r="G614" s="310"/>
      <c r="H614" s="310"/>
      <c r="I614" s="310"/>
      <c r="J614" s="310"/>
      <c r="K614" s="310"/>
      <c r="L614" s="310"/>
      <c r="M614" s="312"/>
      <c r="N614" s="310"/>
      <c r="O614" s="310"/>
      <c r="P614" s="310"/>
      <c r="Q614" s="312"/>
      <c r="R614" s="310"/>
      <c r="S614" s="312"/>
      <c r="T614" s="312"/>
      <c r="U614" s="312"/>
      <c r="V614" s="247"/>
      <c r="W614" s="247"/>
      <c r="X614" s="247"/>
      <c r="Y614" s="247"/>
      <c r="Z614" s="247"/>
      <c r="AA614" s="247"/>
      <c r="AB614"/>
      <c r="AC614"/>
      <c r="AD614"/>
      <c r="AE614"/>
      <c r="AF614"/>
      <c r="AG614"/>
      <c r="AH614"/>
      <c r="AI614"/>
      <c r="AJ614"/>
      <c r="AK614"/>
    </row>
    <row r="615" spans="1:37" s="336" customFormat="1" ht="27.75" customHeight="1" x14ac:dyDescent="0.35">
      <c r="A615" s="635" t="str">
        <f>'Анкета (зміст)'!A34</f>
        <v>V. Оцінка достатності часу для виконання обов’язків керівника, головного ризик-менеджера, головного комплаєнс-менеджера, керівника підрозділу внутрішнього аудиту банку</v>
      </c>
      <c r="B615" s="595"/>
      <c r="C615" s="595"/>
      <c r="D615" s="595"/>
      <c r="E615" s="595"/>
      <c r="F615" s="595"/>
      <c r="G615" s="595"/>
      <c r="H615" s="595"/>
      <c r="I615" s="595"/>
      <c r="J615" s="595"/>
      <c r="K615" s="595"/>
      <c r="L615" s="595"/>
      <c r="M615" s="595"/>
      <c r="N615" s="595"/>
      <c r="O615" s="595"/>
      <c r="P615" s="595"/>
      <c r="Q615" s="595"/>
      <c r="R615" s="595"/>
      <c r="S615" s="595"/>
      <c r="T615" s="595"/>
      <c r="U615" s="595"/>
      <c r="V615" s="247"/>
      <c r="W615" s="247"/>
      <c r="X615" s="247"/>
      <c r="Y615" s="247"/>
      <c r="Z615" s="247"/>
      <c r="AA615" s="247"/>
      <c r="AB615"/>
      <c r="AC615"/>
      <c r="AD615"/>
      <c r="AE615"/>
      <c r="AF615"/>
      <c r="AG615"/>
      <c r="AH615"/>
      <c r="AI615"/>
      <c r="AJ615"/>
      <c r="AK615"/>
    </row>
    <row r="616" spans="1:37" s="336" customFormat="1" ht="15" customHeight="1" x14ac:dyDescent="0.35">
      <c r="A616" s="317"/>
      <c r="B616" s="311"/>
      <c r="C616" s="311"/>
      <c r="D616" s="311"/>
      <c r="E616" s="311"/>
      <c r="F616" s="311"/>
      <c r="G616" s="311"/>
      <c r="H616" s="311"/>
      <c r="I616" s="311"/>
      <c r="J616" s="311"/>
      <c r="K616" s="311"/>
      <c r="L616" s="310"/>
      <c r="M616" s="312"/>
      <c r="N616" s="310"/>
      <c r="O616" s="310"/>
      <c r="P616" s="310"/>
      <c r="Q616" s="312"/>
      <c r="R616" s="310"/>
      <c r="S616" s="312"/>
      <c r="T616" s="312"/>
      <c r="U616" s="313" t="s">
        <v>602</v>
      </c>
      <c r="V616" s="247"/>
      <c r="W616" s="247"/>
      <c r="X616" s="247"/>
      <c r="Y616" s="247"/>
      <c r="Z616" s="247"/>
      <c r="AA616" s="247"/>
      <c r="AB616"/>
      <c r="AC616"/>
      <c r="AD616"/>
      <c r="AE616"/>
      <c r="AF616"/>
      <c r="AG616"/>
      <c r="AH616"/>
      <c r="AI616"/>
      <c r="AJ616"/>
      <c r="AK616"/>
    </row>
    <row r="617" spans="1:37" s="336" customFormat="1" ht="34.5" customHeight="1" x14ac:dyDescent="0.35">
      <c r="A617" s="595" t="s">
        <v>1412</v>
      </c>
      <c r="B617" s="595"/>
      <c r="C617" s="595"/>
      <c r="D617" s="595"/>
      <c r="E617" s="595"/>
      <c r="F617" s="595"/>
      <c r="G617" s="595"/>
      <c r="H617" s="595"/>
      <c r="I617" s="595"/>
      <c r="J617" s="595"/>
      <c r="K617" s="595"/>
      <c r="L617" s="595"/>
      <c r="M617" s="595"/>
      <c r="N617" s="595"/>
      <c r="O617" s="595"/>
      <c r="P617" s="595"/>
      <c r="Q617" s="595"/>
      <c r="R617" s="595"/>
      <c r="S617" s="595"/>
      <c r="T617" s="595"/>
      <c r="U617" s="595"/>
      <c r="V617" s="247"/>
      <c r="W617" s="247"/>
      <c r="X617" s="247"/>
      <c r="Y617" s="247"/>
      <c r="Z617" s="247"/>
      <c r="AA617" s="247"/>
      <c r="AB617"/>
      <c r="AC617"/>
      <c r="AD617"/>
      <c r="AE617"/>
      <c r="AF617"/>
      <c r="AG617"/>
      <c r="AH617"/>
      <c r="AI617"/>
      <c r="AJ617"/>
      <c r="AK617"/>
    </row>
    <row r="618" spans="1:37" s="336" customFormat="1" ht="18.75" customHeight="1" x14ac:dyDescent="0.35">
      <c r="A618" s="601" t="s">
        <v>579</v>
      </c>
      <c r="B618" s="600" t="s">
        <v>228</v>
      </c>
      <c r="C618" s="600"/>
      <c r="D618" s="600"/>
      <c r="E618" s="600"/>
      <c r="F618" s="600"/>
      <c r="G618" s="600"/>
      <c r="H618" s="600"/>
      <c r="I618" s="600"/>
      <c r="J618" s="600"/>
      <c r="K618" s="600"/>
      <c r="L618" s="600"/>
      <c r="M618" s="600"/>
      <c r="N618" s="600"/>
      <c r="O618" s="600"/>
      <c r="P618" s="600"/>
      <c r="Q618" s="600"/>
      <c r="R618" s="600"/>
      <c r="S618" s="600"/>
      <c r="T618" s="600"/>
      <c r="U618" s="601" t="s">
        <v>234</v>
      </c>
      <c r="V618" s="247"/>
      <c r="W618" s="247"/>
      <c r="X618" s="247"/>
      <c r="Y618" s="247"/>
      <c r="Z618" s="247"/>
      <c r="AA618" s="247"/>
      <c r="AB618"/>
      <c r="AC618"/>
      <c r="AD618"/>
      <c r="AE618"/>
      <c r="AF618"/>
      <c r="AG618"/>
      <c r="AH618"/>
      <c r="AI618"/>
      <c r="AJ618"/>
      <c r="AK618"/>
    </row>
    <row r="619" spans="1:37" s="336" customFormat="1" x14ac:dyDescent="0.35">
      <c r="A619" s="601"/>
      <c r="B619" s="600"/>
      <c r="C619" s="600"/>
      <c r="D619" s="600"/>
      <c r="E619" s="600"/>
      <c r="F619" s="600"/>
      <c r="G619" s="600"/>
      <c r="H619" s="600"/>
      <c r="I619" s="600"/>
      <c r="J619" s="600"/>
      <c r="K619" s="600"/>
      <c r="L619" s="600"/>
      <c r="M619" s="600"/>
      <c r="N619" s="600"/>
      <c r="O619" s="600"/>
      <c r="P619" s="600"/>
      <c r="Q619" s="600"/>
      <c r="R619" s="600"/>
      <c r="S619" s="600"/>
      <c r="T619" s="600"/>
      <c r="U619" s="601"/>
      <c r="V619" s="247"/>
      <c r="W619" s="247"/>
      <c r="X619" s="247"/>
      <c r="Y619" s="247"/>
      <c r="Z619" s="247"/>
      <c r="AA619" s="247"/>
      <c r="AB619"/>
      <c r="AC619"/>
      <c r="AD619"/>
      <c r="AE619"/>
      <c r="AF619"/>
      <c r="AG619"/>
      <c r="AH619"/>
      <c r="AI619"/>
      <c r="AJ619"/>
      <c r="AK619"/>
    </row>
    <row r="620" spans="1:37" s="336" customFormat="1" x14ac:dyDescent="0.35">
      <c r="A620" s="400">
        <v>1</v>
      </c>
      <c r="B620" s="601">
        <v>2</v>
      </c>
      <c r="C620" s="601"/>
      <c r="D620" s="601"/>
      <c r="E620" s="601"/>
      <c r="F620" s="601"/>
      <c r="G620" s="601"/>
      <c r="H620" s="601"/>
      <c r="I620" s="601"/>
      <c r="J620" s="601"/>
      <c r="K620" s="601"/>
      <c r="L620" s="601"/>
      <c r="M620" s="601"/>
      <c r="N620" s="601"/>
      <c r="O620" s="601"/>
      <c r="P620" s="601"/>
      <c r="Q620" s="601"/>
      <c r="R620" s="601"/>
      <c r="S620" s="601"/>
      <c r="T620" s="601"/>
      <c r="U620" s="400">
        <v>3</v>
      </c>
      <c r="V620" s="276"/>
      <c r="W620" s="247"/>
      <c r="X620" s="247"/>
      <c r="Y620" s="247"/>
      <c r="Z620" s="247"/>
      <c r="AA620" s="247"/>
      <c r="AB620"/>
      <c r="AC620"/>
      <c r="AD620"/>
      <c r="AE620"/>
      <c r="AF620"/>
      <c r="AG620"/>
      <c r="AH620"/>
      <c r="AI620"/>
      <c r="AJ620"/>
      <c r="AK620"/>
    </row>
    <row r="621" spans="1:37" s="336" customFormat="1" ht="47" customHeight="1" x14ac:dyDescent="0.35">
      <c r="A621" s="646">
        <v>1</v>
      </c>
      <c r="B621" s="571" t="str">
        <f>'Т.13.'!B5</f>
        <v>Чи буде посада керівника, головного ризик-менеджера, головного комплаєнс-менеджера, керівника підрозділу внутрішнього аудиту суміщена з іншими посадами в інших юридичних особах? 
Якщо так, то яку кількість годин щотижнево Ви будете витрачати на виконання обов’язків на посадах у таких юридичних особах?</v>
      </c>
      <c r="C621" s="571"/>
      <c r="D621" s="571"/>
      <c r="E621" s="571"/>
      <c r="F621" s="571"/>
      <c r="G621" s="571"/>
      <c r="H621" s="571"/>
      <c r="I621" s="571"/>
      <c r="J621" s="571"/>
      <c r="K621" s="571"/>
      <c r="L621" s="571"/>
      <c r="M621" s="571"/>
      <c r="N621" s="571"/>
      <c r="O621" s="571"/>
      <c r="P621" s="571"/>
      <c r="Q621" s="571"/>
      <c r="R621" s="571"/>
      <c r="S621" s="571"/>
      <c r="T621" s="571"/>
      <c r="U621" s="399" t="str">
        <f ca="1">'Т.13.'!AC5</f>
        <v xml:space="preserve"> </v>
      </c>
      <c r="V621" s="247"/>
      <c r="W621" s="247"/>
      <c r="X621" s="247"/>
      <c r="Y621" s="247"/>
      <c r="Z621" s="247"/>
      <c r="AA621" s="247"/>
      <c r="AB621"/>
      <c r="AC621"/>
      <c r="AD621"/>
      <c r="AE621"/>
      <c r="AF621"/>
      <c r="AG621"/>
      <c r="AH621"/>
      <c r="AI621"/>
      <c r="AJ621"/>
      <c r="AK621"/>
    </row>
    <row r="622" spans="1:37" s="336" customFormat="1" ht="31.5" customHeight="1" x14ac:dyDescent="0.35">
      <c r="A622" s="646"/>
      <c r="B622" s="571" t="s">
        <v>603</v>
      </c>
      <c r="C622" s="571"/>
      <c r="D622" s="571" t="str">
        <f ca="1">'Т.13.'!AC6</f>
        <v xml:space="preserve"> </v>
      </c>
      <c r="E622" s="571"/>
      <c r="F622" s="571"/>
      <c r="G622" s="571"/>
      <c r="H622" s="571"/>
      <c r="I622" s="571"/>
      <c r="J622" s="571"/>
      <c r="K622" s="571"/>
      <c r="L622" s="571"/>
      <c r="M622" s="571"/>
      <c r="N622" s="571"/>
      <c r="O622" s="571"/>
      <c r="P622" s="571"/>
      <c r="Q622" s="571"/>
      <c r="R622" s="571"/>
      <c r="S622" s="571"/>
      <c r="T622" s="571"/>
      <c r="U622" s="571"/>
      <c r="V622" s="247"/>
      <c r="W622" s="247"/>
      <c r="X622" s="247"/>
      <c r="Y622" s="247"/>
      <c r="Z622" s="247"/>
      <c r="AA622" s="247"/>
      <c r="AB622"/>
      <c r="AC622"/>
      <c r="AD622"/>
      <c r="AE622"/>
      <c r="AF622"/>
      <c r="AG622"/>
      <c r="AH622"/>
      <c r="AI622"/>
      <c r="AJ622"/>
      <c r="AK622"/>
    </row>
    <row r="623" spans="1:37" s="336" customFormat="1" ht="35.25" customHeight="1" x14ac:dyDescent="0.35">
      <c r="A623" s="402">
        <v>2</v>
      </c>
      <c r="B623" s="571" t="str">
        <f>'Т.13.'!B7</f>
        <v>Яку кількість годин щотижнево Ви готові присвячувати виконанню обов’язків керівника, головного ризик-менеджера, головного комплаєнс-менеджера, керівника підрозділу внутрішнього аудиту банку?</v>
      </c>
      <c r="C623" s="571"/>
      <c r="D623" s="571"/>
      <c r="E623" s="571"/>
      <c r="F623" s="571"/>
      <c r="G623" s="571"/>
      <c r="H623" s="571"/>
      <c r="I623" s="571"/>
      <c r="J623" s="571"/>
      <c r="K623" s="571"/>
      <c r="L623" s="571"/>
      <c r="M623" s="571"/>
      <c r="N623" s="571"/>
      <c r="O623" s="571"/>
      <c r="P623" s="571"/>
      <c r="Q623" s="571"/>
      <c r="R623" s="571"/>
      <c r="S623" s="571"/>
      <c r="T623" s="571"/>
      <c r="U623" s="398" t="str">
        <f ca="1">'Т.13.'!AC7</f>
        <v xml:space="preserve"> </v>
      </c>
      <c r="V623" s="247"/>
      <c r="W623" s="247"/>
      <c r="X623" s="247"/>
      <c r="Y623" s="247"/>
      <c r="Z623" s="247"/>
      <c r="AA623" s="247"/>
      <c r="AB623"/>
      <c r="AC623"/>
      <c r="AD623"/>
      <c r="AE623"/>
      <c r="AF623"/>
      <c r="AG623"/>
      <c r="AH623"/>
      <c r="AI623"/>
      <c r="AJ623"/>
      <c r="AK623"/>
    </row>
    <row r="624" spans="1:37" s="336" customFormat="1" ht="42" customHeight="1" x14ac:dyDescent="0.35">
      <c r="A624" s="646">
        <v>3</v>
      </c>
      <c r="B624" s="571" t="str">
        <f>'Т.13.'!B8</f>
        <v>Чи буде посада керівника, головного ризик-менеджера, головного комплаєнс-менеджера, керівника підрозділу внутрішнього аудиту суміщена з іншими посадами в банку? 
Якщо так, то зазначте ці посади та надайте опис функціональних обов’язків, що будуть виконуватися Вами на таких посадах.</v>
      </c>
      <c r="C624" s="571"/>
      <c r="D624" s="571"/>
      <c r="E624" s="571"/>
      <c r="F624" s="571"/>
      <c r="G624" s="571"/>
      <c r="H624" s="571"/>
      <c r="I624" s="571"/>
      <c r="J624" s="571"/>
      <c r="K624" s="571"/>
      <c r="L624" s="571"/>
      <c r="M624" s="571"/>
      <c r="N624" s="571"/>
      <c r="O624" s="571"/>
      <c r="P624" s="571"/>
      <c r="Q624" s="571"/>
      <c r="R624" s="571"/>
      <c r="S624" s="571"/>
      <c r="T624" s="571"/>
      <c r="U624" s="398" t="str">
        <f ca="1">'Т.13.'!AC8</f>
        <v xml:space="preserve"> </v>
      </c>
      <c r="V624" s="247"/>
      <c r="W624" s="247"/>
      <c r="X624" s="247"/>
      <c r="Y624" s="247"/>
      <c r="Z624" s="247"/>
      <c r="AA624" s="247"/>
      <c r="AB624"/>
      <c r="AC624"/>
      <c r="AD624"/>
      <c r="AE624"/>
      <c r="AF624"/>
      <c r="AG624"/>
      <c r="AH624"/>
      <c r="AI624"/>
      <c r="AJ624"/>
      <c r="AK624"/>
    </row>
    <row r="625" spans="1:37" s="336" customFormat="1" ht="31.5" customHeight="1" x14ac:dyDescent="0.35">
      <c r="A625" s="646"/>
      <c r="B625" s="571" t="s">
        <v>603</v>
      </c>
      <c r="C625" s="571"/>
      <c r="D625" s="645" t="str">
        <f ca="1">IF('Т.13.'!AC9=0,"",'Т.13.'!AC9)</f>
        <v/>
      </c>
      <c r="E625" s="645"/>
      <c r="F625" s="645"/>
      <c r="G625" s="645"/>
      <c r="H625" s="645"/>
      <c r="I625" s="645"/>
      <c r="J625" s="645"/>
      <c r="K625" s="645"/>
      <c r="L625" s="645"/>
      <c r="M625" s="645"/>
      <c r="N625" s="645"/>
      <c r="O625" s="645"/>
      <c r="P625" s="645"/>
      <c r="Q625" s="645"/>
      <c r="R625" s="645"/>
      <c r="S625" s="645"/>
      <c r="T625" s="645"/>
      <c r="U625" s="645"/>
      <c r="V625" s="247"/>
      <c r="W625" s="247"/>
      <c r="X625" s="247"/>
      <c r="Y625" s="247"/>
      <c r="Z625" s="247"/>
      <c r="AA625" s="247"/>
      <c r="AB625"/>
      <c r="AC625"/>
      <c r="AD625"/>
      <c r="AE625"/>
      <c r="AF625"/>
      <c r="AG625"/>
      <c r="AH625"/>
      <c r="AI625"/>
      <c r="AJ625"/>
      <c r="AK625"/>
    </row>
    <row r="626" spans="1:37" s="336" customFormat="1" ht="35.25" customHeight="1" x14ac:dyDescent="0.35">
      <c r="A626" s="582" t="s">
        <v>1107</v>
      </c>
      <c r="B626" s="582"/>
      <c r="C626" s="582"/>
      <c r="D626" s="583"/>
      <c r="E626" s="583"/>
      <c r="F626" s="583"/>
      <c r="G626" s="583"/>
      <c r="H626" s="583"/>
      <c r="I626" s="583"/>
      <c r="J626" s="583"/>
      <c r="K626" s="583"/>
      <c r="L626" s="583"/>
      <c r="M626" s="583"/>
      <c r="N626" s="583"/>
      <c r="O626" s="583"/>
      <c r="P626" s="583"/>
      <c r="Q626" s="583"/>
      <c r="R626" s="583"/>
      <c r="S626" s="583"/>
      <c r="T626" s="583"/>
      <c r="U626" s="583"/>
      <c r="V626" s="247"/>
      <c r="W626" s="247"/>
      <c r="X626" s="247"/>
      <c r="Y626" s="247"/>
      <c r="Z626" s="247"/>
      <c r="AA626" s="247"/>
      <c r="AB626"/>
      <c r="AC626"/>
      <c r="AD626"/>
      <c r="AE626"/>
      <c r="AF626"/>
      <c r="AG626"/>
      <c r="AH626"/>
      <c r="AI626"/>
      <c r="AJ626"/>
      <c r="AK626"/>
    </row>
    <row r="627" spans="1:37" s="336" customFormat="1" ht="12" customHeight="1" x14ac:dyDescent="0.35">
      <c r="A627" s="308"/>
      <c r="B627" s="310"/>
      <c r="C627" s="310"/>
      <c r="D627" s="310"/>
      <c r="E627" s="310"/>
      <c r="F627" s="310"/>
      <c r="G627" s="310"/>
      <c r="H627" s="310"/>
      <c r="I627" s="310"/>
      <c r="J627" s="310"/>
      <c r="K627" s="310"/>
      <c r="L627" s="310"/>
      <c r="M627" s="312"/>
      <c r="N627" s="310"/>
      <c r="O627" s="310"/>
      <c r="P627" s="310"/>
      <c r="Q627" s="312"/>
      <c r="R627" s="310"/>
      <c r="S627" s="312"/>
      <c r="T627" s="312"/>
      <c r="U627" s="312"/>
      <c r="V627" s="247"/>
      <c r="W627" s="247"/>
      <c r="X627" s="247"/>
      <c r="Y627" s="247"/>
      <c r="Z627" s="247"/>
      <c r="AA627" s="247"/>
      <c r="AB627"/>
      <c r="AC627"/>
      <c r="AD627"/>
      <c r="AE627"/>
      <c r="AF627"/>
      <c r="AG627"/>
      <c r="AH627"/>
      <c r="AI627"/>
      <c r="AJ627"/>
      <c r="AK627"/>
    </row>
    <row r="628" spans="1:37" s="336" customFormat="1" ht="15.75" customHeight="1" x14ac:dyDescent="0.35">
      <c r="A628" s="595" t="s">
        <v>1118</v>
      </c>
      <c r="B628" s="595"/>
      <c r="C628" s="595"/>
      <c r="D628" s="595"/>
      <c r="E628" s="595"/>
      <c r="F628" s="595"/>
      <c r="G628" s="595"/>
      <c r="H628" s="595"/>
      <c r="I628" s="595"/>
      <c r="J628" s="595"/>
      <c r="K628" s="595"/>
      <c r="L628" s="595"/>
      <c r="M628" s="595"/>
      <c r="N628" s="595"/>
      <c r="O628" s="595"/>
      <c r="P628" s="595"/>
      <c r="Q628" s="595"/>
      <c r="R628" s="595"/>
      <c r="S628" s="595"/>
      <c r="T628" s="595"/>
      <c r="U628" s="595"/>
      <c r="V628" s="247"/>
      <c r="W628" s="247"/>
      <c r="X628" s="247"/>
      <c r="Y628" s="247"/>
      <c r="Z628" s="247"/>
      <c r="AA628" s="247"/>
      <c r="AB628"/>
      <c r="AC628"/>
      <c r="AD628"/>
      <c r="AE628"/>
      <c r="AF628"/>
      <c r="AG628"/>
      <c r="AH628"/>
      <c r="AI628"/>
      <c r="AJ628"/>
      <c r="AK628"/>
    </row>
    <row r="629" spans="1:37" s="336" customFormat="1" ht="15" customHeight="1" x14ac:dyDescent="0.35">
      <c r="A629" s="317"/>
      <c r="B629" s="311"/>
      <c r="C629" s="311"/>
      <c r="D629" s="311"/>
      <c r="E629" s="311"/>
      <c r="F629" s="311"/>
      <c r="G629" s="311"/>
      <c r="H629" s="311"/>
      <c r="I629" s="311"/>
      <c r="J629" s="311"/>
      <c r="K629" s="311"/>
      <c r="L629" s="310"/>
      <c r="M629" s="312"/>
      <c r="N629" s="310"/>
      <c r="O629" s="310"/>
      <c r="P629" s="310"/>
      <c r="Q629" s="312"/>
      <c r="R629" s="310"/>
      <c r="S629" s="312"/>
      <c r="T629" s="312"/>
      <c r="U629" s="313" t="s">
        <v>1119</v>
      </c>
      <c r="V629" s="247"/>
      <c r="W629" s="247"/>
      <c r="X629" s="247"/>
      <c r="Y629" s="247"/>
      <c r="Z629" s="247"/>
      <c r="AA629" s="247"/>
      <c r="AB629"/>
      <c r="AC629"/>
      <c r="AD629"/>
      <c r="AE629"/>
      <c r="AF629"/>
      <c r="AG629"/>
      <c r="AH629"/>
      <c r="AI629"/>
      <c r="AJ629"/>
      <c r="AK629"/>
    </row>
    <row r="630" spans="1:37" s="336" customFormat="1" x14ac:dyDescent="0.35">
      <c r="A630" s="595" t="s">
        <v>1108</v>
      </c>
      <c r="B630" s="595"/>
      <c r="C630" s="595"/>
      <c r="D630" s="595"/>
      <c r="E630" s="595"/>
      <c r="F630" s="595"/>
      <c r="G630" s="595"/>
      <c r="H630" s="595"/>
      <c r="I630" s="595"/>
      <c r="J630" s="595"/>
      <c r="K630" s="595"/>
      <c r="L630" s="595"/>
      <c r="M630" s="595"/>
      <c r="N630" s="595"/>
      <c r="O630" s="595"/>
      <c r="P630" s="595"/>
      <c r="Q630" s="595"/>
      <c r="R630" s="595"/>
      <c r="S630" s="595"/>
      <c r="T630" s="595"/>
      <c r="U630" s="595"/>
      <c r="V630" s="247"/>
      <c r="W630" s="247"/>
      <c r="X630" s="247"/>
      <c r="Y630" s="247"/>
      <c r="Z630" s="247"/>
      <c r="AA630" s="247"/>
      <c r="AB630"/>
      <c r="AC630"/>
      <c r="AD630"/>
      <c r="AE630"/>
      <c r="AF630"/>
      <c r="AG630"/>
      <c r="AH630"/>
      <c r="AI630"/>
      <c r="AJ630"/>
      <c r="AK630"/>
    </row>
    <row r="631" spans="1:37" s="336" customFormat="1" ht="18.75" customHeight="1" x14ac:dyDescent="0.35">
      <c r="A631" s="601" t="s">
        <v>579</v>
      </c>
      <c r="B631" s="655" t="s">
        <v>228</v>
      </c>
      <c r="C631" s="656"/>
      <c r="D631" s="656"/>
      <c r="E631" s="656"/>
      <c r="F631" s="656"/>
      <c r="G631" s="656"/>
      <c r="H631" s="656"/>
      <c r="I631" s="656"/>
      <c r="J631" s="656"/>
      <c r="K631" s="656"/>
      <c r="L631" s="656"/>
      <c r="M631" s="656"/>
      <c r="N631" s="656"/>
      <c r="O631" s="656"/>
      <c r="P631" s="656"/>
      <c r="Q631" s="656"/>
      <c r="R631" s="656"/>
      <c r="S631" s="656"/>
      <c r="T631" s="656"/>
      <c r="U631" s="657"/>
      <c r="V631" s="247"/>
      <c r="W631" s="247"/>
      <c r="X631" s="247"/>
      <c r="Y631" s="247"/>
      <c r="Z631" s="247"/>
      <c r="AA631" s="247"/>
      <c r="AB631"/>
      <c r="AC631"/>
      <c r="AD631"/>
      <c r="AE631"/>
      <c r="AF631"/>
      <c r="AG631"/>
      <c r="AH631"/>
      <c r="AI631"/>
      <c r="AJ631"/>
      <c r="AK631"/>
    </row>
    <row r="632" spans="1:37" s="336" customFormat="1" ht="3.75" customHeight="1" x14ac:dyDescent="0.35">
      <c r="A632" s="601"/>
      <c r="B632" s="658"/>
      <c r="C632" s="659"/>
      <c r="D632" s="659"/>
      <c r="E632" s="659"/>
      <c r="F632" s="659"/>
      <c r="G632" s="659"/>
      <c r="H632" s="659"/>
      <c r="I632" s="659"/>
      <c r="J632" s="659"/>
      <c r="K632" s="659"/>
      <c r="L632" s="659"/>
      <c r="M632" s="659"/>
      <c r="N632" s="659"/>
      <c r="O632" s="659"/>
      <c r="P632" s="659"/>
      <c r="Q632" s="659"/>
      <c r="R632" s="659"/>
      <c r="S632" s="659"/>
      <c r="T632" s="659"/>
      <c r="U632" s="660"/>
      <c r="V632" s="247"/>
      <c r="W632" s="247"/>
      <c r="X632" s="247"/>
      <c r="Y632" s="247"/>
      <c r="Z632" s="247"/>
      <c r="AA632" s="247"/>
      <c r="AB632"/>
      <c r="AC632"/>
      <c r="AD632"/>
      <c r="AE632"/>
      <c r="AF632"/>
      <c r="AG632"/>
      <c r="AH632"/>
      <c r="AI632"/>
      <c r="AJ632"/>
      <c r="AK632"/>
    </row>
    <row r="633" spans="1:37" s="336" customFormat="1" x14ac:dyDescent="0.35">
      <c r="A633" s="400">
        <v>1</v>
      </c>
      <c r="B633" s="661">
        <v>2</v>
      </c>
      <c r="C633" s="662"/>
      <c r="D633" s="662"/>
      <c r="E633" s="662"/>
      <c r="F633" s="662"/>
      <c r="G633" s="662"/>
      <c r="H633" s="662"/>
      <c r="I633" s="662"/>
      <c r="J633" s="662"/>
      <c r="K633" s="662"/>
      <c r="L633" s="662"/>
      <c r="M633" s="662"/>
      <c r="N633" s="662"/>
      <c r="O633" s="662"/>
      <c r="P633" s="662"/>
      <c r="Q633" s="662"/>
      <c r="R633" s="662"/>
      <c r="S633" s="662"/>
      <c r="T633" s="662"/>
      <c r="U633" s="663"/>
      <c r="V633" s="276"/>
      <c r="W633" s="247"/>
      <c r="X633" s="247"/>
      <c r="Y633" s="247"/>
      <c r="Z633" s="247"/>
      <c r="AA633" s="247"/>
      <c r="AB633"/>
      <c r="AC633"/>
      <c r="AD633"/>
      <c r="AE633"/>
      <c r="AF633"/>
      <c r="AG633"/>
      <c r="AH633"/>
      <c r="AI633"/>
      <c r="AJ633"/>
      <c r="AK633"/>
    </row>
    <row r="634" spans="1:37" s="336" customFormat="1" ht="45" customHeight="1" x14ac:dyDescent="0.35">
      <c r="A634" s="646">
        <v>1</v>
      </c>
      <c r="B634" s="577" t="s">
        <v>1249</v>
      </c>
      <c r="C634" s="578"/>
      <c r="D634" s="578"/>
      <c r="E634" s="578"/>
      <c r="F634" s="578"/>
      <c r="G634" s="578"/>
      <c r="H634" s="578"/>
      <c r="I634" s="578"/>
      <c r="J634" s="578"/>
      <c r="K634" s="578"/>
      <c r="L634" s="578"/>
      <c r="M634" s="578"/>
      <c r="N634" s="578"/>
      <c r="O634" s="578"/>
      <c r="P634" s="578"/>
      <c r="Q634" s="578"/>
      <c r="R634" s="578"/>
      <c r="S634" s="578"/>
      <c r="T634" s="578"/>
      <c r="U634" s="579"/>
      <c r="V634" s="247"/>
      <c r="W634" s="247"/>
      <c r="X634" s="247"/>
      <c r="Y634" s="247"/>
      <c r="Z634" s="247"/>
      <c r="AA634" s="247"/>
      <c r="AB634"/>
      <c r="AC634"/>
      <c r="AD634"/>
      <c r="AE634"/>
      <c r="AF634"/>
      <c r="AG634"/>
      <c r="AH634"/>
      <c r="AI634"/>
      <c r="AJ634"/>
      <c r="AK634"/>
    </row>
    <row r="635" spans="1:37" s="336" customFormat="1" ht="45" customHeight="1" x14ac:dyDescent="0.35">
      <c r="A635" s="646"/>
      <c r="B635" s="571" t="s">
        <v>603</v>
      </c>
      <c r="C635" s="571"/>
      <c r="D635" s="571" t="str">
        <f ca="1">IF('Т.13.'!AC12=0,"",'Т.13.'!AC12)</f>
        <v/>
      </c>
      <c r="E635" s="571"/>
      <c r="F635" s="571"/>
      <c r="G635" s="571"/>
      <c r="H635" s="571"/>
      <c r="I635" s="571"/>
      <c r="J635" s="571"/>
      <c r="K635" s="571"/>
      <c r="L635" s="571"/>
      <c r="M635" s="571"/>
      <c r="N635" s="571"/>
      <c r="O635" s="571"/>
      <c r="P635" s="571"/>
      <c r="Q635" s="571"/>
      <c r="R635" s="571"/>
      <c r="S635" s="571"/>
      <c r="T635" s="571"/>
      <c r="U635" s="571"/>
      <c r="V635" s="247"/>
      <c r="W635" s="247"/>
      <c r="X635" s="247"/>
      <c r="Y635" s="247"/>
      <c r="Z635" s="247"/>
      <c r="AA635" s="247"/>
      <c r="AB635"/>
      <c r="AC635"/>
      <c r="AD635"/>
      <c r="AE635"/>
      <c r="AF635"/>
      <c r="AG635"/>
      <c r="AH635"/>
      <c r="AI635"/>
      <c r="AJ635"/>
      <c r="AK635"/>
    </row>
    <row r="636" spans="1:37" s="336" customFormat="1" ht="35.25" customHeight="1" x14ac:dyDescent="0.35">
      <c r="A636" s="582" t="s">
        <v>1120</v>
      </c>
      <c r="B636" s="582"/>
      <c r="C636" s="582"/>
      <c r="D636" s="583"/>
      <c r="E636" s="583"/>
      <c r="F636" s="583"/>
      <c r="G636" s="583"/>
      <c r="H636" s="583"/>
      <c r="I636" s="583"/>
      <c r="J636" s="583"/>
      <c r="K636" s="583"/>
      <c r="L636" s="583"/>
      <c r="M636" s="583"/>
      <c r="N636" s="583"/>
      <c r="O636" s="583"/>
      <c r="P636" s="583"/>
      <c r="Q636" s="583"/>
      <c r="R636" s="583"/>
      <c r="S636" s="583"/>
      <c r="T636" s="583"/>
      <c r="U636" s="583"/>
      <c r="V636" s="247"/>
      <c r="W636" s="247"/>
      <c r="X636" s="247"/>
      <c r="Y636" s="247"/>
      <c r="Z636" s="247"/>
      <c r="AA636" s="247"/>
      <c r="AB636"/>
      <c r="AC636"/>
      <c r="AD636"/>
      <c r="AE636"/>
      <c r="AF636"/>
      <c r="AG636"/>
      <c r="AH636"/>
      <c r="AI636"/>
      <c r="AJ636"/>
      <c r="AK636"/>
    </row>
    <row r="637" spans="1:37" s="336" customFormat="1" ht="15.75" customHeight="1" x14ac:dyDescent="0.35">
      <c r="A637" s="323" t="s">
        <v>559</v>
      </c>
      <c r="B637" s="207"/>
      <c r="C637" s="323"/>
      <c r="D637" s="323"/>
      <c r="E637" s="323"/>
      <c r="F637" s="208"/>
      <c r="G637" s="208"/>
      <c r="H637" s="323"/>
      <c r="I637" s="323"/>
      <c r="J637" s="323"/>
      <c r="K637" s="323"/>
      <c r="L637" s="323"/>
      <c r="M637" s="323"/>
      <c r="N637" s="323"/>
      <c r="O637" s="323"/>
      <c r="P637" s="323"/>
      <c r="Q637" s="323"/>
      <c r="R637" s="323"/>
      <c r="S637" s="323"/>
      <c r="T637" s="323"/>
      <c r="U637" s="323"/>
      <c r="V637" s="247"/>
      <c r="W637" s="247"/>
      <c r="X637" s="247"/>
      <c r="Y637" s="247"/>
      <c r="Z637" s="247"/>
      <c r="AA637" s="247"/>
      <c r="AB637"/>
      <c r="AC637"/>
      <c r="AD637"/>
      <c r="AE637"/>
      <c r="AF637"/>
      <c r="AG637"/>
      <c r="AH637"/>
      <c r="AI637"/>
      <c r="AJ637"/>
      <c r="AK637"/>
    </row>
    <row r="638" spans="1:37" s="336" customFormat="1" ht="15" customHeight="1" x14ac:dyDescent="0.35">
      <c r="A638" s="317"/>
      <c r="B638" s="311"/>
      <c r="C638" s="311"/>
      <c r="D638" s="311"/>
      <c r="E638" s="311"/>
      <c r="F638" s="311"/>
      <c r="G638" s="311"/>
      <c r="H638" s="311"/>
      <c r="I638" s="311"/>
      <c r="J638" s="311"/>
      <c r="K638" s="311"/>
      <c r="L638" s="310"/>
      <c r="M638" s="312"/>
      <c r="N638" s="310"/>
      <c r="O638" s="310"/>
      <c r="P638" s="310"/>
      <c r="Q638" s="312"/>
      <c r="R638" s="310"/>
      <c r="S638" s="312"/>
      <c r="T638" s="312"/>
      <c r="U638" s="313" t="s">
        <v>604</v>
      </c>
      <c r="V638" s="247"/>
      <c r="W638" s="247"/>
      <c r="X638" s="247"/>
      <c r="Y638" s="247"/>
      <c r="Z638" s="247"/>
      <c r="AA638" s="247"/>
      <c r="AB638"/>
      <c r="AC638"/>
      <c r="AD638"/>
      <c r="AE638"/>
      <c r="AF638"/>
      <c r="AG638"/>
      <c r="AH638"/>
      <c r="AI638"/>
      <c r="AJ638"/>
      <c r="AK638"/>
    </row>
    <row r="639" spans="1:37" s="336" customFormat="1" ht="39" customHeight="1" x14ac:dyDescent="0.35">
      <c r="A639" s="595" t="s">
        <v>1411</v>
      </c>
      <c r="B639" s="595"/>
      <c r="C639" s="595"/>
      <c r="D639" s="595"/>
      <c r="E639" s="595"/>
      <c r="F639" s="595"/>
      <c r="G639" s="595"/>
      <c r="H639" s="595"/>
      <c r="I639" s="595"/>
      <c r="J639" s="595"/>
      <c r="K639" s="595"/>
      <c r="L639" s="595"/>
      <c r="M639" s="595"/>
      <c r="N639" s="595"/>
      <c r="O639" s="595"/>
      <c r="P639" s="595"/>
      <c r="Q639" s="595"/>
      <c r="R639" s="595"/>
      <c r="S639" s="595"/>
      <c r="T639" s="595"/>
      <c r="U639" s="595"/>
      <c r="V639" s="247"/>
      <c r="W639" s="247"/>
      <c r="X639" s="247"/>
      <c r="Y639" s="247"/>
      <c r="Z639" s="247"/>
      <c r="AA639" s="247"/>
      <c r="AB639"/>
      <c r="AC639"/>
      <c r="AD639"/>
      <c r="AE639"/>
      <c r="AF639"/>
      <c r="AG639"/>
      <c r="AH639"/>
      <c r="AI639"/>
      <c r="AJ639"/>
      <c r="AK639"/>
    </row>
    <row r="640" spans="1:37" s="336" customFormat="1" ht="18.75" customHeight="1" x14ac:dyDescent="0.35">
      <c r="A640" s="601" t="s">
        <v>579</v>
      </c>
      <c r="B640" s="600" t="s">
        <v>228</v>
      </c>
      <c r="C640" s="600"/>
      <c r="D640" s="600"/>
      <c r="E640" s="600"/>
      <c r="F640" s="600"/>
      <c r="G640" s="600"/>
      <c r="H640" s="600"/>
      <c r="I640" s="600"/>
      <c r="J640" s="600"/>
      <c r="K640" s="600"/>
      <c r="L640" s="600"/>
      <c r="M640" s="600"/>
      <c r="N640" s="600"/>
      <c r="O640" s="600"/>
      <c r="P640" s="600"/>
      <c r="Q640" s="600"/>
      <c r="R640" s="600"/>
      <c r="S640" s="600"/>
      <c r="T640" s="600"/>
      <c r="U640" s="637" t="s">
        <v>234</v>
      </c>
      <c r="V640" s="247"/>
      <c r="W640" s="247"/>
      <c r="X640" s="247"/>
      <c r="Y640" s="247"/>
      <c r="Z640" s="247"/>
      <c r="AA640" s="247"/>
      <c r="AB640"/>
      <c r="AC640"/>
      <c r="AD640"/>
      <c r="AE640"/>
      <c r="AF640"/>
      <c r="AG640"/>
      <c r="AH640"/>
      <c r="AI640"/>
      <c r="AJ640"/>
      <c r="AK640"/>
    </row>
    <row r="641" spans="1:37" s="336" customFormat="1" x14ac:dyDescent="0.35">
      <c r="A641" s="601" t="s">
        <v>593</v>
      </c>
      <c r="B641" s="600"/>
      <c r="C641" s="600"/>
      <c r="D641" s="600"/>
      <c r="E641" s="600"/>
      <c r="F641" s="600"/>
      <c r="G641" s="600"/>
      <c r="H641" s="600"/>
      <c r="I641" s="600"/>
      <c r="J641" s="600"/>
      <c r="K641" s="600"/>
      <c r="L641" s="600"/>
      <c r="M641" s="600"/>
      <c r="N641" s="600"/>
      <c r="O641" s="600"/>
      <c r="P641" s="600"/>
      <c r="Q641" s="600"/>
      <c r="R641" s="600"/>
      <c r="S641" s="600"/>
      <c r="T641" s="600"/>
      <c r="U641" s="638"/>
      <c r="V641" s="247"/>
      <c r="W641" s="247"/>
      <c r="X641" s="247"/>
      <c r="Y641" s="247"/>
      <c r="Z641" s="247"/>
      <c r="AA641" s="247"/>
      <c r="AB641"/>
      <c r="AC641"/>
      <c r="AD641"/>
      <c r="AE641"/>
      <c r="AF641"/>
      <c r="AG641"/>
      <c r="AH641"/>
      <c r="AI641"/>
      <c r="AJ641"/>
      <c r="AK641"/>
    </row>
    <row r="642" spans="1:37" s="336" customFormat="1" x14ac:dyDescent="0.35">
      <c r="A642" s="400">
        <v>1</v>
      </c>
      <c r="B642" s="601">
        <v>2</v>
      </c>
      <c r="C642" s="601"/>
      <c r="D642" s="601"/>
      <c r="E642" s="601"/>
      <c r="F642" s="601"/>
      <c r="G642" s="601"/>
      <c r="H642" s="601"/>
      <c r="I642" s="601"/>
      <c r="J642" s="601"/>
      <c r="K642" s="601"/>
      <c r="L642" s="601"/>
      <c r="M642" s="601"/>
      <c r="N642" s="601"/>
      <c r="O642" s="601"/>
      <c r="P642" s="601"/>
      <c r="Q642" s="601"/>
      <c r="R642" s="601"/>
      <c r="S642" s="601"/>
      <c r="T642" s="601"/>
      <c r="U642" s="400">
        <v>3</v>
      </c>
      <c r="V642" s="276"/>
      <c r="W642" s="247"/>
      <c r="X642" s="247"/>
      <c r="Y642" s="247"/>
      <c r="Z642" s="247"/>
      <c r="AA642" s="247"/>
      <c r="AB642"/>
      <c r="AC642"/>
      <c r="AD642"/>
      <c r="AE642"/>
      <c r="AF642"/>
      <c r="AG642"/>
      <c r="AH642"/>
      <c r="AI642"/>
      <c r="AJ642"/>
      <c r="AK642"/>
    </row>
    <row r="643" spans="1:37" s="336" customFormat="1" ht="15" customHeight="1" x14ac:dyDescent="0.35">
      <c r="A643" s="595" t="s">
        <v>275</v>
      </c>
      <c r="B643" s="595"/>
      <c r="C643" s="595"/>
      <c r="D643" s="595"/>
      <c r="E643" s="595"/>
      <c r="F643" s="595"/>
      <c r="G643" s="595"/>
      <c r="H643" s="595"/>
      <c r="I643" s="595"/>
      <c r="J643" s="595"/>
      <c r="K643" s="595"/>
      <c r="L643" s="595"/>
      <c r="M643" s="595"/>
      <c r="N643" s="595"/>
      <c r="O643" s="595"/>
      <c r="P643" s="595"/>
      <c r="Q643" s="595"/>
      <c r="R643" s="595"/>
      <c r="S643" s="595"/>
      <c r="T643" s="595"/>
      <c r="U643" s="595"/>
      <c r="V643" s="247"/>
      <c r="W643" s="247"/>
      <c r="X643" s="247"/>
      <c r="Y643" s="247"/>
      <c r="Z643" s="247"/>
      <c r="AA643" s="247"/>
      <c r="AB643"/>
      <c r="AC643"/>
      <c r="AD643"/>
      <c r="AE643"/>
      <c r="AF643"/>
      <c r="AG643"/>
      <c r="AH643"/>
      <c r="AI643"/>
      <c r="AJ643"/>
    </row>
    <row r="644" spans="1:37" s="336" customFormat="1" ht="58.5" customHeight="1" x14ac:dyDescent="0.35">
      <c r="A644" s="401" t="s">
        <v>605</v>
      </c>
      <c r="B644" s="571" t="str">
        <f>'Т.14.'!B6</f>
        <v xml:space="preserve">Чи маєте Ви судимість, яка не погашена або не знята в установленому законом порядку, за вчинення злочинів проти власності, злочинів у сфері господарської діяльності, злочинів у сфері службової діяльності та професійної діяльності, пов’язаної з наданням публічних послуг, незалежно від ступеня їх тяжкості, а також за вчинення інших умисних злочинів, якщо такі злочини законодавством країни, у якій здійснено засудження за вчинення відповідного злочину, віднесено до злочинів середньої тяжкості, тяжких або особливо тяжких злочинів? </v>
      </c>
      <c r="C644" s="571"/>
      <c r="D644" s="571"/>
      <c r="E644" s="571"/>
      <c r="F644" s="571"/>
      <c r="G644" s="571"/>
      <c r="H644" s="571"/>
      <c r="I644" s="571"/>
      <c r="J644" s="571"/>
      <c r="K644" s="571"/>
      <c r="L644" s="571"/>
      <c r="M644" s="571"/>
      <c r="N644" s="571"/>
      <c r="O644" s="571"/>
      <c r="P644" s="571"/>
      <c r="Q644" s="571"/>
      <c r="R644" s="571"/>
      <c r="S644" s="571"/>
      <c r="T644" s="571"/>
      <c r="U644" s="399" t="str">
        <f ca="1">'Т.14.'!AC6</f>
        <v xml:space="preserve"> </v>
      </c>
      <c r="V644" s="247"/>
      <c r="W644" s="247"/>
      <c r="X644" s="247"/>
      <c r="Y644" s="247"/>
      <c r="Z644" s="247"/>
      <c r="AA644" s="247"/>
      <c r="AB644"/>
      <c r="AC644"/>
      <c r="AD644"/>
      <c r="AE644"/>
      <c r="AF644"/>
      <c r="AG644"/>
      <c r="AH644"/>
      <c r="AI644"/>
      <c r="AJ644"/>
    </row>
    <row r="645" spans="1:37" s="336" customFormat="1" ht="30.75" customHeight="1" x14ac:dyDescent="0.35">
      <c r="A645" s="636" t="s">
        <v>606</v>
      </c>
      <c r="B645" s="571" t="str">
        <f>'Т.14.'!B7</f>
        <v>Чи діяли щодо Вас протягом останніх трьох років санкції, застосовані Україною, іноземними державами (крім держав, які здійснюють збройну агресію проти України), міждержавними об’єднаннями або міжнародними організаціями?</v>
      </c>
      <c r="C645" s="571"/>
      <c r="D645" s="571"/>
      <c r="E645" s="571"/>
      <c r="F645" s="571"/>
      <c r="G645" s="571"/>
      <c r="H645" s="571"/>
      <c r="I645" s="571"/>
      <c r="J645" s="571"/>
      <c r="K645" s="571"/>
      <c r="L645" s="571"/>
      <c r="M645" s="571"/>
      <c r="N645" s="571"/>
      <c r="O645" s="571"/>
      <c r="P645" s="571"/>
      <c r="Q645" s="571"/>
      <c r="R645" s="571"/>
      <c r="S645" s="571"/>
      <c r="T645" s="571"/>
      <c r="U645" s="399" t="str">
        <f ca="1">'Т.14.'!AC7</f>
        <v xml:space="preserve"> </v>
      </c>
      <c r="V645" s="247"/>
      <c r="W645" s="247"/>
      <c r="X645" s="247"/>
      <c r="Y645" s="247"/>
      <c r="Z645" s="247"/>
      <c r="AA645" s="247"/>
      <c r="AB645"/>
      <c r="AC645"/>
      <c r="AD645"/>
      <c r="AE645"/>
      <c r="AF645"/>
      <c r="AG645"/>
      <c r="AH645"/>
      <c r="AI645"/>
      <c r="AJ645"/>
    </row>
    <row r="646" spans="1:37" s="336" customFormat="1" ht="18" customHeight="1" x14ac:dyDescent="0.35">
      <c r="A646" s="636"/>
      <c r="B646" s="571" t="str">
        <f>'Т.14.'!B8</f>
        <v>Чи застосовані такі санкції станом на дату підписання цієї анкети?</v>
      </c>
      <c r="C646" s="571"/>
      <c r="D646" s="571"/>
      <c r="E646" s="571"/>
      <c r="F646" s="571"/>
      <c r="G646" s="571"/>
      <c r="H646" s="571"/>
      <c r="I646" s="571"/>
      <c r="J646" s="571"/>
      <c r="K646" s="571"/>
      <c r="L646" s="571"/>
      <c r="M646" s="571"/>
      <c r="N646" s="571"/>
      <c r="O646" s="571"/>
      <c r="P646" s="571"/>
      <c r="Q646" s="571"/>
      <c r="R646" s="571"/>
      <c r="S646" s="571"/>
      <c r="T646" s="571"/>
      <c r="U646" s="399" t="str">
        <f ca="1">'Т.14.'!AC8</f>
        <v xml:space="preserve"> </v>
      </c>
      <c r="V646" s="247"/>
      <c r="W646" s="247"/>
      <c r="X646" s="247"/>
      <c r="Y646" s="247"/>
      <c r="Z646" s="247"/>
      <c r="AA646" s="247"/>
      <c r="AB646"/>
      <c r="AC646"/>
      <c r="AD646"/>
      <c r="AE646"/>
      <c r="AF646"/>
      <c r="AG646"/>
      <c r="AH646"/>
      <c r="AI646"/>
      <c r="AJ646"/>
    </row>
    <row r="647" spans="1:37" s="336" customFormat="1" ht="30" customHeight="1" x14ac:dyDescent="0.35">
      <c r="A647" s="636" t="s">
        <v>607</v>
      </c>
      <c r="B647" s="571" t="str">
        <f>'Т.14.'!B9</f>
        <v>Чи перебували Ви протягом останніх десяти років у переліку осіб, пов’язаних із здійсненням терористичної діяльності або щодо яких застосовано міжнародні санкції?</v>
      </c>
      <c r="C647" s="571"/>
      <c r="D647" s="571"/>
      <c r="E647" s="571"/>
      <c r="F647" s="571"/>
      <c r="G647" s="571"/>
      <c r="H647" s="571"/>
      <c r="I647" s="571"/>
      <c r="J647" s="571"/>
      <c r="K647" s="571"/>
      <c r="L647" s="571"/>
      <c r="M647" s="571"/>
      <c r="N647" s="571"/>
      <c r="O647" s="571"/>
      <c r="P647" s="571"/>
      <c r="Q647" s="571"/>
      <c r="R647" s="571"/>
      <c r="S647" s="571"/>
      <c r="T647" s="571"/>
      <c r="U647" s="399" t="str">
        <f ca="1">'Т.14.'!AC9</f>
        <v xml:space="preserve"> </v>
      </c>
      <c r="V647" s="247"/>
      <c r="W647" s="247"/>
      <c r="X647" s="247"/>
      <c r="Y647" s="247"/>
      <c r="Z647" s="247"/>
      <c r="AA647" s="247"/>
      <c r="AB647"/>
      <c r="AC647"/>
      <c r="AD647"/>
      <c r="AE647"/>
      <c r="AF647"/>
      <c r="AG647"/>
      <c r="AH647"/>
      <c r="AI647"/>
      <c r="AJ647"/>
    </row>
    <row r="648" spans="1:37" s="336" customFormat="1" ht="17.25" customHeight="1" x14ac:dyDescent="0.35">
      <c r="A648" s="636"/>
      <c r="B648" s="571" t="str">
        <f>'Т.14.'!B10</f>
        <v>Чи перебуваєте Ви в такому переліку станом на дату підписання цієї анкети?</v>
      </c>
      <c r="C648" s="571"/>
      <c r="D648" s="571"/>
      <c r="E648" s="571"/>
      <c r="F648" s="571"/>
      <c r="G648" s="571"/>
      <c r="H648" s="571"/>
      <c r="I648" s="571"/>
      <c r="J648" s="571"/>
      <c r="K648" s="571"/>
      <c r="L648" s="571"/>
      <c r="M648" s="571"/>
      <c r="N648" s="571"/>
      <c r="O648" s="571"/>
      <c r="P648" s="571"/>
      <c r="Q648" s="571"/>
      <c r="R648" s="571"/>
      <c r="S648" s="571"/>
      <c r="T648" s="571"/>
      <c r="U648" s="399" t="str">
        <f ca="1">'Т.14.'!AC10</f>
        <v xml:space="preserve"> </v>
      </c>
      <c r="V648" s="247"/>
      <c r="W648" s="247"/>
      <c r="X648" s="247"/>
      <c r="Y648" s="247"/>
      <c r="Z648" s="247"/>
      <c r="AA648" s="247"/>
      <c r="AB648"/>
      <c r="AC648"/>
      <c r="AD648"/>
      <c r="AE648"/>
      <c r="AF648"/>
      <c r="AG648"/>
      <c r="AH648"/>
      <c r="AI648"/>
      <c r="AJ648"/>
    </row>
    <row r="649" spans="1:37" s="336" customFormat="1" ht="17.25" customHeight="1" x14ac:dyDescent="0.35">
      <c r="A649" s="401" t="s">
        <v>608</v>
      </c>
      <c r="B649" s="571" t="str">
        <f>'Т.14.'!B11</f>
        <v>Чи позбавлено Вас права обіймати певні посади або займатися певною діяльністю згідно з вироком або іншим рішенням суду?</v>
      </c>
      <c r="C649" s="571"/>
      <c r="D649" s="571"/>
      <c r="E649" s="571"/>
      <c r="F649" s="571"/>
      <c r="G649" s="571"/>
      <c r="H649" s="571"/>
      <c r="I649" s="571"/>
      <c r="J649" s="571"/>
      <c r="K649" s="571"/>
      <c r="L649" s="571"/>
      <c r="M649" s="571"/>
      <c r="N649" s="571"/>
      <c r="O649" s="571"/>
      <c r="P649" s="571"/>
      <c r="Q649" s="571"/>
      <c r="R649" s="571"/>
      <c r="S649" s="571"/>
      <c r="T649" s="571"/>
      <c r="U649" s="399" t="str">
        <f ca="1">'Т.14.'!AC11</f>
        <v xml:space="preserve"> </v>
      </c>
      <c r="V649" s="247"/>
      <c r="W649" s="247"/>
      <c r="X649" s="247"/>
      <c r="Y649" s="247"/>
      <c r="Z649" s="247"/>
      <c r="AA649" s="247"/>
      <c r="AB649"/>
      <c r="AC649"/>
      <c r="AD649"/>
      <c r="AE649"/>
      <c r="AF649"/>
      <c r="AG649"/>
      <c r="AH649"/>
      <c r="AI649"/>
      <c r="AJ649"/>
    </row>
    <row r="650" spans="1:37" s="336" customFormat="1" ht="18" customHeight="1" x14ac:dyDescent="0.35">
      <c r="A650" s="636" t="s">
        <v>609</v>
      </c>
      <c r="B650" s="571" t="str">
        <f>'Т.14.'!B12</f>
        <v>Чи виникало або існувало протягом останніх трьох років суттєве порушення податкових зобов’язань, вчинене Вами?</v>
      </c>
      <c r="C650" s="571"/>
      <c r="D650" s="571"/>
      <c r="E650" s="571"/>
      <c r="F650" s="571"/>
      <c r="G650" s="571"/>
      <c r="H650" s="571"/>
      <c r="I650" s="571"/>
      <c r="J650" s="571"/>
      <c r="K650" s="571"/>
      <c r="L650" s="571"/>
      <c r="M650" s="571"/>
      <c r="N650" s="571"/>
      <c r="O650" s="571"/>
      <c r="P650" s="571"/>
      <c r="Q650" s="571"/>
      <c r="R650" s="571"/>
      <c r="S650" s="571"/>
      <c r="T650" s="571"/>
      <c r="U650" s="399" t="str">
        <f ca="1">'Т.14.'!AC12</f>
        <v xml:space="preserve"> </v>
      </c>
      <c r="V650" s="247"/>
      <c r="W650" s="247"/>
      <c r="X650" s="247"/>
      <c r="Y650" s="247"/>
      <c r="Z650" s="247"/>
      <c r="AA650" s="247"/>
      <c r="AB650"/>
      <c r="AC650"/>
      <c r="AD650"/>
      <c r="AE650"/>
      <c r="AF650"/>
      <c r="AG650"/>
      <c r="AH650"/>
      <c r="AI650"/>
      <c r="AJ650"/>
    </row>
    <row r="651" spans="1:37" s="336" customFormat="1" ht="18" customHeight="1" x14ac:dyDescent="0.35">
      <c r="A651" s="636"/>
      <c r="B651" s="571" t="str">
        <f>'Т.14.'!B13</f>
        <v>Чи існує таке суттєве порушення податкових зобов’язань станом на дату підписання цієї анкети?</v>
      </c>
      <c r="C651" s="571"/>
      <c r="D651" s="571"/>
      <c r="E651" s="571"/>
      <c r="F651" s="571"/>
      <c r="G651" s="571"/>
      <c r="H651" s="571"/>
      <c r="I651" s="571"/>
      <c r="J651" s="571"/>
      <c r="K651" s="571"/>
      <c r="L651" s="571"/>
      <c r="M651" s="571"/>
      <c r="N651" s="571"/>
      <c r="O651" s="571"/>
      <c r="P651" s="571"/>
      <c r="Q651" s="571"/>
      <c r="R651" s="571"/>
      <c r="S651" s="571"/>
      <c r="T651" s="571"/>
      <c r="U651" s="399" t="str">
        <f ca="1">'Т.14.'!AC13</f>
        <v xml:space="preserve"> </v>
      </c>
      <c r="V651" s="247"/>
      <c r="W651" s="247"/>
      <c r="X651" s="247"/>
      <c r="Y651" s="247"/>
      <c r="Z651" s="247"/>
      <c r="AA651" s="247"/>
      <c r="AB651"/>
      <c r="AC651"/>
      <c r="AD651"/>
      <c r="AE651"/>
      <c r="AF651"/>
      <c r="AG651"/>
      <c r="AH651"/>
      <c r="AI651"/>
      <c r="AJ651"/>
    </row>
    <row r="652" spans="1:37" s="336" customFormat="1" ht="15" customHeight="1" x14ac:dyDescent="0.35">
      <c r="A652" s="589" t="s">
        <v>1242</v>
      </c>
      <c r="B652" s="571" t="str">
        <f>'Т.14.'!B14</f>
        <v>Чи були Ви притягнуті до кримінальної відповідальності? 
Якщо так, то вкажіть злочин, за який Вас було притягнуто до відповідальності, дату прийняття рішення та застосовані санкції</v>
      </c>
      <c r="C652" s="571"/>
      <c r="D652" s="571"/>
      <c r="E652" s="571"/>
      <c r="F652" s="571"/>
      <c r="G652" s="571"/>
      <c r="H652" s="571"/>
      <c r="I652" s="571"/>
      <c r="J652" s="571"/>
      <c r="K652" s="571"/>
      <c r="L652" s="571"/>
      <c r="M652" s="571"/>
      <c r="N652" s="571"/>
      <c r="O652" s="571"/>
      <c r="P652" s="571"/>
      <c r="Q652" s="571"/>
      <c r="R652" s="571"/>
      <c r="S652" s="571"/>
      <c r="T652" s="571"/>
      <c r="U652" s="399" t="str">
        <f ca="1">'Т.14.'!AC14</f>
        <v xml:space="preserve"> </v>
      </c>
      <c r="V652" s="247"/>
      <c r="W652" s="247"/>
      <c r="X652" s="247"/>
      <c r="Y652" s="247"/>
      <c r="Z652" s="247"/>
      <c r="AA652" s="247"/>
      <c r="AB652"/>
      <c r="AC652"/>
      <c r="AD652"/>
      <c r="AE652"/>
      <c r="AF652"/>
      <c r="AG652"/>
      <c r="AH652"/>
      <c r="AI652"/>
      <c r="AJ652"/>
    </row>
    <row r="653" spans="1:37" s="336" customFormat="1" ht="57.75" customHeight="1" x14ac:dyDescent="0.35">
      <c r="A653" s="590"/>
      <c r="B653" s="571" t="s">
        <v>1246</v>
      </c>
      <c r="C653" s="571"/>
      <c r="D653" s="571"/>
      <c r="E653" s="571"/>
      <c r="F653" s="571"/>
      <c r="G653" s="591" t="str">
        <f ca="1">'Т.14.'!AD14</f>
        <v xml:space="preserve"> </v>
      </c>
      <c r="H653" s="591"/>
      <c r="I653" s="591"/>
      <c r="J653" s="591"/>
      <c r="K653" s="591"/>
      <c r="L653" s="591"/>
      <c r="M653" s="591"/>
      <c r="N653" s="591"/>
      <c r="O653" s="591"/>
      <c r="P653" s="591"/>
      <c r="Q653" s="591"/>
      <c r="R653" s="591"/>
      <c r="S653" s="591"/>
      <c r="T653" s="591"/>
      <c r="U653" s="591"/>
      <c r="V653" s="247"/>
      <c r="W653" s="247"/>
      <c r="X653" s="247"/>
      <c r="Y653" s="247"/>
      <c r="Z653" s="247"/>
      <c r="AA653" s="247"/>
      <c r="AB653"/>
      <c r="AC653"/>
      <c r="AD653"/>
      <c r="AE653"/>
      <c r="AF653"/>
      <c r="AG653"/>
      <c r="AH653"/>
      <c r="AI653"/>
      <c r="AJ653"/>
    </row>
    <row r="654" spans="1:37" s="336" customFormat="1" ht="15.75" customHeight="1" x14ac:dyDescent="0.35">
      <c r="A654" s="589" t="s">
        <v>1243</v>
      </c>
      <c r="B654" s="571" t="str">
        <f>'Т.14.'!B15</f>
        <v>Чи існують досудові розслідування/тривають судові провадження, де ви виступаєте підозрюваним/обвинуваченим у вчинені злочину?
Якщо так, то вкажіть злочин у вчиненні якого Ви підозрюєтесь/обвинувачуєтесь</v>
      </c>
      <c r="C654" s="571"/>
      <c r="D654" s="571"/>
      <c r="E654" s="571"/>
      <c r="F654" s="571"/>
      <c r="G654" s="571"/>
      <c r="H654" s="571"/>
      <c r="I654" s="571"/>
      <c r="J654" s="571"/>
      <c r="K654" s="571"/>
      <c r="L654" s="571"/>
      <c r="M654" s="571"/>
      <c r="N654" s="571"/>
      <c r="O654" s="571"/>
      <c r="P654" s="571"/>
      <c r="Q654" s="571"/>
      <c r="R654" s="571"/>
      <c r="S654" s="571"/>
      <c r="T654" s="571"/>
      <c r="U654" s="399" t="str">
        <f ca="1">'Т.14.'!AC15</f>
        <v/>
      </c>
      <c r="V654" s="247"/>
      <c r="W654" s="247"/>
      <c r="X654" s="247"/>
      <c r="Y654" s="247"/>
      <c r="Z654" s="247"/>
      <c r="AA654" s="247"/>
      <c r="AB654"/>
      <c r="AC654"/>
      <c r="AD654"/>
      <c r="AE654"/>
      <c r="AF654"/>
      <c r="AG654"/>
      <c r="AH654"/>
      <c r="AI654"/>
      <c r="AJ654"/>
    </row>
    <row r="655" spans="1:37" s="336" customFormat="1" ht="42.75" customHeight="1" x14ac:dyDescent="0.35">
      <c r="A655" s="590"/>
      <c r="B655" s="571" t="s">
        <v>1247</v>
      </c>
      <c r="C655" s="571"/>
      <c r="D655" s="571"/>
      <c r="E655" s="571"/>
      <c r="F655" s="571"/>
      <c r="G655" s="591" t="str">
        <f ca="1">'Т.14.'!AD15</f>
        <v/>
      </c>
      <c r="H655" s="591"/>
      <c r="I655" s="591"/>
      <c r="J655" s="591"/>
      <c r="K655" s="591"/>
      <c r="L655" s="591"/>
      <c r="M655" s="591"/>
      <c r="N655" s="591"/>
      <c r="O655" s="591"/>
      <c r="P655" s="591"/>
      <c r="Q655" s="591"/>
      <c r="R655" s="591"/>
      <c r="S655" s="591"/>
      <c r="T655" s="591"/>
      <c r="U655" s="591"/>
      <c r="V655" s="247"/>
      <c r="W655" s="247"/>
      <c r="X655" s="247"/>
      <c r="Y655" s="247"/>
      <c r="Z655" s="247"/>
      <c r="AA655" s="247"/>
      <c r="AB655"/>
      <c r="AC655"/>
      <c r="AD655"/>
      <c r="AE655"/>
      <c r="AF655"/>
      <c r="AG655"/>
      <c r="AH655"/>
      <c r="AI655"/>
      <c r="AJ655"/>
    </row>
    <row r="656" spans="1:37" s="336" customFormat="1" ht="27" customHeight="1" x14ac:dyDescent="0.35">
      <c r="A656" s="589" t="s">
        <v>1244</v>
      </c>
      <c r="B656" s="571" t="str">
        <f>'Т.14.'!B16</f>
        <v xml:space="preserve">Чи притягувались Ви до відповідальності або чи застосовувались до Вас заходи впливу за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Якщо так, то вкажіть порушення законодавства, за яке Вас було притягнуто до відповідальності/були застосовані заходи впливу, дату прийняття рішення про притягнення до відповідальності/застосування заходів впливу та орган, що прийняв відповідне рішення
</v>
      </c>
      <c r="C656" s="571"/>
      <c r="D656" s="571"/>
      <c r="E656" s="571"/>
      <c r="F656" s="571"/>
      <c r="G656" s="571"/>
      <c r="H656" s="571"/>
      <c r="I656" s="571"/>
      <c r="J656" s="571"/>
      <c r="K656" s="571"/>
      <c r="L656" s="571"/>
      <c r="M656" s="571"/>
      <c r="N656" s="571"/>
      <c r="O656" s="571"/>
      <c r="P656" s="571"/>
      <c r="Q656" s="571"/>
      <c r="R656" s="571"/>
      <c r="S656" s="571"/>
      <c r="T656" s="571"/>
      <c r="U656" s="399" t="str">
        <f ca="1">'Т.14.'!AC16</f>
        <v/>
      </c>
      <c r="V656" s="247"/>
      <c r="W656" s="247"/>
      <c r="X656" s="247"/>
      <c r="Y656" s="247"/>
      <c r="Z656" s="247"/>
      <c r="AA656" s="247"/>
      <c r="AB656"/>
      <c r="AC656"/>
      <c r="AD656"/>
      <c r="AE656"/>
      <c r="AF656"/>
      <c r="AG656"/>
      <c r="AH656"/>
      <c r="AI656"/>
      <c r="AJ656"/>
    </row>
    <row r="657" spans="1:36" s="336" customFormat="1" ht="109.5" customHeight="1" x14ac:dyDescent="0.35">
      <c r="A657" s="590"/>
      <c r="B657" s="571" t="s">
        <v>1248</v>
      </c>
      <c r="C657" s="571"/>
      <c r="D657" s="571"/>
      <c r="E657" s="571"/>
      <c r="F657" s="571"/>
      <c r="G657" s="591" t="str">
        <f ca="1">'Т.14.'!AD16</f>
        <v/>
      </c>
      <c r="H657" s="591"/>
      <c r="I657" s="591"/>
      <c r="J657" s="591"/>
      <c r="K657" s="591"/>
      <c r="L657" s="591"/>
      <c r="M657" s="591"/>
      <c r="N657" s="591"/>
      <c r="O657" s="591"/>
      <c r="P657" s="591"/>
      <c r="Q657" s="591"/>
      <c r="R657" s="591"/>
      <c r="S657" s="591"/>
      <c r="T657" s="591"/>
      <c r="U657" s="591"/>
      <c r="V657" s="247"/>
      <c r="W657" s="247"/>
      <c r="X657" s="247"/>
      <c r="Y657" s="247"/>
      <c r="Z657" s="247"/>
      <c r="AA657" s="247"/>
      <c r="AB657"/>
      <c r="AC657"/>
      <c r="AD657"/>
      <c r="AE657"/>
      <c r="AF657"/>
      <c r="AG657"/>
      <c r="AH657"/>
      <c r="AI657"/>
      <c r="AJ657"/>
    </row>
    <row r="658" spans="1:36" s="336" customFormat="1" ht="37.5" customHeight="1" x14ac:dyDescent="0.35">
      <c r="A658" s="589" t="s">
        <v>1245</v>
      </c>
      <c r="B658" s="571" t="str">
        <f>'Т.14.'!B17</f>
        <v xml:space="preserve">Чи триває розгляд справи про притягнення Вас до відповідальності/застосування заходів впливу за порушення вимог банківського, фінансового, валютного, податкового законодавства, законодавства з питань фінансового моніторингу, законодавства про цінні папери, акціонерні товариства та фондовий ринок?
Якщо так, то вкажіть порушення законодавства, щодо якого триває розгляд справи про притягнення Вас до відповідальності/застосування заходів впливу та стадію розгляду справи
</v>
      </c>
      <c r="C658" s="571"/>
      <c r="D658" s="571"/>
      <c r="E658" s="571"/>
      <c r="F658" s="571"/>
      <c r="G658" s="571"/>
      <c r="H658" s="571"/>
      <c r="I658" s="571"/>
      <c r="J658" s="571"/>
      <c r="K658" s="571"/>
      <c r="L658" s="571"/>
      <c r="M658" s="571"/>
      <c r="N658" s="571"/>
      <c r="O658" s="571"/>
      <c r="P658" s="571"/>
      <c r="Q658" s="571"/>
      <c r="R658" s="571"/>
      <c r="S658" s="571"/>
      <c r="T658" s="571"/>
      <c r="U658" s="399" t="str">
        <f ca="1">'Т.14.'!AC17</f>
        <v/>
      </c>
      <c r="V658" s="247"/>
      <c r="W658" s="247"/>
      <c r="X658" s="247"/>
      <c r="Y658" s="247"/>
      <c r="Z658" s="247"/>
      <c r="AA658" s="247"/>
      <c r="AB658"/>
      <c r="AC658"/>
      <c r="AD658"/>
      <c r="AE658"/>
      <c r="AF658"/>
      <c r="AG658"/>
      <c r="AH658"/>
      <c r="AI658"/>
      <c r="AJ658"/>
    </row>
    <row r="659" spans="1:36" s="336" customFormat="1" ht="81.75" customHeight="1" x14ac:dyDescent="0.35">
      <c r="A659" s="590"/>
      <c r="B659" s="571" t="s">
        <v>1252</v>
      </c>
      <c r="C659" s="571"/>
      <c r="D659" s="571"/>
      <c r="E659" s="571"/>
      <c r="F659" s="571"/>
      <c r="G659" s="591" t="str">
        <f ca="1">'Т.14.'!AD17</f>
        <v/>
      </c>
      <c r="H659" s="591"/>
      <c r="I659" s="591"/>
      <c r="J659" s="591"/>
      <c r="K659" s="591"/>
      <c r="L659" s="591"/>
      <c r="M659" s="591"/>
      <c r="N659" s="591"/>
      <c r="O659" s="591"/>
      <c r="P659" s="591"/>
      <c r="Q659" s="591"/>
      <c r="R659" s="591"/>
      <c r="S659" s="591"/>
      <c r="T659" s="591"/>
      <c r="U659" s="591"/>
      <c r="V659" s="247"/>
      <c r="W659" s="247"/>
      <c r="X659" s="247"/>
      <c r="Y659" s="247"/>
      <c r="Z659" s="247"/>
      <c r="AA659" s="247"/>
      <c r="AB659"/>
      <c r="AC659"/>
      <c r="AD659"/>
      <c r="AE659"/>
      <c r="AF659"/>
      <c r="AG659"/>
      <c r="AH659"/>
      <c r="AI659"/>
      <c r="AJ659"/>
    </row>
    <row r="660" spans="1:36" s="336" customFormat="1" ht="24.75" customHeight="1" x14ac:dyDescent="0.35">
      <c r="A660" s="381" t="str">
        <f>'Т.14.'!A18</f>
        <v>1.6</v>
      </c>
      <c r="B660" s="571" t="str">
        <f>'Т.14.'!B18</f>
        <v>Чи траплялися протягом останніх трьох років (у тому числі на дату підписання цієї анкети) випадки подання Вами недостовірної інформації Національному банку України? 
Якщо так, то зазначте, яка саме недостовірна інформація подавалася Національному банку України, дату її подання та надайте пояснення:</v>
      </c>
      <c r="C660" s="571"/>
      <c r="D660" s="571"/>
      <c r="E660" s="571"/>
      <c r="F660" s="571"/>
      <c r="G660" s="571"/>
      <c r="H660" s="571"/>
      <c r="I660" s="571"/>
      <c r="J660" s="571"/>
      <c r="K660" s="571"/>
      <c r="L660" s="571"/>
      <c r="M660" s="571"/>
      <c r="N660" s="571"/>
      <c r="O660" s="571"/>
      <c r="P660" s="571"/>
      <c r="Q660" s="571"/>
      <c r="R660" s="571"/>
      <c r="S660" s="571"/>
      <c r="T660" s="571"/>
      <c r="U660" s="399" t="str">
        <f ca="1">'Т.14.'!AC18</f>
        <v/>
      </c>
      <c r="V660" s="247"/>
      <c r="W660" s="247"/>
      <c r="X660" s="247"/>
      <c r="Y660" s="247"/>
      <c r="Z660" s="247"/>
      <c r="AA660" s="247"/>
      <c r="AB660"/>
      <c r="AC660"/>
      <c r="AD660"/>
      <c r="AE660"/>
      <c r="AF660"/>
      <c r="AG660"/>
      <c r="AH660"/>
      <c r="AI660"/>
      <c r="AJ660"/>
    </row>
    <row r="661" spans="1:36" s="336" customFormat="1" ht="57" customHeight="1" x14ac:dyDescent="0.35">
      <c r="A661" s="381"/>
      <c r="B661" s="571" t="s">
        <v>1435</v>
      </c>
      <c r="C661" s="571"/>
      <c r="D661" s="571"/>
      <c r="E661" s="571"/>
      <c r="F661" s="571"/>
      <c r="G661" s="591" t="str">
        <f ca="1">'Т.14.'!AD18</f>
        <v/>
      </c>
      <c r="H661" s="591"/>
      <c r="I661" s="591"/>
      <c r="J661" s="591"/>
      <c r="K661" s="591"/>
      <c r="L661" s="591"/>
      <c r="M661" s="591"/>
      <c r="N661" s="591"/>
      <c r="O661" s="591"/>
      <c r="P661" s="591"/>
      <c r="Q661" s="591"/>
      <c r="R661" s="591"/>
      <c r="S661" s="591"/>
      <c r="T661" s="591"/>
      <c r="U661" s="591"/>
      <c r="V661" s="247"/>
      <c r="W661" s="247"/>
      <c r="X661" s="247"/>
      <c r="Y661" s="247"/>
      <c r="Z661" s="247"/>
      <c r="AA661" s="247"/>
      <c r="AB661"/>
      <c r="AC661"/>
      <c r="AD661"/>
      <c r="AE661"/>
      <c r="AF661"/>
      <c r="AG661"/>
      <c r="AH661"/>
      <c r="AI661"/>
      <c r="AJ661"/>
    </row>
    <row r="662" spans="1:36" s="336" customFormat="1" ht="24.75" customHeight="1" x14ac:dyDescent="0.35">
      <c r="A662" s="401" t="s">
        <v>1436</v>
      </c>
      <c r="B662" s="571" t="str">
        <f>'Т.14.'!B19</f>
        <v>Чи мали місце протягом останніх трьох років (у тому числі на дату підписання цієї анкети) випадки невиконання Вами узятих на себе особистих зобов’язань і/або гарантійних листів, наданих Національному банку України?</v>
      </c>
      <c r="C662" s="571"/>
      <c r="D662" s="571"/>
      <c r="E662" s="571"/>
      <c r="F662" s="571"/>
      <c r="G662" s="571"/>
      <c r="H662" s="571"/>
      <c r="I662" s="571"/>
      <c r="J662" s="571"/>
      <c r="K662" s="571"/>
      <c r="L662" s="571"/>
      <c r="M662" s="571"/>
      <c r="N662" s="571"/>
      <c r="O662" s="571"/>
      <c r="P662" s="571"/>
      <c r="Q662" s="571"/>
      <c r="R662" s="571"/>
      <c r="S662" s="571"/>
      <c r="T662" s="571"/>
      <c r="U662" s="399" t="str">
        <f ca="1">'Т.14.'!AC19</f>
        <v/>
      </c>
      <c r="V662" s="247"/>
      <c r="W662" s="247"/>
      <c r="X662" s="247"/>
      <c r="Y662" s="247"/>
      <c r="Z662" s="247"/>
      <c r="AA662" s="247"/>
      <c r="AB662"/>
      <c r="AC662"/>
      <c r="AD662"/>
      <c r="AE662"/>
      <c r="AF662"/>
      <c r="AG662"/>
      <c r="AH662"/>
      <c r="AI662"/>
      <c r="AJ662"/>
    </row>
    <row r="663" spans="1:36" s="336" customFormat="1" ht="24.75" customHeight="1" x14ac:dyDescent="0.35">
      <c r="A663" s="381" t="s">
        <v>1416</v>
      </c>
      <c r="B663" s="571" t="str">
        <f>'Т.14.'!B20</f>
        <v xml:space="preserve">Чи є Ви громадянином чи податковим резидентом або чи є місцем Вашого постійного проживання держава, що здійснює/здійснювала збройну агресію проти України у значенні, наведеному в статті 1 Закону України “Про оборону України”?
Якщо так, то надайте опис:
</v>
      </c>
      <c r="C663" s="571"/>
      <c r="D663" s="571"/>
      <c r="E663" s="571"/>
      <c r="F663" s="571"/>
      <c r="G663" s="571"/>
      <c r="H663" s="571"/>
      <c r="I663" s="571"/>
      <c r="J663" s="571"/>
      <c r="K663" s="571"/>
      <c r="L663" s="571"/>
      <c r="M663" s="571"/>
      <c r="N663" s="571"/>
      <c r="O663" s="571"/>
      <c r="P663" s="571"/>
      <c r="Q663" s="571"/>
      <c r="R663" s="571"/>
      <c r="S663" s="571"/>
      <c r="T663" s="571"/>
      <c r="U663" s="399" t="str">
        <f ca="1">'Т.14.'!AC20</f>
        <v/>
      </c>
      <c r="V663" s="247"/>
      <c r="W663" s="247"/>
      <c r="X663" s="247"/>
      <c r="Y663" s="247"/>
      <c r="Z663" s="247"/>
      <c r="AA663" s="247"/>
      <c r="AB663"/>
      <c r="AC663"/>
      <c r="AD663"/>
      <c r="AE663"/>
      <c r="AF663"/>
      <c r="AG663"/>
      <c r="AH663"/>
      <c r="AI663"/>
      <c r="AJ663"/>
    </row>
    <row r="664" spans="1:36" s="336" customFormat="1" ht="45" customHeight="1" x14ac:dyDescent="0.35">
      <c r="A664" s="381"/>
      <c r="B664" s="571" t="s">
        <v>1437</v>
      </c>
      <c r="C664" s="571"/>
      <c r="D664" s="571"/>
      <c r="E664" s="571"/>
      <c r="F664" s="571"/>
      <c r="G664" s="591" t="str">
        <f ca="1">'Т.14.'!AD20</f>
        <v/>
      </c>
      <c r="H664" s="591"/>
      <c r="I664" s="591"/>
      <c r="J664" s="591"/>
      <c r="K664" s="591"/>
      <c r="L664" s="591"/>
      <c r="M664" s="591"/>
      <c r="N664" s="591"/>
      <c r="O664" s="591"/>
      <c r="P664" s="591"/>
      <c r="Q664" s="591"/>
      <c r="R664" s="591"/>
      <c r="S664" s="591"/>
      <c r="T664" s="591"/>
      <c r="U664" s="591"/>
      <c r="V664" s="247"/>
      <c r="W664" s="247"/>
      <c r="X664" s="247"/>
      <c r="Y664" s="247"/>
      <c r="Z664" s="247"/>
      <c r="AA664" s="247"/>
      <c r="AB664"/>
      <c r="AC664"/>
      <c r="AD664"/>
      <c r="AE664"/>
      <c r="AF664"/>
      <c r="AG664"/>
      <c r="AH664"/>
      <c r="AI664"/>
      <c r="AJ664"/>
    </row>
    <row r="665" spans="1:36" s="336" customFormat="1" ht="30" customHeight="1" x14ac:dyDescent="0.35">
      <c r="A665" s="396" t="s">
        <v>1417</v>
      </c>
      <c r="B665" s="579" t="str">
        <f>'Т.14.'!B21</f>
        <v>Чи мало місце протягом останніх трьох років набрання законної сили рішенням суду щодо Вас про притягнення до відповідальності за порушення вимог антикорупційного законодавства, законодавства з питань фінансового моніторингу, законодавства про фінансові послуги?</v>
      </c>
      <c r="C665" s="571"/>
      <c r="D665" s="571"/>
      <c r="E665" s="571"/>
      <c r="F665" s="571"/>
      <c r="G665" s="571"/>
      <c r="H665" s="571"/>
      <c r="I665" s="571"/>
      <c r="J665" s="571"/>
      <c r="K665" s="571"/>
      <c r="L665" s="571"/>
      <c r="M665" s="571"/>
      <c r="N665" s="571"/>
      <c r="O665" s="571"/>
      <c r="P665" s="571"/>
      <c r="Q665" s="571"/>
      <c r="R665" s="571"/>
      <c r="S665" s="571"/>
      <c r="T665" s="571"/>
      <c r="U665" s="399" t="str">
        <f ca="1">'Т.14.'!AC21</f>
        <v/>
      </c>
      <c r="V665" s="247"/>
      <c r="W665" s="247"/>
      <c r="X665" s="247"/>
      <c r="Y665" s="247"/>
      <c r="Z665" s="247"/>
      <c r="AA665" s="247"/>
      <c r="AB665"/>
      <c r="AC665"/>
      <c r="AD665"/>
      <c r="AE665"/>
      <c r="AF665"/>
      <c r="AG665"/>
      <c r="AH665"/>
      <c r="AI665"/>
      <c r="AJ665"/>
    </row>
    <row r="666" spans="1:36" s="336" customFormat="1" ht="30.75" customHeight="1" x14ac:dyDescent="0.35">
      <c r="A666" s="382"/>
      <c r="B666" s="579" t="str">
        <f>'Т.14.'!B22</f>
        <v>Чи існує на дату підписання цієї анкети щодо Вас рішення суду про притягнення до відповідальності, яке набрало законної сили, за порушення вимог антикорупційного законодавства, законодавства з питань фінансового моніторингу, законодавства про фінансові послуги?
Якщо так, то надайте пояснення:</v>
      </c>
      <c r="C666" s="571"/>
      <c r="D666" s="571"/>
      <c r="E666" s="571"/>
      <c r="F666" s="571"/>
      <c r="G666" s="571"/>
      <c r="H666" s="571"/>
      <c r="I666" s="571"/>
      <c r="J666" s="571"/>
      <c r="K666" s="571"/>
      <c r="L666" s="571"/>
      <c r="M666" s="571"/>
      <c r="N666" s="571"/>
      <c r="O666" s="571"/>
      <c r="P666" s="571"/>
      <c r="Q666" s="571"/>
      <c r="R666" s="571"/>
      <c r="S666" s="571"/>
      <c r="T666" s="571"/>
      <c r="U666" s="399" t="str">
        <f ca="1">'Т.14.'!AC22</f>
        <v/>
      </c>
      <c r="V666" s="247"/>
      <c r="W666" s="247"/>
      <c r="X666" s="247"/>
      <c r="Y666" s="247"/>
      <c r="Z666" s="247"/>
      <c r="AA666" s="247"/>
      <c r="AB666"/>
      <c r="AC666"/>
      <c r="AD666"/>
      <c r="AE666"/>
      <c r="AF666"/>
      <c r="AG666"/>
      <c r="AH666"/>
      <c r="AI666"/>
      <c r="AJ666"/>
    </row>
    <row r="667" spans="1:36" s="336" customFormat="1" ht="46.5" customHeight="1" x14ac:dyDescent="0.35">
      <c r="A667" s="397"/>
      <c r="B667" s="579" t="s">
        <v>598</v>
      </c>
      <c r="C667" s="571"/>
      <c r="D667" s="571"/>
      <c r="E667" s="571"/>
      <c r="F667" s="571"/>
      <c r="G667" s="591" t="str">
        <f ca="1">IF(CONCATENATE('Т.14.'!AD21,"; ",'Т.14.'!AD22)="0; 0","",CONCATENATE('Т.14.'!AD21,"; ",'Т.14.'!AD22))</f>
        <v xml:space="preserve">; </v>
      </c>
      <c r="H667" s="591"/>
      <c r="I667" s="591"/>
      <c r="J667" s="591"/>
      <c r="K667" s="591"/>
      <c r="L667" s="591"/>
      <c r="M667" s="591"/>
      <c r="N667" s="591"/>
      <c r="O667" s="591"/>
      <c r="P667" s="591"/>
      <c r="Q667" s="591"/>
      <c r="R667" s="591"/>
      <c r="S667" s="591"/>
      <c r="T667" s="591"/>
      <c r="U667" s="591"/>
      <c r="V667" s="247"/>
      <c r="W667" s="247"/>
      <c r="X667" s="247"/>
      <c r="Y667" s="247"/>
      <c r="Z667" s="247"/>
      <c r="AA667" s="247"/>
      <c r="AB667"/>
      <c r="AC667"/>
      <c r="AD667"/>
      <c r="AE667"/>
      <c r="AF667"/>
      <c r="AG667"/>
      <c r="AH667"/>
      <c r="AI667"/>
      <c r="AJ667"/>
    </row>
    <row r="668" spans="1:36" s="336" customFormat="1" ht="15" customHeight="1" x14ac:dyDescent="0.35">
      <c r="A668" s="671" t="s">
        <v>277</v>
      </c>
      <c r="B668" s="672"/>
      <c r="C668" s="672"/>
      <c r="D668" s="672"/>
      <c r="E668" s="672"/>
      <c r="F668" s="672"/>
      <c r="G668" s="672"/>
      <c r="H668" s="672"/>
      <c r="I668" s="672"/>
      <c r="J668" s="672"/>
      <c r="K668" s="672"/>
      <c r="L668" s="672"/>
      <c r="M668" s="672"/>
      <c r="N668" s="672"/>
      <c r="O668" s="672"/>
      <c r="P668" s="672"/>
      <c r="Q668" s="672"/>
      <c r="R668" s="672"/>
      <c r="S668" s="672"/>
      <c r="T668" s="672"/>
      <c r="U668" s="672"/>
      <c r="V668" s="247"/>
      <c r="W668" s="247"/>
      <c r="X668" s="247"/>
      <c r="Y668" s="247"/>
      <c r="Z668" s="247"/>
      <c r="AA668" s="247"/>
      <c r="AB668"/>
      <c r="AC668"/>
      <c r="AD668"/>
      <c r="AE668"/>
      <c r="AF668"/>
      <c r="AG668"/>
      <c r="AH668"/>
      <c r="AI668"/>
      <c r="AJ668"/>
    </row>
    <row r="669" spans="1:36" s="336" customFormat="1" ht="28.5" customHeight="1" x14ac:dyDescent="0.35">
      <c r="A669" s="592" t="s">
        <v>610</v>
      </c>
      <c r="B669" s="571" t="str">
        <f>'Т.14.'!B24</f>
        <v xml:space="preserve">Чи маєте Ви заборгованість зі сплати податків, зборів або інших обов’язкових платежів, крім тих, що передбачені в пункті 1.5 цієї анкети, станом на дату підписання цієї анкети? 
Якщо так, то надайте пояснення: </v>
      </c>
      <c r="C669" s="571"/>
      <c r="D669" s="571"/>
      <c r="E669" s="571"/>
      <c r="F669" s="571"/>
      <c r="G669" s="571"/>
      <c r="H669" s="571"/>
      <c r="I669" s="571"/>
      <c r="J669" s="571"/>
      <c r="K669" s="571"/>
      <c r="L669" s="571"/>
      <c r="M669" s="571"/>
      <c r="N669" s="571"/>
      <c r="O669" s="571"/>
      <c r="P669" s="571"/>
      <c r="Q669" s="571"/>
      <c r="R669" s="571"/>
      <c r="S669" s="571"/>
      <c r="T669" s="571"/>
      <c r="U669" s="399" t="str">
        <f ca="1">'Т.14.'!AC24</f>
        <v/>
      </c>
      <c r="V669" s="247"/>
      <c r="W669" s="247"/>
      <c r="X669" s="247"/>
      <c r="Y669" s="247"/>
      <c r="Z669" s="247"/>
      <c r="AA669" s="247"/>
      <c r="AB669"/>
      <c r="AC669"/>
      <c r="AD669"/>
      <c r="AE669"/>
      <c r="AF669"/>
      <c r="AG669"/>
      <c r="AH669"/>
      <c r="AI669"/>
      <c r="AJ669"/>
    </row>
    <row r="670" spans="1:36" s="336" customFormat="1" ht="27" customHeight="1" x14ac:dyDescent="0.35">
      <c r="A670" s="593"/>
      <c r="B670" s="577" t="s">
        <v>611</v>
      </c>
      <c r="C670" s="578"/>
      <c r="D670" s="578"/>
      <c r="E670" s="579"/>
      <c r="F670" s="591" t="str">
        <f ca="1">'Т.14.'!AD24</f>
        <v/>
      </c>
      <c r="G670" s="591"/>
      <c r="H670" s="591"/>
      <c r="I670" s="591"/>
      <c r="J670" s="591"/>
      <c r="K670" s="591"/>
      <c r="L670" s="591"/>
      <c r="M670" s="591"/>
      <c r="N670" s="591"/>
      <c r="O670" s="591"/>
      <c r="P670" s="591"/>
      <c r="Q670" s="591"/>
      <c r="R670" s="591"/>
      <c r="S670" s="591"/>
      <c r="T670" s="591"/>
      <c r="U670" s="591"/>
      <c r="V670" s="247"/>
      <c r="W670" s="247"/>
      <c r="X670" s="247"/>
      <c r="Y670" s="247"/>
      <c r="Z670" s="247"/>
      <c r="AA670" s="247"/>
      <c r="AB670"/>
      <c r="AC670"/>
      <c r="AD670"/>
      <c r="AE670"/>
      <c r="AF670"/>
      <c r="AG670"/>
      <c r="AH670"/>
      <c r="AI670"/>
      <c r="AJ670"/>
    </row>
    <row r="671" spans="1:36" s="336" customFormat="1" ht="15" customHeight="1" x14ac:dyDescent="0.35">
      <c r="A671" s="592" t="s">
        <v>1210</v>
      </c>
      <c r="B671" s="571" t="str">
        <f>'Т.14.'!B25</f>
        <v>Чи є Ви платником податку на нерухоме майно/земельного податку/транспортного податку? 
Якщо так, то зазначте інформацію про стан сплати Вами податкових зобов'язань</v>
      </c>
      <c r="C671" s="571"/>
      <c r="D671" s="571"/>
      <c r="E671" s="571"/>
      <c r="F671" s="571"/>
      <c r="G671" s="571"/>
      <c r="H671" s="571"/>
      <c r="I671" s="571"/>
      <c r="J671" s="571"/>
      <c r="K671" s="571"/>
      <c r="L671" s="571"/>
      <c r="M671" s="571"/>
      <c r="N671" s="571"/>
      <c r="O671" s="571"/>
      <c r="P671" s="571"/>
      <c r="Q671" s="571"/>
      <c r="R671" s="571"/>
      <c r="S671" s="571"/>
      <c r="T671" s="571"/>
      <c r="U671" s="399" t="str">
        <f ca="1">'Т.14.'!AC25</f>
        <v/>
      </c>
      <c r="V671" s="247"/>
      <c r="W671" s="247"/>
      <c r="X671" s="247"/>
      <c r="Y671" s="247"/>
      <c r="Z671" s="247"/>
      <c r="AA671" s="247"/>
      <c r="AB671"/>
      <c r="AC671"/>
      <c r="AD671"/>
      <c r="AE671"/>
      <c r="AF671"/>
      <c r="AG671"/>
      <c r="AH671"/>
      <c r="AI671"/>
      <c r="AJ671"/>
    </row>
    <row r="672" spans="1:36" s="336" customFormat="1" ht="47.25" customHeight="1" x14ac:dyDescent="0.35">
      <c r="A672" s="593"/>
      <c r="B672" s="577" t="s">
        <v>1211</v>
      </c>
      <c r="C672" s="578"/>
      <c r="D672" s="578"/>
      <c r="E672" s="579"/>
      <c r="F672" s="591" t="str">
        <f ca="1">'Т.14.'!AD25</f>
        <v/>
      </c>
      <c r="G672" s="591"/>
      <c r="H672" s="591"/>
      <c r="I672" s="591"/>
      <c r="J672" s="591"/>
      <c r="K672" s="591"/>
      <c r="L672" s="591"/>
      <c r="M672" s="591"/>
      <c r="N672" s="591"/>
      <c r="O672" s="591"/>
      <c r="P672" s="591"/>
      <c r="Q672" s="591"/>
      <c r="R672" s="591"/>
      <c r="S672" s="591"/>
      <c r="T672" s="591"/>
      <c r="U672" s="591"/>
      <c r="V672" s="247"/>
      <c r="W672" s="247"/>
      <c r="X672" s="247"/>
      <c r="Y672" s="247"/>
      <c r="Z672" s="247"/>
      <c r="AA672" s="247"/>
      <c r="AB672"/>
      <c r="AC672"/>
      <c r="AD672"/>
      <c r="AE672"/>
      <c r="AF672"/>
      <c r="AG672"/>
      <c r="AH672"/>
      <c r="AI672"/>
      <c r="AJ672"/>
    </row>
    <row r="673" spans="1:36" s="336" customFormat="1" ht="39.75" customHeight="1" x14ac:dyDescent="0.35">
      <c r="A673" s="592" t="s">
        <v>612</v>
      </c>
      <c r="B673" s="571" t="str">
        <f>'Т.14.'!B26</f>
        <v>Чи допускали Ви порушення (невиконання або неналежне виконання) зобов’язання фінансового характеру, сума якого перевищувала 300 000 гривень (або еквівалент цієї суми в іноземній валюті), а строк порушення перевищував 30 днів поспіль, перед будь-яким банком або іншою юридичною чи фізичною особою протягом останніх трьох років?
(Якщо так, то надайте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C673" s="571"/>
      <c r="D673" s="571"/>
      <c r="E673" s="571"/>
      <c r="F673" s="571"/>
      <c r="G673" s="571"/>
      <c r="H673" s="571"/>
      <c r="I673" s="571"/>
      <c r="J673" s="571"/>
      <c r="K673" s="571"/>
      <c r="L673" s="571"/>
      <c r="M673" s="571"/>
      <c r="N673" s="571"/>
      <c r="O673" s="571"/>
      <c r="P673" s="571"/>
      <c r="Q673" s="571"/>
      <c r="R673" s="571"/>
      <c r="S673" s="571"/>
      <c r="T673" s="571"/>
      <c r="U673" s="399" t="str">
        <f ca="1">'Т.14.'!AC26</f>
        <v/>
      </c>
      <c r="V673" s="247"/>
      <c r="W673" s="247"/>
      <c r="X673" s="247"/>
      <c r="Y673" s="247"/>
      <c r="Z673" s="247"/>
      <c r="AA673" s="247"/>
      <c r="AB673"/>
      <c r="AC673"/>
      <c r="AD673"/>
      <c r="AE673"/>
      <c r="AF673"/>
      <c r="AG673"/>
      <c r="AH673"/>
      <c r="AI673"/>
      <c r="AJ673"/>
    </row>
    <row r="674" spans="1:36" s="336" customFormat="1" ht="15" customHeight="1" x14ac:dyDescent="0.35">
      <c r="A674" s="644"/>
      <c r="B674" s="571" t="str">
        <f>'Т.14.'!B27</f>
        <v>Чи існує таке порушення станом на дату підписання цієї анкети?
(Якщо так, то надайте опис [обов’язково вкажіть повне найменування або прізвище, ім’я та по батькові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C674" s="571"/>
      <c r="D674" s="571"/>
      <c r="E674" s="571"/>
      <c r="F674" s="571"/>
      <c r="G674" s="571"/>
      <c r="H674" s="571"/>
      <c r="I674" s="571"/>
      <c r="J674" s="571"/>
      <c r="K674" s="571"/>
      <c r="L674" s="571"/>
      <c r="M674" s="571"/>
      <c r="N674" s="571"/>
      <c r="O674" s="571"/>
      <c r="P674" s="571"/>
      <c r="Q674" s="571"/>
      <c r="R674" s="571"/>
      <c r="S674" s="571"/>
      <c r="T674" s="571"/>
      <c r="U674" s="399" t="str">
        <f ca="1">'Т.14.'!AC27</f>
        <v/>
      </c>
      <c r="V674" s="247"/>
      <c r="W674" s="247"/>
      <c r="X674" s="247"/>
      <c r="Y674" s="247"/>
      <c r="Z674" s="247"/>
      <c r="AA674" s="247"/>
      <c r="AB674"/>
      <c r="AC674"/>
      <c r="AD674"/>
      <c r="AE674"/>
      <c r="AF674"/>
      <c r="AG674"/>
      <c r="AH674"/>
      <c r="AI674"/>
      <c r="AJ674"/>
    </row>
    <row r="675" spans="1:36" s="336" customFormat="1" ht="102.75" customHeight="1" x14ac:dyDescent="0.35">
      <c r="A675" s="593"/>
      <c r="B675" s="571" t="s">
        <v>613</v>
      </c>
      <c r="C675" s="571"/>
      <c r="D675" s="571"/>
      <c r="E675" s="571"/>
      <c r="F675" s="571"/>
      <c r="G675" s="571"/>
      <c r="H675" s="571"/>
      <c r="I675" s="571"/>
      <c r="J675" s="571" t="str">
        <f ca="1">IF(CONCATENATE('Т.14.'!AD26,"; ",'Т.14.'!AD27)="0; 0","",CONCATENATE('Т.14.'!AD26,"; ",'Т.14.'!AD27))</f>
        <v xml:space="preserve">; </v>
      </c>
      <c r="K675" s="571"/>
      <c r="L675" s="571"/>
      <c r="M675" s="571"/>
      <c r="N675" s="571"/>
      <c r="O675" s="571"/>
      <c r="P675" s="571"/>
      <c r="Q675" s="571"/>
      <c r="R675" s="571"/>
      <c r="S675" s="571"/>
      <c r="T675" s="571"/>
      <c r="U675" s="571"/>
      <c r="V675" s="247"/>
      <c r="W675" s="247"/>
      <c r="X675" s="247"/>
      <c r="Y675" s="247"/>
      <c r="Z675" s="247"/>
      <c r="AA675" s="247"/>
      <c r="AB675"/>
      <c r="AC675"/>
      <c r="AD675"/>
      <c r="AE675"/>
      <c r="AF675"/>
      <c r="AG675"/>
      <c r="AH675"/>
      <c r="AI675"/>
      <c r="AJ675"/>
    </row>
    <row r="676" spans="1:36" s="336" customFormat="1" ht="26.25" customHeight="1" x14ac:dyDescent="0.35">
      <c r="A676" s="592" t="s">
        <v>1231</v>
      </c>
      <c r="B676" s="571" t="str">
        <f>'Т.14.'!B28</f>
        <v xml:space="preserve">Чи є у Вас зобов'язання фінансового характеру перед будь-яким банком або іншою юридичною чи фізичною особою, сума яких перевищує 300 000 гривень станом на дату підписання цієї анкети?
Якщо так, то надайте опис [обов’язково вкажіть повне найменування або прізвище, ім’я та по батькові контрагента, вид правочину, на підставі якого таке зобов’язання виникло, його реквізити, суму та валюту, строк виконання]
</v>
      </c>
      <c r="C676" s="571"/>
      <c r="D676" s="571"/>
      <c r="E676" s="571"/>
      <c r="F676" s="571"/>
      <c r="G676" s="571"/>
      <c r="H676" s="571"/>
      <c r="I676" s="571"/>
      <c r="J676" s="571"/>
      <c r="K676" s="571"/>
      <c r="L676" s="571"/>
      <c r="M676" s="571"/>
      <c r="N676" s="571"/>
      <c r="O676" s="571"/>
      <c r="P676" s="571"/>
      <c r="Q676" s="571"/>
      <c r="R676" s="571"/>
      <c r="S676" s="571"/>
      <c r="T676" s="571"/>
      <c r="U676" s="399" t="str">
        <f ca="1">'Т.14.'!AC28</f>
        <v/>
      </c>
      <c r="V676" s="247"/>
      <c r="W676" s="247"/>
      <c r="X676" s="247"/>
      <c r="Y676" s="247"/>
      <c r="Z676" s="247"/>
      <c r="AA676" s="247"/>
      <c r="AB676"/>
      <c r="AC676"/>
      <c r="AD676"/>
      <c r="AE676"/>
      <c r="AF676"/>
      <c r="AG676"/>
      <c r="AH676"/>
      <c r="AI676"/>
      <c r="AJ676"/>
    </row>
    <row r="677" spans="1:36" s="336" customFormat="1" ht="119.25" customHeight="1" x14ac:dyDescent="0.35">
      <c r="A677" s="593"/>
      <c r="B677" s="577" t="s">
        <v>1232</v>
      </c>
      <c r="C677" s="578"/>
      <c r="D677" s="578"/>
      <c r="E677" s="579"/>
      <c r="F677" s="591" t="str">
        <f ca="1">'Т.14.'!AD28</f>
        <v/>
      </c>
      <c r="G677" s="591"/>
      <c r="H677" s="591"/>
      <c r="I677" s="591"/>
      <c r="J677" s="591"/>
      <c r="K677" s="591"/>
      <c r="L677" s="591"/>
      <c r="M677" s="591"/>
      <c r="N677" s="591"/>
      <c r="O677" s="591"/>
      <c r="P677" s="591"/>
      <c r="Q677" s="591"/>
      <c r="R677" s="591"/>
      <c r="S677" s="591"/>
      <c r="T677" s="591"/>
      <c r="U677" s="591"/>
      <c r="V677" s="247"/>
      <c r="W677" s="247"/>
      <c r="X677" s="247"/>
      <c r="Y677" s="247"/>
      <c r="Z677" s="247"/>
      <c r="AA677" s="247"/>
      <c r="AB677"/>
      <c r="AC677"/>
      <c r="AD677"/>
      <c r="AE677"/>
      <c r="AF677"/>
      <c r="AG677"/>
      <c r="AH677"/>
      <c r="AI677"/>
      <c r="AJ677"/>
    </row>
    <row r="678" spans="1:36" s="336" customFormat="1" ht="15" customHeight="1" x14ac:dyDescent="0.35">
      <c r="A678" s="592" t="s">
        <v>1233</v>
      </c>
      <c r="B678" s="571" t="str">
        <f>'Т.14.'!B29</f>
        <v xml:space="preserve">Чи Ви були протягом останніх трьох років/є відповідачем у судовому провадженні, у зв'язку з яким до Вас виникли/можуть виникнути майнові вимоги?
Якщо так, то зазначте суму та валюту майнових вимог, інформацію про прийняте рішення, хід його виконання (за наявності) та надайте пояснення
</v>
      </c>
      <c r="C678" s="571"/>
      <c r="D678" s="571"/>
      <c r="E678" s="571"/>
      <c r="F678" s="571"/>
      <c r="G678" s="571"/>
      <c r="H678" s="571"/>
      <c r="I678" s="571"/>
      <c r="J678" s="571"/>
      <c r="K678" s="571"/>
      <c r="L678" s="571"/>
      <c r="M678" s="571"/>
      <c r="N678" s="571"/>
      <c r="O678" s="571"/>
      <c r="P678" s="571"/>
      <c r="Q678" s="571"/>
      <c r="R678" s="571"/>
      <c r="S678" s="571"/>
      <c r="T678" s="571"/>
      <c r="U678" s="399" t="str">
        <f ca="1">'Т.14.'!AC29</f>
        <v/>
      </c>
      <c r="V678" s="247"/>
      <c r="W678" s="247"/>
      <c r="X678" s="247"/>
      <c r="Y678" s="247"/>
      <c r="Z678" s="247"/>
      <c r="AA678" s="247"/>
      <c r="AB678"/>
      <c r="AC678"/>
      <c r="AD678"/>
      <c r="AE678"/>
      <c r="AF678"/>
      <c r="AG678"/>
      <c r="AH678"/>
      <c r="AI678"/>
      <c r="AJ678"/>
    </row>
    <row r="679" spans="1:36" s="336" customFormat="1" ht="80.25" customHeight="1" x14ac:dyDescent="0.35">
      <c r="A679" s="593"/>
      <c r="B679" s="577" t="s">
        <v>1234</v>
      </c>
      <c r="C679" s="578"/>
      <c r="D679" s="578"/>
      <c r="E679" s="579"/>
      <c r="F679" s="591" t="str">
        <f ca="1">'Т.14.'!AD29</f>
        <v/>
      </c>
      <c r="G679" s="591"/>
      <c r="H679" s="591"/>
      <c r="I679" s="591"/>
      <c r="J679" s="591"/>
      <c r="K679" s="591"/>
      <c r="L679" s="591"/>
      <c r="M679" s="591"/>
      <c r="N679" s="591"/>
      <c r="O679" s="591"/>
      <c r="P679" s="591"/>
      <c r="Q679" s="591"/>
      <c r="R679" s="591"/>
      <c r="S679" s="591"/>
      <c r="T679" s="591"/>
      <c r="U679" s="591"/>
      <c r="V679" s="247"/>
      <c r="W679" s="247"/>
      <c r="X679" s="247"/>
      <c r="Y679" s="247"/>
      <c r="Z679" s="247"/>
      <c r="AA679" s="247"/>
      <c r="AB679"/>
      <c r="AC679"/>
      <c r="AD679"/>
      <c r="AE679"/>
      <c r="AF679"/>
      <c r="AG679"/>
      <c r="AH679"/>
      <c r="AI679"/>
      <c r="AJ679"/>
    </row>
    <row r="680" spans="1:36" s="336" customFormat="1" ht="16.5" customHeight="1" x14ac:dyDescent="0.35">
      <c r="A680" s="592" t="s">
        <v>1235</v>
      </c>
      <c r="B680" s="571" t="str">
        <f>'Т.14.'!B30</f>
        <v xml:space="preserve">Чи відкривалась щодо Вас протягом останніх трьох років справа про неплатоспроможність фізичної особи?
Якщо так, то зазначте підстави відкриття провадження, застосовані процедури та надайте пояснення
</v>
      </c>
      <c r="C680" s="571"/>
      <c r="D680" s="571"/>
      <c r="E680" s="571"/>
      <c r="F680" s="571"/>
      <c r="G680" s="571"/>
      <c r="H680" s="571"/>
      <c r="I680" s="571"/>
      <c r="J680" s="571"/>
      <c r="K680" s="571"/>
      <c r="L680" s="571"/>
      <c r="M680" s="571"/>
      <c r="N680" s="571"/>
      <c r="O680" s="571"/>
      <c r="P680" s="571"/>
      <c r="Q680" s="571"/>
      <c r="R680" s="571"/>
      <c r="S680" s="571"/>
      <c r="T680" s="571"/>
      <c r="U680" s="399" t="str">
        <f ca="1">'Т.14.'!AC30</f>
        <v/>
      </c>
      <c r="V680" s="247"/>
      <c r="W680" s="247"/>
      <c r="X680" s="247"/>
      <c r="Y680" s="247"/>
      <c r="Z680" s="247"/>
      <c r="AA680" s="247"/>
      <c r="AB680"/>
      <c r="AC680"/>
      <c r="AD680"/>
      <c r="AE680"/>
      <c r="AF680"/>
      <c r="AG680"/>
      <c r="AH680"/>
      <c r="AI680"/>
      <c r="AJ680"/>
    </row>
    <row r="681" spans="1:36" s="336" customFormat="1" ht="60" customHeight="1" x14ac:dyDescent="0.35">
      <c r="A681" s="593"/>
      <c r="B681" s="577" t="s">
        <v>1236</v>
      </c>
      <c r="C681" s="578"/>
      <c r="D681" s="578"/>
      <c r="E681" s="579"/>
      <c r="F681" s="591" t="str">
        <f ca="1">'Т.14.'!AD30</f>
        <v/>
      </c>
      <c r="G681" s="591"/>
      <c r="H681" s="591"/>
      <c r="I681" s="591"/>
      <c r="J681" s="591"/>
      <c r="K681" s="591"/>
      <c r="L681" s="591"/>
      <c r="M681" s="591"/>
      <c r="N681" s="591"/>
      <c r="O681" s="591"/>
      <c r="P681" s="591"/>
      <c r="Q681" s="591"/>
      <c r="R681" s="591"/>
      <c r="S681" s="591"/>
      <c r="T681" s="591"/>
      <c r="U681" s="591"/>
      <c r="V681" s="247"/>
      <c r="W681" s="247"/>
      <c r="X681" s="247"/>
      <c r="Y681" s="247"/>
      <c r="Z681" s="247"/>
      <c r="AA681" s="247"/>
      <c r="AB681"/>
      <c r="AC681"/>
      <c r="AD681"/>
      <c r="AE681"/>
      <c r="AF681"/>
      <c r="AG681"/>
      <c r="AH681"/>
      <c r="AI681"/>
      <c r="AJ681"/>
    </row>
    <row r="682" spans="1:36" s="336" customFormat="1" ht="15" customHeight="1" x14ac:dyDescent="0.35">
      <c r="A682" s="633" t="s">
        <v>301</v>
      </c>
      <c r="B682" s="633"/>
      <c r="C682" s="633"/>
      <c r="D682" s="633"/>
      <c r="E682" s="633"/>
      <c r="F682" s="633"/>
      <c r="G682" s="633"/>
      <c r="H682" s="633"/>
      <c r="I682" s="633"/>
      <c r="J682" s="633"/>
      <c r="K682" s="633"/>
      <c r="L682" s="633"/>
      <c r="M682" s="633"/>
      <c r="N682" s="633"/>
      <c r="O682" s="633"/>
      <c r="P682" s="633"/>
      <c r="Q682" s="633"/>
      <c r="R682" s="633"/>
      <c r="S682" s="633"/>
      <c r="T682" s="633"/>
      <c r="U682" s="633"/>
      <c r="V682" s="247"/>
      <c r="W682" s="247"/>
      <c r="X682" s="247"/>
      <c r="Y682" s="247"/>
      <c r="Z682" s="247"/>
      <c r="AA682" s="247"/>
      <c r="AB682"/>
      <c r="AC682"/>
      <c r="AD682"/>
      <c r="AE682"/>
      <c r="AF682"/>
      <c r="AG682"/>
      <c r="AH682"/>
      <c r="AI682"/>
      <c r="AJ682"/>
    </row>
    <row r="683" spans="1:36" s="336" customFormat="1" ht="52.5" customHeight="1" x14ac:dyDescent="0.35">
      <c r="A683" s="589" t="s">
        <v>441</v>
      </c>
      <c r="B683" s="571" t="str">
        <f>'Т.14.'!B32</f>
        <v>Чи траплялися протягом останніх трьох років випадки припинення Ваших повноважень (Вашого звільнення) на вимогу державного органу [крім припинення повноважень/звільнення/не вступу на посаду у зв'язку з прийняттям Національним банком України рішення про відмову в погодженні Вас на посаду керівника, головного бухгалтера, керівника підрозділу внутрішнього аудиту, головного ризик-менеджера, головного комплаєнс-менеджера фінансової установи]?
Якщо так, то зазначте дату, причину припинення повноважень/звільнення та надайте пояснення:</v>
      </c>
      <c r="C683" s="571"/>
      <c r="D683" s="571"/>
      <c r="E683" s="571"/>
      <c r="F683" s="571"/>
      <c r="G683" s="571"/>
      <c r="H683" s="571"/>
      <c r="I683" s="571"/>
      <c r="J683" s="571"/>
      <c r="K683" s="571"/>
      <c r="L683" s="571"/>
      <c r="M683" s="571"/>
      <c r="N683" s="571"/>
      <c r="O683" s="571"/>
      <c r="P683" s="571"/>
      <c r="Q683" s="571"/>
      <c r="R683" s="571"/>
      <c r="S683" s="571"/>
      <c r="T683" s="571"/>
      <c r="U683" s="399" t="str">
        <f ca="1">'Т.14.'!AC32</f>
        <v/>
      </c>
      <c r="V683" s="247"/>
      <c r="W683" s="247"/>
      <c r="X683" s="247"/>
      <c r="Y683" s="247"/>
      <c r="Z683" s="247"/>
      <c r="AA683" s="247"/>
      <c r="AB683"/>
      <c r="AC683"/>
      <c r="AD683"/>
      <c r="AE683"/>
      <c r="AF683"/>
      <c r="AG683"/>
      <c r="AH683"/>
      <c r="AI683"/>
      <c r="AJ683"/>
    </row>
    <row r="684" spans="1:36" s="336" customFormat="1" ht="42.75" customHeight="1" x14ac:dyDescent="0.35">
      <c r="A684" s="590"/>
      <c r="B684" s="571" t="s">
        <v>614</v>
      </c>
      <c r="C684" s="571"/>
      <c r="D684" s="571"/>
      <c r="E684" s="571"/>
      <c r="F684" s="571"/>
      <c r="G684" s="591" t="str">
        <f ca="1">'Т.14.'!AD32</f>
        <v/>
      </c>
      <c r="H684" s="591"/>
      <c r="I684" s="591"/>
      <c r="J684" s="591"/>
      <c r="K684" s="591"/>
      <c r="L684" s="591"/>
      <c r="M684" s="591"/>
      <c r="N684" s="591"/>
      <c r="O684" s="591"/>
      <c r="P684" s="591"/>
      <c r="Q684" s="591"/>
      <c r="R684" s="591"/>
      <c r="S684" s="591"/>
      <c r="T684" s="591"/>
      <c r="U684" s="591"/>
      <c r="V684" s="247"/>
      <c r="W684" s="247"/>
      <c r="X684" s="247"/>
      <c r="Y684" s="247"/>
      <c r="Z684" s="247"/>
      <c r="AA684" s="247"/>
      <c r="AB684"/>
      <c r="AC684"/>
      <c r="AD684"/>
      <c r="AE684"/>
      <c r="AF684"/>
      <c r="AG684"/>
      <c r="AH684"/>
      <c r="AI684"/>
      <c r="AJ684"/>
    </row>
    <row r="685" spans="1:36" s="336" customFormat="1" ht="40.5" customHeight="1" x14ac:dyDescent="0.35">
      <c r="A685" s="589" t="s">
        <v>444</v>
      </c>
      <c r="B685" s="571" t="str">
        <f>'Т.14.'!B33</f>
        <v>Чи звільняли Вас протягом останніх п’яти років з огляду на систематичне або одноразове грубе порушення посадових обов’язків та/або правил трудового розпорядку, порушення обмежень, установлених антикорупційним законодавством, вчинення за місцем роботи розкрадання, зловживання владою/службовим становищем або іншого правопорушення?
Якщо так, то зазначте дату, причину звільнення та надайте пояснення</v>
      </c>
      <c r="C685" s="571"/>
      <c r="D685" s="571"/>
      <c r="E685" s="571"/>
      <c r="F685" s="571"/>
      <c r="G685" s="571"/>
      <c r="H685" s="571"/>
      <c r="I685" s="571"/>
      <c r="J685" s="571"/>
      <c r="K685" s="571"/>
      <c r="L685" s="571"/>
      <c r="M685" s="571"/>
      <c r="N685" s="571"/>
      <c r="O685" s="571"/>
      <c r="P685" s="571"/>
      <c r="Q685" s="571"/>
      <c r="R685" s="571"/>
      <c r="S685" s="571"/>
      <c r="T685" s="571"/>
      <c r="U685" s="399" t="str">
        <f ca="1">'Т.14.'!AC33</f>
        <v/>
      </c>
      <c r="V685" s="247"/>
      <c r="W685" s="247"/>
      <c r="X685" s="247"/>
      <c r="Y685" s="247"/>
      <c r="Z685" s="247"/>
      <c r="AA685" s="247"/>
      <c r="AB685"/>
      <c r="AC685"/>
      <c r="AD685"/>
      <c r="AE685"/>
      <c r="AF685"/>
      <c r="AG685"/>
      <c r="AH685"/>
      <c r="AI685"/>
      <c r="AJ685"/>
    </row>
    <row r="686" spans="1:36" s="336" customFormat="1" ht="33.75" customHeight="1" x14ac:dyDescent="0.35">
      <c r="A686" s="590"/>
      <c r="B686" s="571" t="s">
        <v>615</v>
      </c>
      <c r="C686" s="571"/>
      <c r="D686" s="571"/>
      <c r="E686" s="571"/>
      <c r="F686" s="571"/>
      <c r="G686" s="591" t="str">
        <f ca="1">'Т.14.'!AD33</f>
        <v/>
      </c>
      <c r="H686" s="591"/>
      <c r="I686" s="591"/>
      <c r="J686" s="591"/>
      <c r="K686" s="591"/>
      <c r="L686" s="591"/>
      <c r="M686" s="591"/>
      <c r="N686" s="591"/>
      <c r="O686" s="591"/>
      <c r="P686" s="591"/>
      <c r="Q686" s="591"/>
      <c r="R686" s="591"/>
      <c r="S686" s="591"/>
      <c r="T686" s="591"/>
      <c r="U686" s="591"/>
      <c r="V686" s="247"/>
      <c r="W686" s="247"/>
      <c r="X686" s="247"/>
      <c r="Y686" s="247"/>
      <c r="Z686" s="247"/>
      <c r="AA686" s="247"/>
      <c r="AB686"/>
      <c r="AC686"/>
      <c r="AD686"/>
      <c r="AE686"/>
      <c r="AF686"/>
      <c r="AG686"/>
      <c r="AH686"/>
      <c r="AI686"/>
      <c r="AJ686"/>
    </row>
    <row r="687" spans="1:36" s="336" customFormat="1" x14ac:dyDescent="0.35">
      <c r="A687" s="589" t="s">
        <v>1226</v>
      </c>
      <c r="B687" s="571" t="str">
        <f>'Т.14.'!B34</f>
        <v>Чи були Ви протягом останніх п’яти років звільнені не за власним бажанням?
Якщо так, то зазначте дату та підстави звільнення (для громадян України зазначте підставу відповідно до Кодексу законів про працю України)</v>
      </c>
      <c r="C687" s="571"/>
      <c r="D687" s="571"/>
      <c r="E687" s="571"/>
      <c r="F687" s="571"/>
      <c r="G687" s="571"/>
      <c r="H687" s="571"/>
      <c r="I687" s="571"/>
      <c r="J687" s="571"/>
      <c r="K687" s="571"/>
      <c r="L687" s="571"/>
      <c r="M687" s="571"/>
      <c r="N687" s="571"/>
      <c r="O687" s="571"/>
      <c r="P687" s="571"/>
      <c r="Q687" s="571"/>
      <c r="R687" s="571"/>
      <c r="S687" s="571"/>
      <c r="T687" s="571"/>
      <c r="U687" s="399" t="str">
        <f ca="1">'Т.14.'!AC34</f>
        <v/>
      </c>
      <c r="V687" s="247"/>
      <c r="W687" s="247"/>
      <c r="X687" s="247"/>
      <c r="Y687" s="247"/>
      <c r="Z687" s="247"/>
      <c r="AA687" s="247"/>
      <c r="AB687"/>
      <c r="AC687"/>
      <c r="AD687"/>
      <c r="AE687"/>
      <c r="AF687"/>
      <c r="AG687"/>
      <c r="AH687"/>
      <c r="AI687"/>
      <c r="AJ687"/>
    </row>
    <row r="688" spans="1:36" s="336" customFormat="1" ht="61.5" customHeight="1" x14ac:dyDescent="0.35">
      <c r="A688" s="590"/>
      <c r="B688" s="571" t="s">
        <v>1227</v>
      </c>
      <c r="C688" s="571"/>
      <c r="D688" s="571"/>
      <c r="E688" s="571"/>
      <c r="F688" s="571"/>
      <c r="G688" s="591" t="str">
        <f ca="1">'Т.14.'!AD34</f>
        <v/>
      </c>
      <c r="H688" s="591"/>
      <c r="I688" s="591"/>
      <c r="J688" s="591"/>
      <c r="K688" s="591"/>
      <c r="L688" s="591"/>
      <c r="M688" s="591"/>
      <c r="N688" s="591"/>
      <c r="O688" s="591"/>
      <c r="P688" s="591"/>
      <c r="Q688" s="591"/>
      <c r="R688" s="591"/>
      <c r="S688" s="591"/>
      <c r="T688" s="591"/>
      <c r="U688" s="591"/>
      <c r="V688" s="247"/>
      <c r="W688" s="247"/>
      <c r="X688" s="247"/>
      <c r="Y688" s="247"/>
      <c r="Z688" s="247"/>
      <c r="AA688" s="247"/>
      <c r="AB688"/>
      <c r="AC688"/>
      <c r="AD688"/>
      <c r="AE688"/>
      <c r="AF688"/>
      <c r="AG688"/>
      <c r="AH688"/>
      <c r="AI688"/>
      <c r="AJ688"/>
    </row>
    <row r="689" spans="1:36" s="336" customFormat="1" ht="39.75" customHeight="1" x14ac:dyDescent="0.35">
      <c r="A689" s="589" t="s">
        <v>616</v>
      </c>
      <c r="B689" s="571" t="str">
        <f>'Т.14.'!B35</f>
        <v>Чи перебували Ви на посаді керівника, головного бухгалтера, керівника підрозділу внутрішнього аудиту, головного ризик-менеджера, головного комплаєнс-менеджера фінансової установи (або виконували обов’язки за посадою) сукупно протягом більше шести місяців без погодження Національним банком України на цю посаду Вас, якщо таке погодження було обов’язковим відповідно до законодавства?
Якщо так, то надайте пояснення</v>
      </c>
      <c r="C689" s="571"/>
      <c r="D689" s="571"/>
      <c r="E689" s="571"/>
      <c r="F689" s="571"/>
      <c r="G689" s="571"/>
      <c r="H689" s="571"/>
      <c r="I689" s="571"/>
      <c r="J689" s="571"/>
      <c r="K689" s="571"/>
      <c r="L689" s="571"/>
      <c r="M689" s="571"/>
      <c r="N689" s="571"/>
      <c r="O689" s="571"/>
      <c r="P689" s="571"/>
      <c r="Q689" s="571"/>
      <c r="R689" s="571"/>
      <c r="S689" s="571"/>
      <c r="T689" s="571"/>
      <c r="U689" s="399" t="str">
        <f ca="1">'Т.14.'!AC35</f>
        <v/>
      </c>
      <c r="V689" s="247"/>
      <c r="W689" s="247"/>
      <c r="X689" s="247"/>
      <c r="Y689" s="247"/>
      <c r="Z689" s="247"/>
      <c r="AA689" s="247"/>
      <c r="AB689"/>
      <c r="AC689"/>
      <c r="AD689"/>
      <c r="AE689"/>
      <c r="AF689"/>
      <c r="AG689"/>
      <c r="AH689"/>
      <c r="AI689"/>
      <c r="AJ689"/>
    </row>
    <row r="690" spans="1:36" s="336" customFormat="1" ht="27" customHeight="1" x14ac:dyDescent="0.35">
      <c r="A690" s="590"/>
      <c r="B690" s="571" t="s">
        <v>617</v>
      </c>
      <c r="C690" s="571"/>
      <c r="D690" s="571"/>
      <c r="E690" s="571"/>
      <c r="F690" s="571"/>
      <c r="G690" s="630" t="str">
        <f ca="1">'Т.14.'!AD35</f>
        <v/>
      </c>
      <c r="H690" s="631"/>
      <c r="I690" s="631"/>
      <c r="J690" s="631"/>
      <c r="K690" s="631"/>
      <c r="L690" s="631"/>
      <c r="M690" s="631"/>
      <c r="N690" s="631"/>
      <c r="O690" s="631"/>
      <c r="P690" s="631"/>
      <c r="Q690" s="631"/>
      <c r="R690" s="631"/>
      <c r="S690" s="631"/>
      <c r="T690" s="631"/>
      <c r="U690" s="632"/>
      <c r="V690" s="247"/>
      <c r="W690" s="247"/>
      <c r="X690" s="247"/>
      <c r="Y690" s="247"/>
      <c r="Z690" s="247"/>
      <c r="AA690" s="247"/>
      <c r="AB690"/>
      <c r="AC690"/>
      <c r="AD690"/>
      <c r="AE690"/>
      <c r="AF690"/>
      <c r="AG690"/>
      <c r="AH690"/>
      <c r="AI690"/>
      <c r="AJ690"/>
    </row>
    <row r="691" spans="1:36" s="336" customFormat="1" ht="39" customHeight="1" x14ac:dyDescent="0.35">
      <c r="A691" s="589" t="s">
        <v>618</v>
      </c>
      <c r="B691" s="571" t="str">
        <f>'Т.14.'!B36</f>
        <v>Чи застосовувалось до Вас протягом останніх трьох років дисциплінарне стягнення у вигляді позбавлення права на зайняття адвокатською діяльністю, анулювання виданого Вам свідоцтва про право на зайняття нотаріальною діяльністю чи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зазначте опис (яке саме дисциплінарне стягнення застосовувалось, дата його застосування) та надайте пояснення:</v>
      </c>
      <c r="C691" s="571"/>
      <c r="D691" s="571"/>
      <c r="E691" s="571"/>
      <c r="F691" s="571"/>
      <c r="G691" s="571"/>
      <c r="H691" s="571"/>
      <c r="I691" s="571"/>
      <c r="J691" s="571"/>
      <c r="K691" s="571"/>
      <c r="L691" s="571"/>
      <c r="M691" s="571"/>
      <c r="N691" s="571"/>
      <c r="O691" s="571"/>
      <c r="P691" s="571"/>
      <c r="Q691" s="571"/>
      <c r="R691" s="571"/>
      <c r="S691" s="571"/>
      <c r="T691" s="571"/>
      <c r="U691" s="399" t="str">
        <f ca="1">'Т.14.'!AC36</f>
        <v/>
      </c>
      <c r="V691" s="247"/>
      <c r="W691" s="247"/>
      <c r="X691" s="247"/>
      <c r="Y691" s="247"/>
      <c r="Z691" s="247"/>
      <c r="AA691" s="247"/>
      <c r="AB691"/>
      <c r="AC691"/>
      <c r="AD691"/>
      <c r="AE691"/>
      <c r="AF691"/>
      <c r="AG691"/>
      <c r="AH691"/>
      <c r="AI691"/>
      <c r="AJ691"/>
    </row>
    <row r="692" spans="1:36" s="336" customFormat="1" ht="56.25" customHeight="1" x14ac:dyDescent="0.35">
      <c r="A692" s="590"/>
      <c r="B692" s="571" t="s">
        <v>1440</v>
      </c>
      <c r="C692" s="571"/>
      <c r="D692" s="571"/>
      <c r="E692" s="571"/>
      <c r="F692" s="571"/>
      <c r="G692" s="591" t="str">
        <f ca="1">'Т.14.'!AD36</f>
        <v/>
      </c>
      <c r="H692" s="591"/>
      <c r="I692" s="591"/>
      <c r="J692" s="591"/>
      <c r="K692" s="591"/>
      <c r="L692" s="591"/>
      <c r="M692" s="591"/>
      <c r="N692" s="591"/>
      <c r="O692" s="591"/>
      <c r="P692" s="591"/>
      <c r="Q692" s="591"/>
      <c r="R692" s="591"/>
      <c r="S692" s="591"/>
      <c r="T692" s="591"/>
      <c r="U692" s="591"/>
      <c r="V692" s="247"/>
      <c r="W692" s="247"/>
      <c r="X692" s="247"/>
      <c r="Y692" s="247"/>
      <c r="Z692" s="247"/>
      <c r="AA692" s="247"/>
      <c r="AB692"/>
      <c r="AC692"/>
      <c r="AD692"/>
      <c r="AE692"/>
      <c r="AF692"/>
      <c r="AG692"/>
      <c r="AH692"/>
      <c r="AI692"/>
      <c r="AJ692"/>
    </row>
    <row r="693" spans="1:36" s="336" customFormat="1" ht="15.75" customHeight="1" x14ac:dyDescent="0.35">
      <c r="A693" s="589" t="s">
        <v>1228</v>
      </c>
      <c r="B693" s="571" t="str">
        <f>'Т.14.'!B37</f>
        <v xml:space="preserve">Чи розглядалося раніше питання щодо невідповідності Вашої діяльності стандартам ділової практики та/або професійної етики?
Якщо так, то зазначте ким розглядалося таке питання, дату та причину розгляду, прийняте рішення та надайте пояснення:  
</v>
      </c>
      <c r="C693" s="571"/>
      <c r="D693" s="571"/>
      <c r="E693" s="571"/>
      <c r="F693" s="571"/>
      <c r="G693" s="571"/>
      <c r="H693" s="571"/>
      <c r="I693" s="571"/>
      <c r="J693" s="571"/>
      <c r="K693" s="571"/>
      <c r="L693" s="571"/>
      <c r="M693" s="571"/>
      <c r="N693" s="571"/>
      <c r="O693" s="571"/>
      <c r="P693" s="571"/>
      <c r="Q693" s="571"/>
      <c r="R693" s="571"/>
      <c r="S693" s="571"/>
      <c r="T693" s="571"/>
      <c r="U693" s="399" t="str">
        <f ca="1">'Т.14.'!AC37</f>
        <v/>
      </c>
      <c r="V693" s="247"/>
      <c r="W693" s="247"/>
      <c r="X693" s="247"/>
      <c r="Y693" s="247"/>
      <c r="Z693" s="247"/>
      <c r="AA693" s="247"/>
      <c r="AB693"/>
      <c r="AC693"/>
      <c r="AD693"/>
      <c r="AE693"/>
      <c r="AF693"/>
      <c r="AG693"/>
      <c r="AH693"/>
      <c r="AI693"/>
      <c r="AJ693"/>
    </row>
    <row r="694" spans="1:36" s="336" customFormat="1" ht="56.25" customHeight="1" x14ac:dyDescent="0.35">
      <c r="A694" s="590"/>
      <c r="B694" s="571" t="s">
        <v>1229</v>
      </c>
      <c r="C694" s="571"/>
      <c r="D694" s="571"/>
      <c r="E694" s="571"/>
      <c r="F694" s="571"/>
      <c r="G694" s="591" t="str">
        <f ca="1">'Т.14.'!AD37</f>
        <v/>
      </c>
      <c r="H694" s="591"/>
      <c r="I694" s="591"/>
      <c r="J694" s="591"/>
      <c r="K694" s="591"/>
      <c r="L694" s="591"/>
      <c r="M694" s="591"/>
      <c r="N694" s="591"/>
      <c r="O694" s="591"/>
      <c r="P694" s="591"/>
      <c r="Q694" s="591"/>
      <c r="R694" s="591"/>
      <c r="S694" s="591"/>
      <c r="T694" s="591"/>
      <c r="U694" s="591"/>
      <c r="V694" s="247"/>
      <c r="W694" s="247"/>
      <c r="X694" s="247"/>
      <c r="Y694" s="247"/>
      <c r="Z694" s="247"/>
      <c r="AA694" s="247"/>
      <c r="AB694"/>
      <c r="AC694"/>
      <c r="AD694"/>
      <c r="AE694"/>
      <c r="AF694"/>
      <c r="AG694"/>
      <c r="AH694"/>
      <c r="AI694"/>
      <c r="AJ694"/>
    </row>
    <row r="695" spans="1:36" s="336" customFormat="1" ht="15.75" customHeight="1" x14ac:dyDescent="0.35">
      <c r="A695" s="589" t="s">
        <v>1237</v>
      </c>
      <c r="B695" s="571" t="str">
        <f>'Т.14.'!B38</f>
        <v xml:space="preserve">Чи отримували Ви протягом останніх трьох років відмову в отриманні/наданні будь-яких дозволів/ліцензій/погоджень від регуляторних органів?
Якщо так, то зазначте в отриманні/наданні якого дозволу/ліцензії/погодження Вам було відмовлено, яким органом було прийнято рішення про відмову, дату такого рішення, причини/підстави відмови та надайте пояснення:  
</v>
      </c>
      <c r="C695" s="571"/>
      <c r="D695" s="571"/>
      <c r="E695" s="571"/>
      <c r="F695" s="571"/>
      <c r="G695" s="571"/>
      <c r="H695" s="571"/>
      <c r="I695" s="571"/>
      <c r="J695" s="571"/>
      <c r="K695" s="571"/>
      <c r="L695" s="571"/>
      <c r="M695" s="571"/>
      <c r="N695" s="571"/>
      <c r="O695" s="571"/>
      <c r="P695" s="571"/>
      <c r="Q695" s="571"/>
      <c r="R695" s="571"/>
      <c r="S695" s="571"/>
      <c r="T695" s="571"/>
      <c r="U695" s="399" t="str">
        <f ca="1">'Т.14.'!AC38</f>
        <v/>
      </c>
      <c r="V695" s="247"/>
      <c r="W695" s="247"/>
      <c r="X695" s="247"/>
      <c r="Y695" s="247"/>
      <c r="Z695" s="247"/>
      <c r="AA695" s="247"/>
      <c r="AB695"/>
      <c r="AC695"/>
      <c r="AD695"/>
      <c r="AE695"/>
      <c r="AF695"/>
      <c r="AG695"/>
      <c r="AH695"/>
      <c r="AI695"/>
      <c r="AJ695"/>
    </row>
    <row r="696" spans="1:36" s="336" customFormat="1" ht="93" customHeight="1" x14ac:dyDescent="0.35">
      <c r="A696" s="590"/>
      <c r="B696" s="571" t="s">
        <v>1230</v>
      </c>
      <c r="C696" s="571"/>
      <c r="D696" s="571"/>
      <c r="E696" s="571"/>
      <c r="F696" s="571"/>
      <c r="G696" s="591" t="str">
        <f ca="1">'Т.14.'!AD38</f>
        <v/>
      </c>
      <c r="H696" s="591"/>
      <c r="I696" s="591"/>
      <c r="J696" s="591"/>
      <c r="K696" s="591"/>
      <c r="L696" s="591"/>
      <c r="M696" s="591"/>
      <c r="N696" s="591"/>
      <c r="O696" s="591"/>
      <c r="P696" s="591"/>
      <c r="Q696" s="591"/>
      <c r="R696" s="591"/>
      <c r="S696" s="591"/>
      <c r="T696" s="591"/>
      <c r="U696" s="591"/>
      <c r="V696" s="247"/>
      <c r="W696" s="247"/>
      <c r="X696" s="247"/>
      <c r="Y696" s="247"/>
      <c r="Z696" s="247"/>
      <c r="AA696" s="247"/>
      <c r="AB696"/>
      <c r="AC696"/>
      <c r="AD696"/>
      <c r="AE696"/>
      <c r="AF696"/>
      <c r="AG696"/>
      <c r="AH696"/>
      <c r="AI696"/>
      <c r="AJ696"/>
    </row>
    <row r="697" spans="1:36" s="336" customFormat="1" ht="27" customHeight="1" x14ac:dyDescent="0.35">
      <c r="A697" s="589" t="s">
        <v>1426</v>
      </c>
      <c r="B697" s="571" t="str">
        <f>'Т.14.'!B39</f>
        <v>Чи були випадки протягом останніх трьох років звільнення Вас із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пояснення:</v>
      </c>
      <c r="C697" s="571"/>
      <c r="D697" s="571"/>
      <c r="E697" s="571"/>
      <c r="F697" s="571"/>
      <c r="G697" s="571"/>
      <c r="H697" s="571"/>
      <c r="I697" s="571"/>
      <c r="J697" s="571"/>
      <c r="K697" s="571"/>
      <c r="L697" s="571"/>
      <c r="M697" s="571"/>
      <c r="N697" s="571"/>
      <c r="O697" s="571"/>
      <c r="P697" s="571"/>
      <c r="Q697" s="571"/>
      <c r="R697" s="571"/>
      <c r="S697" s="571"/>
      <c r="T697" s="571"/>
      <c r="U697" s="399" t="str">
        <f ca="1">'Т.14.'!AC39</f>
        <v/>
      </c>
      <c r="V697" s="247"/>
      <c r="W697" s="247"/>
      <c r="X697" s="247"/>
      <c r="Y697" s="247"/>
      <c r="Z697" s="247"/>
      <c r="AA697" s="247"/>
      <c r="AB697"/>
      <c r="AC697"/>
      <c r="AD697"/>
      <c r="AE697"/>
      <c r="AF697"/>
      <c r="AG697"/>
      <c r="AH697"/>
      <c r="AI697"/>
      <c r="AJ697"/>
    </row>
    <row r="698" spans="1:36" s="336" customFormat="1" ht="93" customHeight="1" x14ac:dyDescent="0.35">
      <c r="A698" s="590"/>
      <c r="B698" s="571" t="s">
        <v>617</v>
      </c>
      <c r="C698" s="571"/>
      <c r="D698" s="571"/>
      <c r="E698" s="571"/>
      <c r="F698" s="571"/>
      <c r="G698" s="591" t="str">
        <f ca="1">'Т.14.'!AD39</f>
        <v/>
      </c>
      <c r="H698" s="591"/>
      <c r="I698" s="591"/>
      <c r="J698" s="591"/>
      <c r="K698" s="591"/>
      <c r="L698" s="591"/>
      <c r="M698" s="591"/>
      <c r="N698" s="591"/>
      <c r="O698" s="591"/>
      <c r="P698" s="591"/>
      <c r="Q698" s="591"/>
      <c r="R698" s="591"/>
      <c r="S698" s="591"/>
      <c r="T698" s="591"/>
      <c r="U698" s="591"/>
      <c r="V698" s="247"/>
      <c r="W698" s="247"/>
      <c r="X698" s="247"/>
      <c r="Y698" s="247"/>
      <c r="Z698" s="247"/>
      <c r="AA698" s="247"/>
      <c r="AB698"/>
      <c r="AC698"/>
      <c r="AD698"/>
      <c r="AE698"/>
      <c r="AF698"/>
      <c r="AG698"/>
      <c r="AH698"/>
      <c r="AI698"/>
      <c r="AJ698"/>
    </row>
    <row r="699" spans="1:36" s="336" customFormat="1" ht="15" customHeight="1" x14ac:dyDescent="0.35">
      <c r="A699" s="633" t="s">
        <v>278</v>
      </c>
      <c r="B699" s="633"/>
      <c r="C699" s="633"/>
      <c r="D699" s="633"/>
      <c r="E699" s="633"/>
      <c r="F699" s="633"/>
      <c r="G699" s="633"/>
      <c r="H699" s="633"/>
      <c r="I699" s="633"/>
      <c r="J699" s="633"/>
      <c r="K699" s="633"/>
      <c r="L699" s="633"/>
      <c r="M699" s="633"/>
      <c r="N699" s="633"/>
      <c r="O699" s="633"/>
      <c r="P699" s="633"/>
      <c r="Q699" s="633"/>
      <c r="R699" s="633"/>
      <c r="S699" s="633"/>
      <c r="T699" s="633"/>
      <c r="U699" s="633"/>
      <c r="V699" s="247"/>
      <c r="W699" s="247"/>
      <c r="X699" s="247"/>
      <c r="Y699" s="247"/>
      <c r="Z699" s="247"/>
      <c r="AA699" s="247"/>
      <c r="AB699"/>
      <c r="AC699"/>
      <c r="AD699"/>
      <c r="AE699"/>
      <c r="AF699"/>
      <c r="AG699"/>
      <c r="AH699"/>
      <c r="AI699"/>
      <c r="AJ699"/>
    </row>
    <row r="700" spans="1:36" s="336" customFormat="1" ht="191.25" customHeight="1" x14ac:dyDescent="0.35">
      <c r="A700" s="589" t="s">
        <v>619</v>
      </c>
      <c r="B700" s="571" t="str">
        <f>'Т.14.'!B41</f>
        <v>Чи володіли Ви істотною участю у фінансовій установі, іноземній фінансовій установі станом на будь-яку дату протягом року, що передує даті рішення органу ліцензування та нагляду, суду або іншого уповноваженого органу щодо такої установи про:
- призначення тимчасової адміністрації, та/або
- віднесення до категорії неплатоспроможних, або
- визнання банкрутом, та/або
- відкликання/анулювання банківської ліцензії/усіх ліцензій на провадження діяльності з надання фінансових послуг/усіх ліцензій на окремі види професійної діяльності на ринках капіталу та організованих товарних ринках за ініціативою органу ліцензування та нагляду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і/або не надавав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професійної діяльності на ринках капіталу та організованих товарних ринках, та/або не надавав додаткових послуг, передбачених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 та/або
-  виключення з Державного реєстру фінансових установ і/або реєстру фінансових установ іншого органу ліцензування та нагляду, уповноваженого органу іноземної країни?</v>
      </c>
      <c r="C700" s="571"/>
      <c r="D700" s="571"/>
      <c r="E700" s="571"/>
      <c r="F700" s="571"/>
      <c r="G700" s="571"/>
      <c r="H700" s="571"/>
      <c r="I700" s="571"/>
      <c r="J700" s="571"/>
      <c r="K700" s="571"/>
      <c r="L700" s="571"/>
      <c r="M700" s="571"/>
      <c r="N700" s="571"/>
      <c r="O700" s="571"/>
      <c r="P700" s="571"/>
      <c r="Q700" s="571"/>
      <c r="R700" s="571"/>
      <c r="S700" s="571"/>
      <c r="T700" s="571"/>
      <c r="U700" s="399" t="str">
        <f ca="1">'Т.14.'!AC41</f>
        <v/>
      </c>
      <c r="V700" s="247"/>
      <c r="W700" s="247"/>
      <c r="X700" s="247"/>
      <c r="Y700" s="247"/>
      <c r="Z700" s="247"/>
      <c r="AA700" s="247"/>
      <c r="AB700"/>
      <c r="AC700"/>
      <c r="AD700"/>
      <c r="AE700"/>
      <c r="AF700"/>
      <c r="AG700"/>
      <c r="AH700"/>
      <c r="AI700"/>
      <c r="AJ700"/>
    </row>
    <row r="701" spans="1:36" s="336" customFormat="1" ht="27.75" customHeight="1" x14ac:dyDescent="0.35">
      <c r="A701" s="590"/>
      <c r="B701" s="639" t="str">
        <f ca="1">'Т.14.'!AD41</f>
        <v/>
      </c>
      <c r="C701" s="640"/>
      <c r="D701" s="640"/>
      <c r="E701" s="640"/>
      <c r="F701" s="640"/>
      <c r="G701" s="640"/>
      <c r="H701" s="640"/>
      <c r="I701" s="640"/>
      <c r="J701" s="640"/>
      <c r="K701" s="640"/>
      <c r="L701" s="640"/>
      <c r="M701" s="640"/>
      <c r="N701" s="640"/>
      <c r="O701" s="640"/>
      <c r="P701" s="640"/>
      <c r="Q701" s="640"/>
      <c r="R701" s="640"/>
      <c r="S701" s="640"/>
      <c r="T701" s="640"/>
      <c r="U701" s="641"/>
      <c r="V701" s="247"/>
      <c r="W701" s="247"/>
      <c r="X701" s="247"/>
      <c r="Y701" s="247"/>
      <c r="Z701" s="247"/>
      <c r="AA701" s="247"/>
      <c r="AB701"/>
      <c r="AC701"/>
      <c r="AD701"/>
      <c r="AE701"/>
      <c r="AF701"/>
      <c r="AG701"/>
      <c r="AH701"/>
      <c r="AI701"/>
      <c r="AJ701"/>
    </row>
    <row r="702" spans="1:36" s="336" customFormat="1" ht="53.25" customHeight="1" x14ac:dyDescent="0.35">
      <c r="A702" s="642" t="s">
        <v>620</v>
      </c>
      <c r="B702" s="571" t="str">
        <f>'Т.14.'!B42</f>
        <v>Чи перебували Ви сукупно протягом більше шести місяців у складі органу управління та/або контролю чи на посаді керівника, головного бухгалтера, головного ризик-менеджера, головного комплаєнс-менеджера, керівника підрозділу внутрішнього аудиту фінансової установи, іноземної фінансової установи (чи виконували обов’язки за посадою) протягом року, що передує даті рішення органу ліцензування та нагляду, суду або іншого уповноваженого органу, визначеного в рядку 4.1 цієї таблиці?</v>
      </c>
      <c r="C702" s="571"/>
      <c r="D702" s="571"/>
      <c r="E702" s="571"/>
      <c r="F702" s="571"/>
      <c r="G702" s="571"/>
      <c r="H702" s="571"/>
      <c r="I702" s="571"/>
      <c r="J702" s="571"/>
      <c r="K702" s="571"/>
      <c r="L702" s="571"/>
      <c r="M702" s="571"/>
      <c r="N702" s="571"/>
      <c r="O702" s="571"/>
      <c r="P702" s="571"/>
      <c r="Q702" s="571"/>
      <c r="R702" s="571"/>
      <c r="S702" s="571"/>
      <c r="T702" s="571"/>
      <c r="U702" s="399" t="str">
        <f ca="1">'Т.14.'!AC42</f>
        <v/>
      </c>
      <c r="V702" s="247"/>
      <c r="W702" s="247"/>
      <c r="X702" s="247"/>
      <c r="Y702" s="247"/>
      <c r="Z702" s="247"/>
      <c r="AA702" s="247"/>
      <c r="AB702"/>
      <c r="AC702"/>
      <c r="AD702"/>
      <c r="AE702"/>
      <c r="AF702"/>
      <c r="AG702"/>
      <c r="AH702"/>
      <c r="AI702"/>
      <c r="AJ702"/>
    </row>
    <row r="703" spans="1:36" s="336" customFormat="1" ht="27.75" customHeight="1" x14ac:dyDescent="0.35">
      <c r="A703" s="643"/>
      <c r="B703" s="639" t="str">
        <f ca="1">'Т.14.'!AD42</f>
        <v/>
      </c>
      <c r="C703" s="640"/>
      <c r="D703" s="640"/>
      <c r="E703" s="640"/>
      <c r="F703" s="640"/>
      <c r="G703" s="640"/>
      <c r="H703" s="640"/>
      <c r="I703" s="640"/>
      <c r="J703" s="640"/>
      <c r="K703" s="640"/>
      <c r="L703" s="640"/>
      <c r="M703" s="640"/>
      <c r="N703" s="640"/>
      <c r="O703" s="640"/>
      <c r="P703" s="640"/>
      <c r="Q703" s="640"/>
      <c r="R703" s="640"/>
      <c r="S703" s="640"/>
      <c r="T703" s="640"/>
      <c r="U703" s="641"/>
      <c r="V703" s="247"/>
      <c r="W703" s="247"/>
      <c r="X703" s="247"/>
      <c r="Y703" s="247"/>
      <c r="Z703" s="247"/>
      <c r="AA703" s="247"/>
      <c r="AB703"/>
      <c r="AC703"/>
      <c r="AD703"/>
      <c r="AE703"/>
      <c r="AF703"/>
      <c r="AG703"/>
      <c r="AH703"/>
      <c r="AI703"/>
      <c r="AJ703"/>
    </row>
    <row r="704" spans="1:36" s="336" customFormat="1" ht="39.75" customHeight="1" x14ac:dyDescent="0.35">
      <c r="A704" s="636" t="s">
        <v>621</v>
      </c>
      <c r="B704" s="571" t="str">
        <f>'Т.14.'!B43</f>
        <v>Чи мали Ви можливість незалежно від обіймання посад і володіння участю у фінансовій установі, іноземній фінансовій установі надавати обов’язкові вказівки або іншим чином визначати чи істотно впливати на дії фінансової установи, іноземної фінансової установи станом на будь-яку дату протягом року, що передує даті рішення органу ліцензування та нагляду, суду або іншого уповноваженого органу, визначеного в рядку 4.1 цієї таблиці?
Якщо так, то надайте пояснення</v>
      </c>
      <c r="C704" s="571"/>
      <c r="D704" s="571"/>
      <c r="E704" s="571"/>
      <c r="F704" s="571"/>
      <c r="G704" s="571"/>
      <c r="H704" s="571"/>
      <c r="I704" s="571"/>
      <c r="J704" s="571"/>
      <c r="K704" s="571"/>
      <c r="L704" s="571"/>
      <c r="M704" s="571"/>
      <c r="N704" s="571"/>
      <c r="O704" s="571"/>
      <c r="P704" s="571"/>
      <c r="Q704" s="571"/>
      <c r="R704" s="571"/>
      <c r="S704" s="571"/>
      <c r="T704" s="571"/>
      <c r="U704" s="399" t="str">
        <f ca="1">'Т.14.'!AC43</f>
        <v xml:space="preserve"> </v>
      </c>
      <c r="V704" s="247"/>
      <c r="W704" s="247"/>
      <c r="X704" s="247"/>
      <c r="Y704" s="247"/>
      <c r="Z704" s="247"/>
      <c r="AA704" s="247"/>
      <c r="AB704"/>
      <c r="AC704"/>
      <c r="AD704"/>
      <c r="AE704"/>
      <c r="AF704"/>
      <c r="AG704"/>
      <c r="AH704"/>
      <c r="AI704"/>
      <c r="AJ704"/>
    </row>
    <row r="705" spans="1:37" s="336" customFormat="1" ht="27.75" customHeight="1" x14ac:dyDescent="0.35">
      <c r="A705" s="636"/>
      <c r="B705" s="571" t="s">
        <v>598</v>
      </c>
      <c r="C705" s="571"/>
      <c r="D705" s="571"/>
      <c r="E705" s="571"/>
      <c r="F705" s="591" t="str">
        <f ca="1">'Т.14.'!AD43</f>
        <v xml:space="preserve"> </v>
      </c>
      <c r="G705" s="591"/>
      <c r="H705" s="591"/>
      <c r="I705" s="591"/>
      <c r="J705" s="591"/>
      <c r="K705" s="591"/>
      <c r="L705" s="591"/>
      <c r="M705" s="591"/>
      <c r="N705" s="591"/>
      <c r="O705" s="591"/>
      <c r="P705" s="591"/>
      <c r="Q705" s="591"/>
      <c r="R705" s="591"/>
      <c r="S705" s="591"/>
      <c r="T705" s="591"/>
      <c r="U705" s="591"/>
      <c r="V705" s="247"/>
      <c r="W705" s="247"/>
      <c r="X705" s="247"/>
      <c r="Y705" s="247"/>
      <c r="Z705" s="247"/>
      <c r="AA705" s="247"/>
      <c r="AB705"/>
      <c r="AC705"/>
      <c r="AD705"/>
      <c r="AE705"/>
      <c r="AF705"/>
      <c r="AG705"/>
      <c r="AH705"/>
      <c r="AI705"/>
      <c r="AJ705"/>
    </row>
    <row r="706" spans="1:37" s="336" customFormat="1" ht="84" customHeight="1" x14ac:dyDescent="0.35">
      <c r="A706" s="636" t="s">
        <v>622</v>
      </c>
      <c r="B706" s="571" t="str">
        <f>'Т.14.'!B44</f>
        <v xml:space="preserve">Чи траплялися протягом останніх трьох років випадки припинення Ваших повноважень (Вашого звільнення) або переведення Вас на іншу посаду, якому передувала вимога органу ліцензування та нагляду щодо Вашої заміни на посаді у зв’язку з тим, що Ви не забезпечили належного виконання своїх посадових обов’язків, що призвело до порушення фінансовою установою вимог законодавства України, чи прийняття Національним банком України рішення про застосування заходу впливу у вигляді відсторонення посадової особи фінансової установи від посади?
Якщо так, то зазначте дату та підстави висунення Національним банком України відповідної вимоги/прийняття відповідного рішення, дату припинення повноважень (звільнення) або переведення на іншу посаду та надайте пояснення:
</v>
      </c>
      <c r="C706" s="571"/>
      <c r="D706" s="571"/>
      <c r="E706" s="571"/>
      <c r="F706" s="571"/>
      <c r="G706" s="571"/>
      <c r="H706" s="571"/>
      <c r="I706" s="571"/>
      <c r="J706" s="571"/>
      <c r="K706" s="571"/>
      <c r="L706" s="571"/>
      <c r="M706" s="571"/>
      <c r="N706" s="571"/>
      <c r="O706" s="571"/>
      <c r="P706" s="571"/>
      <c r="Q706" s="571"/>
      <c r="R706" s="571"/>
      <c r="S706" s="571"/>
      <c r="T706" s="571"/>
      <c r="U706" s="399" t="str">
        <f ca="1">'Т.14.'!AC44</f>
        <v xml:space="preserve"> </v>
      </c>
      <c r="V706" s="247"/>
      <c r="W706" s="247"/>
      <c r="X706" s="247"/>
      <c r="Y706" s="247"/>
      <c r="Z706" s="247"/>
      <c r="AA706" s="247"/>
      <c r="AB706"/>
      <c r="AC706"/>
      <c r="AD706"/>
      <c r="AE706"/>
      <c r="AF706"/>
      <c r="AG706"/>
      <c r="AH706"/>
      <c r="AI706"/>
      <c r="AJ706"/>
    </row>
    <row r="707" spans="1:37" s="336" customFormat="1" ht="117" customHeight="1" x14ac:dyDescent="0.35">
      <c r="A707" s="636"/>
      <c r="B707" s="571" t="s">
        <v>1441</v>
      </c>
      <c r="C707" s="571"/>
      <c r="D707" s="571"/>
      <c r="E707" s="571"/>
      <c r="F707" s="591" t="str">
        <f ca="1">'Т.14.'!AD44</f>
        <v xml:space="preserve"> </v>
      </c>
      <c r="G707" s="591"/>
      <c r="H707" s="591"/>
      <c r="I707" s="591"/>
      <c r="J707" s="591"/>
      <c r="K707" s="591"/>
      <c r="L707" s="591"/>
      <c r="M707" s="591"/>
      <c r="N707" s="591"/>
      <c r="O707" s="591"/>
      <c r="P707" s="591"/>
      <c r="Q707" s="591"/>
      <c r="R707" s="591"/>
      <c r="S707" s="591"/>
      <c r="T707" s="591"/>
      <c r="U707" s="591"/>
      <c r="V707" s="247"/>
      <c r="W707" s="247"/>
      <c r="X707" s="247"/>
      <c r="Y707" s="247"/>
      <c r="Z707" s="247"/>
      <c r="AA707" s="247"/>
      <c r="AB707"/>
      <c r="AC707"/>
      <c r="AD707"/>
      <c r="AE707"/>
      <c r="AF707"/>
      <c r="AG707"/>
      <c r="AH707"/>
      <c r="AI707"/>
      <c r="AJ707"/>
      <c r="AK707"/>
    </row>
    <row r="708" spans="1:37" s="336" customFormat="1" ht="35.25" customHeight="1" x14ac:dyDescent="0.35">
      <c r="A708" s="582" t="s">
        <v>1109</v>
      </c>
      <c r="B708" s="582"/>
      <c r="C708" s="582"/>
      <c r="D708" s="583"/>
      <c r="E708" s="583"/>
      <c r="F708" s="583"/>
      <c r="G708" s="583"/>
      <c r="H708" s="583"/>
      <c r="I708" s="583"/>
      <c r="J708" s="583"/>
      <c r="K708" s="583"/>
      <c r="L708" s="583"/>
      <c r="M708" s="583"/>
      <c r="N708" s="583"/>
      <c r="O708" s="583"/>
      <c r="P708" s="583"/>
      <c r="Q708" s="583"/>
      <c r="R708" s="583"/>
      <c r="S708" s="583"/>
      <c r="T708" s="583"/>
      <c r="U708" s="583"/>
      <c r="V708" s="247"/>
      <c r="W708" s="247"/>
      <c r="X708" s="247"/>
      <c r="Y708" s="247"/>
      <c r="Z708" s="247"/>
      <c r="AA708" s="247"/>
      <c r="AB708"/>
      <c r="AC708"/>
      <c r="AD708"/>
      <c r="AE708"/>
      <c r="AF708"/>
      <c r="AG708"/>
      <c r="AH708"/>
      <c r="AI708"/>
      <c r="AJ708"/>
      <c r="AK708"/>
    </row>
    <row r="709" spans="1:37" s="336" customFormat="1" ht="24" customHeight="1" x14ac:dyDescent="0.35">
      <c r="A709" s="308"/>
      <c r="B709" s="310"/>
      <c r="C709" s="310"/>
      <c r="D709" s="310"/>
      <c r="E709" s="310"/>
      <c r="F709" s="310"/>
      <c r="G709" s="310"/>
      <c r="H709" s="310"/>
      <c r="I709" s="310"/>
      <c r="J709" s="310"/>
      <c r="K709" s="310"/>
      <c r="L709" s="310"/>
      <c r="M709" s="312"/>
      <c r="N709" s="310"/>
      <c r="O709" s="310"/>
      <c r="P709" s="310"/>
      <c r="Q709" s="312"/>
      <c r="R709" s="310"/>
      <c r="S709" s="312"/>
      <c r="T709" s="312"/>
      <c r="U709" s="312"/>
      <c r="V709" s="247"/>
      <c r="W709" s="247"/>
      <c r="X709" s="247"/>
      <c r="Y709" s="247"/>
      <c r="Z709" s="247"/>
      <c r="AA709" s="247"/>
      <c r="AB709"/>
      <c r="AC709"/>
      <c r="AD709"/>
      <c r="AE709"/>
      <c r="AF709"/>
      <c r="AG709"/>
      <c r="AH709"/>
      <c r="AI709"/>
      <c r="AJ709"/>
      <c r="AK709"/>
    </row>
    <row r="710" spans="1:37" s="336" customFormat="1" ht="15.75" customHeight="1" x14ac:dyDescent="0.35">
      <c r="A710" s="595" t="s">
        <v>625</v>
      </c>
      <c r="B710" s="595"/>
      <c r="C710" s="595"/>
      <c r="D710" s="595"/>
      <c r="E710" s="595"/>
      <c r="F710" s="595"/>
      <c r="G710" s="595"/>
      <c r="H710" s="595"/>
      <c r="I710" s="595"/>
      <c r="J710" s="595"/>
      <c r="K710" s="595"/>
      <c r="L710" s="595"/>
      <c r="M710" s="595"/>
      <c r="N710" s="595"/>
      <c r="O710" s="595"/>
      <c r="P710" s="595"/>
      <c r="Q710" s="595"/>
      <c r="R710" s="595"/>
      <c r="S710" s="595"/>
      <c r="T710" s="595"/>
      <c r="U710" s="595"/>
      <c r="V710" s="247"/>
      <c r="W710" s="247"/>
      <c r="X710" s="247"/>
      <c r="Y710" s="247"/>
      <c r="Z710" s="247"/>
      <c r="AA710" s="247"/>
      <c r="AB710"/>
      <c r="AC710"/>
      <c r="AD710"/>
      <c r="AE710"/>
      <c r="AF710"/>
      <c r="AG710"/>
      <c r="AH710"/>
      <c r="AI710"/>
      <c r="AJ710"/>
      <c r="AK710"/>
    </row>
    <row r="711" spans="1:37" s="336" customFormat="1" ht="15" customHeight="1" x14ac:dyDescent="0.35">
      <c r="A711" s="317"/>
      <c r="B711" s="311"/>
      <c r="C711" s="311"/>
      <c r="D711" s="311"/>
      <c r="E711" s="311"/>
      <c r="F711" s="311"/>
      <c r="G711" s="311"/>
      <c r="H711" s="311"/>
      <c r="I711" s="311"/>
      <c r="J711" s="311"/>
      <c r="K711" s="311"/>
      <c r="L711" s="310"/>
      <c r="M711" s="312"/>
      <c r="N711" s="310"/>
      <c r="O711" s="310"/>
      <c r="P711" s="310"/>
      <c r="Q711" s="312"/>
      <c r="R711" s="310"/>
      <c r="S711" s="312"/>
      <c r="T711" s="312"/>
      <c r="U711" s="313" t="s">
        <v>626</v>
      </c>
      <c r="V711" s="247"/>
      <c r="W711" s="247"/>
      <c r="X711" s="247"/>
      <c r="Y711" s="247"/>
      <c r="Z711" s="247"/>
      <c r="AA711" s="247"/>
      <c r="AB711"/>
      <c r="AC711"/>
      <c r="AD711"/>
      <c r="AE711"/>
      <c r="AF711"/>
      <c r="AG711"/>
      <c r="AH711"/>
      <c r="AI711"/>
      <c r="AJ711"/>
      <c r="AK711"/>
    </row>
    <row r="712" spans="1:37" s="336" customFormat="1" ht="18.75" customHeight="1" x14ac:dyDescent="0.35">
      <c r="A712" s="595" t="s">
        <v>627</v>
      </c>
      <c r="B712" s="595"/>
      <c r="C712" s="595"/>
      <c r="D712" s="595"/>
      <c r="E712" s="595"/>
      <c r="F712" s="595"/>
      <c r="G712" s="595"/>
      <c r="H712" s="595"/>
      <c r="I712" s="595"/>
      <c r="J712" s="595"/>
      <c r="K712" s="595"/>
      <c r="L712" s="595"/>
      <c r="M712" s="595"/>
      <c r="N712" s="595"/>
      <c r="O712" s="595"/>
      <c r="P712" s="595"/>
      <c r="Q712" s="595"/>
      <c r="R712" s="595"/>
      <c r="S712" s="595"/>
      <c r="T712" s="595"/>
      <c r="U712" s="595"/>
      <c r="V712" s="247"/>
      <c r="W712" s="247"/>
      <c r="X712" s="247"/>
      <c r="Y712" s="247"/>
      <c r="Z712" s="247"/>
      <c r="AA712" s="247"/>
      <c r="AB712"/>
      <c r="AC712"/>
      <c r="AD712"/>
      <c r="AE712"/>
      <c r="AF712"/>
      <c r="AG712"/>
      <c r="AH712"/>
      <c r="AI712"/>
      <c r="AJ712"/>
      <c r="AK712"/>
    </row>
    <row r="713" spans="1:37" s="336" customFormat="1" ht="15" customHeight="1" x14ac:dyDescent="0.35">
      <c r="A713" s="601" t="s">
        <v>579</v>
      </c>
      <c r="B713" s="600" t="s">
        <v>228</v>
      </c>
      <c r="C713" s="600"/>
      <c r="D713" s="600"/>
      <c r="E713" s="600"/>
      <c r="F713" s="600"/>
      <c r="G713" s="600"/>
      <c r="H713" s="600"/>
      <c r="I713" s="600"/>
      <c r="J713" s="600"/>
      <c r="K713" s="600"/>
      <c r="L713" s="600"/>
      <c r="M713" s="600"/>
      <c r="N713" s="600"/>
      <c r="O713" s="600"/>
      <c r="P713" s="600"/>
      <c r="Q713" s="600"/>
      <c r="R713" s="600"/>
      <c r="S713" s="600"/>
      <c r="T713" s="600"/>
      <c r="U713" s="601" t="s">
        <v>234</v>
      </c>
      <c r="V713" s="247"/>
      <c r="W713" s="247"/>
      <c r="X713" s="247"/>
      <c r="Y713" s="247"/>
      <c r="Z713" s="247"/>
      <c r="AA713" s="247"/>
      <c r="AB713"/>
      <c r="AC713"/>
      <c r="AD713"/>
      <c r="AE713"/>
      <c r="AF713"/>
      <c r="AG713"/>
      <c r="AH713"/>
      <c r="AI713"/>
      <c r="AJ713"/>
      <c r="AK713"/>
    </row>
    <row r="714" spans="1:37" s="336" customFormat="1" ht="15.75" customHeight="1" x14ac:dyDescent="0.35">
      <c r="A714" s="601"/>
      <c r="B714" s="600"/>
      <c r="C714" s="600"/>
      <c r="D714" s="600"/>
      <c r="E714" s="600"/>
      <c r="F714" s="600"/>
      <c r="G714" s="600"/>
      <c r="H714" s="600"/>
      <c r="I714" s="600"/>
      <c r="J714" s="600"/>
      <c r="K714" s="600"/>
      <c r="L714" s="600"/>
      <c r="M714" s="600"/>
      <c r="N714" s="600"/>
      <c r="O714" s="600"/>
      <c r="P714" s="600"/>
      <c r="Q714" s="600"/>
      <c r="R714" s="600"/>
      <c r="S714" s="600"/>
      <c r="T714" s="600"/>
      <c r="U714" s="601"/>
      <c r="V714" s="247"/>
      <c r="W714" s="247"/>
      <c r="X714" s="247"/>
      <c r="Y714" s="247"/>
      <c r="Z714" s="247"/>
      <c r="AA714" s="247"/>
      <c r="AB714"/>
      <c r="AC714"/>
      <c r="AD714"/>
      <c r="AE714"/>
      <c r="AF714"/>
      <c r="AG714"/>
      <c r="AH714"/>
      <c r="AI714"/>
      <c r="AJ714"/>
      <c r="AK714"/>
    </row>
    <row r="715" spans="1:37" s="336" customFormat="1" x14ac:dyDescent="0.35">
      <c r="A715" s="400">
        <v>1</v>
      </c>
      <c r="B715" s="678">
        <v>2</v>
      </c>
      <c r="C715" s="678"/>
      <c r="D715" s="678"/>
      <c r="E715" s="678"/>
      <c r="F715" s="678"/>
      <c r="G715" s="678"/>
      <c r="H715" s="678"/>
      <c r="I715" s="678"/>
      <c r="J715" s="678"/>
      <c r="K715" s="678"/>
      <c r="L715" s="678"/>
      <c r="M715" s="678"/>
      <c r="N715" s="678"/>
      <c r="O715" s="678"/>
      <c r="P715" s="678"/>
      <c r="Q715" s="678"/>
      <c r="R715" s="678"/>
      <c r="S715" s="678"/>
      <c r="T715" s="678"/>
      <c r="U715" s="400">
        <v>3</v>
      </c>
      <c r="V715" s="276"/>
      <c r="W715" s="247"/>
      <c r="X715" s="247"/>
      <c r="Y715" s="247"/>
      <c r="Z715" s="247"/>
      <c r="AA715" s="247"/>
      <c r="AB715"/>
      <c r="AC715"/>
      <c r="AD715"/>
      <c r="AE715"/>
      <c r="AF715"/>
      <c r="AG715"/>
      <c r="AH715"/>
      <c r="AI715"/>
      <c r="AJ715"/>
      <c r="AK715"/>
    </row>
    <row r="716" spans="1:37" s="336" customFormat="1" ht="16.5" customHeight="1" x14ac:dyDescent="0.35">
      <c r="A716" s="402">
        <v>1</v>
      </c>
      <c r="B716" s="571" t="s">
        <v>464</v>
      </c>
      <c r="C716" s="571"/>
      <c r="D716" s="571"/>
      <c r="E716" s="571"/>
      <c r="F716" s="571"/>
      <c r="G716" s="571"/>
      <c r="H716" s="571"/>
      <c r="I716" s="571"/>
      <c r="J716" s="571"/>
      <c r="K716" s="571"/>
      <c r="L716" s="571"/>
      <c r="M716" s="571"/>
      <c r="N716" s="571"/>
      <c r="O716" s="571"/>
      <c r="P716" s="571"/>
      <c r="Q716" s="571"/>
      <c r="R716" s="571"/>
      <c r="S716" s="571"/>
      <c r="T716" s="571"/>
      <c r="U716" s="399" t="str">
        <f ca="1">'Т.15.'!AC5</f>
        <v xml:space="preserve"> </v>
      </c>
      <c r="V716" s="247"/>
      <c r="W716" s="247"/>
      <c r="X716" s="247"/>
      <c r="Y716" s="247"/>
      <c r="Z716" s="247"/>
      <c r="AA716" s="247"/>
      <c r="AB716"/>
      <c r="AC716"/>
      <c r="AD716"/>
      <c r="AE716"/>
      <c r="AF716"/>
      <c r="AG716"/>
      <c r="AH716"/>
      <c r="AI716"/>
      <c r="AJ716"/>
      <c r="AK716"/>
    </row>
    <row r="717" spans="1:37" s="336" customFormat="1" ht="17.25" customHeight="1" x14ac:dyDescent="0.35">
      <c r="A717" s="580">
        <v>2</v>
      </c>
      <c r="B717" s="571" t="s">
        <v>628</v>
      </c>
      <c r="C717" s="571"/>
      <c r="D717" s="571"/>
      <c r="E717" s="571"/>
      <c r="F717" s="571"/>
      <c r="G717" s="571"/>
      <c r="H717" s="571"/>
      <c r="I717" s="571"/>
      <c r="J717" s="571"/>
      <c r="K717" s="571"/>
      <c r="L717" s="571"/>
      <c r="M717" s="571"/>
      <c r="N717" s="571"/>
      <c r="O717" s="571"/>
      <c r="P717" s="571"/>
      <c r="Q717" s="571"/>
      <c r="R717" s="571"/>
      <c r="S717" s="571"/>
      <c r="T717" s="571"/>
      <c r="U717" s="399" t="str">
        <f ca="1">'Т.15.'!AC6</f>
        <v xml:space="preserve"> </v>
      </c>
      <c r="V717" s="247"/>
      <c r="W717" s="247"/>
      <c r="X717" s="247"/>
      <c r="Y717" s="247"/>
      <c r="Z717" s="247"/>
      <c r="AA717" s="247"/>
      <c r="AB717"/>
      <c r="AC717"/>
      <c r="AD717"/>
      <c r="AE717"/>
      <c r="AF717"/>
      <c r="AG717"/>
      <c r="AH717"/>
      <c r="AI717"/>
      <c r="AJ717"/>
      <c r="AK717"/>
    </row>
    <row r="718" spans="1:37" s="336" customFormat="1" ht="27" customHeight="1" x14ac:dyDescent="0.35">
      <c r="A718" s="581"/>
      <c r="B718" s="571" t="s">
        <v>598</v>
      </c>
      <c r="C718" s="571"/>
      <c r="D718" s="571"/>
      <c r="E718" s="571"/>
      <c r="F718" s="577" t="str">
        <f ca="1">'Т.15.'!AD6</f>
        <v xml:space="preserve"> </v>
      </c>
      <c r="G718" s="578"/>
      <c r="H718" s="578"/>
      <c r="I718" s="578"/>
      <c r="J718" s="578"/>
      <c r="K718" s="578"/>
      <c r="L718" s="578"/>
      <c r="M718" s="578"/>
      <c r="N718" s="578"/>
      <c r="O718" s="578"/>
      <c r="P718" s="578"/>
      <c r="Q718" s="578"/>
      <c r="R718" s="578"/>
      <c r="S718" s="578"/>
      <c r="T718" s="578"/>
      <c r="U718" s="579"/>
      <c r="V718" s="247"/>
      <c r="W718" s="247"/>
      <c r="X718" s="247"/>
      <c r="Y718" s="247"/>
      <c r="Z718" s="247"/>
      <c r="AA718" s="247"/>
      <c r="AB718"/>
      <c r="AC718"/>
      <c r="AD718"/>
      <c r="AE718"/>
      <c r="AF718"/>
      <c r="AG718"/>
      <c r="AH718"/>
      <c r="AI718"/>
      <c r="AJ718"/>
      <c r="AK718"/>
    </row>
    <row r="719" spans="1:37" s="336" customFormat="1" ht="30" customHeight="1" x14ac:dyDescent="0.35">
      <c r="A719" s="580">
        <v>3</v>
      </c>
      <c r="B719" s="571" t="s">
        <v>629</v>
      </c>
      <c r="C719" s="571"/>
      <c r="D719" s="571"/>
      <c r="E719" s="571"/>
      <c r="F719" s="571"/>
      <c r="G719" s="571"/>
      <c r="H719" s="571"/>
      <c r="I719" s="571"/>
      <c r="J719" s="571"/>
      <c r="K719" s="571"/>
      <c r="L719" s="571"/>
      <c r="M719" s="571"/>
      <c r="N719" s="571"/>
      <c r="O719" s="571"/>
      <c r="P719" s="571"/>
      <c r="Q719" s="571"/>
      <c r="R719" s="571"/>
      <c r="S719" s="571"/>
      <c r="T719" s="571"/>
      <c r="U719" s="324" t="str">
        <f ca="1">'Т.15.'!AC7</f>
        <v xml:space="preserve"> </v>
      </c>
      <c r="V719" s="247"/>
      <c r="W719" s="247"/>
      <c r="X719" s="247"/>
      <c r="Y719" s="247"/>
      <c r="Z719" s="247"/>
      <c r="AA719" s="247"/>
      <c r="AB719"/>
      <c r="AC719"/>
      <c r="AD719"/>
      <c r="AE719"/>
      <c r="AF719"/>
      <c r="AG719"/>
      <c r="AH719"/>
      <c r="AI719"/>
      <c r="AJ719"/>
      <c r="AK719"/>
    </row>
    <row r="720" spans="1:37" s="336" customFormat="1" ht="27" customHeight="1" x14ac:dyDescent="0.35">
      <c r="A720" s="581"/>
      <c r="B720" s="571" t="s">
        <v>598</v>
      </c>
      <c r="C720" s="571"/>
      <c r="D720" s="571"/>
      <c r="E720" s="571"/>
      <c r="F720" s="577" t="str">
        <f ca="1">'Т.15.'!AD7</f>
        <v xml:space="preserve"> </v>
      </c>
      <c r="G720" s="578"/>
      <c r="H720" s="578"/>
      <c r="I720" s="578"/>
      <c r="J720" s="578"/>
      <c r="K720" s="578"/>
      <c r="L720" s="578"/>
      <c r="M720" s="578"/>
      <c r="N720" s="578"/>
      <c r="O720" s="578"/>
      <c r="P720" s="578"/>
      <c r="Q720" s="578"/>
      <c r="R720" s="578"/>
      <c r="S720" s="578"/>
      <c r="T720" s="578"/>
      <c r="U720" s="579"/>
      <c r="V720" s="247"/>
      <c r="W720" s="247"/>
      <c r="X720" s="247"/>
      <c r="Y720" s="247"/>
      <c r="Z720" s="247"/>
      <c r="AA720" s="247"/>
      <c r="AB720"/>
      <c r="AC720"/>
      <c r="AD720"/>
      <c r="AE720"/>
      <c r="AF720"/>
      <c r="AG720"/>
      <c r="AH720"/>
      <c r="AI720"/>
      <c r="AJ720"/>
      <c r="AK720"/>
    </row>
    <row r="721" spans="1:37" s="336" customFormat="1" ht="46.5" customHeight="1" x14ac:dyDescent="0.35">
      <c r="A721" s="402">
        <v>4</v>
      </c>
      <c r="B721" s="571" t="s">
        <v>507</v>
      </c>
      <c r="C721" s="571"/>
      <c r="D721" s="571"/>
      <c r="E721" s="571"/>
      <c r="F721" s="571"/>
      <c r="G721" s="571"/>
      <c r="H721" s="571"/>
      <c r="I721" s="571"/>
      <c r="J721" s="571"/>
      <c r="K721" s="571"/>
      <c r="L721" s="571"/>
      <c r="M721" s="571"/>
      <c r="N721" s="571"/>
      <c r="O721" s="571"/>
      <c r="P721" s="571"/>
      <c r="Q721" s="571"/>
      <c r="R721" s="571"/>
      <c r="S721" s="571"/>
      <c r="T721" s="571"/>
      <c r="U721" s="324" t="str">
        <f ca="1">'Т.15.'!AC8</f>
        <v xml:space="preserve"> </v>
      </c>
      <c r="V721" s="247"/>
      <c r="W721" s="247"/>
      <c r="X721" s="247"/>
      <c r="Y721" s="247"/>
      <c r="Z721" s="247"/>
      <c r="AA721" s="247"/>
      <c r="AB721"/>
      <c r="AC721"/>
      <c r="AD721"/>
      <c r="AE721"/>
      <c r="AF721"/>
      <c r="AG721"/>
      <c r="AH721"/>
      <c r="AI721"/>
      <c r="AJ721"/>
      <c r="AK721"/>
    </row>
    <row r="722" spans="1:37" s="336" customFormat="1" ht="18.75" customHeight="1" x14ac:dyDescent="0.35">
      <c r="A722" s="402">
        <v>5</v>
      </c>
      <c r="B722" s="571" t="s">
        <v>279</v>
      </c>
      <c r="C722" s="571"/>
      <c r="D722" s="571"/>
      <c r="E722" s="571"/>
      <c r="F722" s="571"/>
      <c r="G722" s="571"/>
      <c r="H722" s="571"/>
      <c r="I722" s="571"/>
      <c r="J722" s="571"/>
      <c r="K722" s="571"/>
      <c r="L722" s="571"/>
      <c r="M722" s="571"/>
      <c r="N722" s="571"/>
      <c r="O722" s="571"/>
      <c r="P722" s="571"/>
      <c r="Q722" s="571"/>
      <c r="R722" s="571"/>
      <c r="S722" s="571"/>
      <c r="T722" s="571"/>
      <c r="U722" s="324" t="str">
        <f ca="1">'Т.15.'!AC9</f>
        <v xml:space="preserve"> </v>
      </c>
      <c r="V722" s="247"/>
      <c r="W722" s="247"/>
      <c r="X722" s="247"/>
      <c r="Y722" s="247"/>
      <c r="Z722" s="247"/>
      <c r="AA722" s="247"/>
      <c r="AB722"/>
      <c r="AC722"/>
      <c r="AD722"/>
      <c r="AE722"/>
      <c r="AF722"/>
      <c r="AG722"/>
      <c r="AH722"/>
      <c r="AI722"/>
      <c r="AJ722"/>
      <c r="AK722"/>
    </row>
    <row r="723" spans="1:37" s="336" customFormat="1" ht="28.5" customHeight="1" x14ac:dyDescent="0.35">
      <c r="A723" s="402">
        <v>6</v>
      </c>
      <c r="B723" s="571" t="s">
        <v>280</v>
      </c>
      <c r="C723" s="571"/>
      <c r="D723" s="571"/>
      <c r="E723" s="571"/>
      <c r="F723" s="571"/>
      <c r="G723" s="571"/>
      <c r="H723" s="571"/>
      <c r="I723" s="571"/>
      <c r="J723" s="571"/>
      <c r="K723" s="571"/>
      <c r="L723" s="571"/>
      <c r="M723" s="571"/>
      <c r="N723" s="571"/>
      <c r="O723" s="571"/>
      <c r="P723" s="571"/>
      <c r="Q723" s="571"/>
      <c r="R723" s="571"/>
      <c r="S723" s="571"/>
      <c r="T723" s="571"/>
      <c r="U723" s="324" t="str">
        <f ca="1">'Т.15.'!AC10</f>
        <v xml:space="preserve"> </v>
      </c>
      <c r="V723" s="247"/>
      <c r="W723" s="247"/>
      <c r="X723" s="247"/>
      <c r="Y723" s="247"/>
      <c r="Z723" s="247"/>
      <c r="AA723" s="247"/>
      <c r="AB723"/>
      <c r="AC723"/>
      <c r="AD723"/>
      <c r="AE723"/>
      <c r="AF723"/>
      <c r="AG723"/>
      <c r="AH723"/>
      <c r="AI723"/>
      <c r="AJ723"/>
    </row>
    <row r="724" spans="1:37" s="336" customFormat="1" ht="18.75" customHeight="1" x14ac:dyDescent="0.35">
      <c r="A724" s="580">
        <v>7</v>
      </c>
      <c r="B724" s="571" t="s">
        <v>630</v>
      </c>
      <c r="C724" s="571"/>
      <c r="D724" s="571"/>
      <c r="E724" s="571"/>
      <c r="F724" s="571"/>
      <c r="G724" s="571"/>
      <c r="H724" s="571"/>
      <c r="I724" s="571"/>
      <c r="J724" s="571"/>
      <c r="K724" s="571"/>
      <c r="L724" s="571"/>
      <c r="M724" s="571"/>
      <c r="N724" s="571"/>
      <c r="O724" s="571"/>
      <c r="P724" s="571"/>
      <c r="Q724" s="571"/>
      <c r="R724" s="571"/>
      <c r="S724" s="571"/>
      <c r="T724" s="571"/>
      <c r="U724" s="399" t="str">
        <f ca="1">'Т.15.'!AC11</f>
        <v xml:space="preserve"> </v>
      </c>
      <c r="V724" s="247"/>
      <c r="W724" s="247"/>
      <c r="X724" s="247"/>
      <c r="Y724" s="247"/>
      <c r="Z724" s="247"/>
      <c r="AA724" s="247"/>
      <c r="AB724"/>
      <c r="AC724"/>
      <c r="AD724"/>
      <c r="AE724"/>
      <c r="AF724"/>
      <c r="AG724"/>
      <c r="AH724"/>
      <c r="AI724"/>
      <c r="AJ724"/>
    </row>
    <row r="725" spans="1:37" s="336" customFormat="1" ht="27.75" customHeight="1" x14ac:dyDescent="0.35">
      <c r="A725" s="581"/>
      <c r="B725" s="571" t="s">
        <v>598</v>
      </c>
      <c r="C725" s="571"/>
      <c r="D725" s="571"/>
      <c r="E725" s="571"/>
      <c r="F725" s="577" t="str">
        <f ca="1">'Т.15.'!AD11</f>
        <v xml:space="preserve"> </v>
      </c>
      <c r="G725" s="578"/>
      <c r="H725" s="578"/>
      <c r="I725" s="578"/>
      <c r="J725" s="578"/>
      <c r="K725" s="578"/>
      <c r="L725" s="578"/>
      <c r="M725" s="578"/>
      <c r="N725" s="578"/>
      <c r="O725" s="578"/>
      <c r="P725" s="578"/>
      <c r="Q725" s="578"/>
      <c r="R725" s="578"/>
      <c r="S725" s="578"/>
      <c r="T725" s="578"/>
      <c r="U725" s="579"/>
      <c r="V725" s="247"/>
      <c r="W725" s="247"/>
      <c r="X725" s="247"/>
      <c r="Y725" s="247"/>
      <c r="Z725" s="247"/>
      <c r="AA725" s="247"/>
      <c r="AB725"/>
      <c r="AC725"/>
      <c r="AD725"/>
      <c r="AE725"/>
      <c r="AF725"/>
      <c r="AG725"/>
      <c r="AH725"/>
      <c r="AI725"/>
      <c r="AJ725"/>
    </row>
    <row r="726" spans="1:37" s="336" customFormat="1" ht="15.75" customHeight="1" x14ac:dyDescent="0.35">
      <c r="A726" s="402">
        <v>8</v>
      </c>
      <c r="B726" s="571" t="s">
        <v>379</v>
      </c>
      <c r="C726" s="571"/>
      <c r="D726" s="571"/>
      <c r="E726" s="571"/>
      <c r="F726" s="571"/>
      <c r="G726" s="571"/>
      <c r="H726" s="571"/>
      <c r="I726" s="571"/>
      <c r="J726" s="571"/>
      <c r="K726" s="571"/>
      <c r="L726" s="571"/>
      <c r="M726" s="571"/>
      <c r="N726" s="571"/>
      <c r="O726" s="571"/>
      <c r="P726" s="571"/>
      <c r="Q726" s="571"/>
      <c r="R726" s="571"/>
      <c r="S726" s="571"/>
      <c r="T726" s="571"/>
      <c r="U726" s="324" t="str">
        <f ca="1">'Т.15.'!AC12</f>
        <v xml:space="preserve"> </v>
      </c>
      <c r="V726" s="247"/>
      <c r="W726" s="247"/>
      <c r="X726" s="247"/>
      <c r="Y726" s="247"/>
      <c r="Z726" s="247"/>
      <c r="AA726" s="247"/>
      <c r="AB726"/>
      <c r="AC726"/>
      <c r="AD726"/>
      <c r="AE726"/>
      <c r="AF726"/>
      <c r="AG726"/>
      <c r="AH726"/>
      <c r="AI726"/>
      <c r="AJ726"/>
    </row>
    <row r="727" spans="1:37" s="336" customFormat="1" ht="16.5" customHeight="1" x14ac:dyDescent="0.35">
      <c r="A727" s="402">
        <v>9</v>
      </c>
      <c r="B727" s="571" t="s">
        <v>281</v>
      </c>
      <c r="C727" s="571"/>
      <c r="D727" s="571"/>
      <c r="E727" s="571"/>
      <c r="F727" s="571"/>
      <c r="G727" s="571"/>
      <c r="H727" s="571"/>
      <c r="I727" s="571"/>
      <c r="J727" s="571"/>
      <c r="K727" s="571"/>
      <c r="L727" s="571"/>
      <c r="M727" s="571"/>
      <c r="N727" s="571"/>
      <c r="O727" s="571"/>
      <c r="P727" s="571"/>
      <c r="Q727" s="571"/>
      <c r="R727" s="571"/>
      <c r="S727" s="571"/>
      <c r="T727" s="571"/>
      <c r="U727" s="324" t="str">
        <f ca="1">'Т.15.'!AC13</f>
        <v xml:space="preserve"> </v>
      </c>
      <c r="V727" s="247"/>
      <c r="W727" s="247"/>
      <c r="X727" s="247"/>
      <c r="Y727" s="247"/>
      <c r="Z727" s="247"/>
      <c r="AA727" s="247"/>
      <c r="AB727"/>
      <c r="AC727"/>
      <c r="AD727"/>
      <c r="AE727"/>
      <c r="AF727"/>
      <c r="AG727"/>
      <c r="AH727"/>
      <c r="AI727"/>
      <c r="AJ727"/>
    </row>
    <row r="728" spans="1:37" s="336" customFormat="1" ht="15" customHeight="1" x14ac:dyDescent="0.35">
      <c r="A728" s="402">
        <v>10</v>
      </c>
      <c r="B728" s="571" t="s">
        <v>380</v>
      </c>
      <c r="C728" s="571"/>
      <c r="D728" s="571"/>
      <c r="E728" s="571"/>
      <c r="F728" s="571"/>
      <c r="G728" s="571"/>
      <c r="H728" s="571"/>
      <c r="I728" s="571"/>
      <c r="J728" s="571"/>
      <c r="K728" s="571"/>
      <c r="L728" s="571"/>
      <c r="M728" s="571"/>
      <c r="N728" s="571"/>
      <c r="O728" s="571"/>
      <c r="P728" s="571"/>
      <c r="Q728" s="571"/>
      <c r="R728" s="571"/>
      <c r="S728" s="571"/>
      <c r="T728" s="571"/>
      <c r="U728" s="324" t="str">
        <f ca="1">'Т.15.'!AC14</f>
        <v xml:space="preserve"> </v>
      </c>
      <c r="V728" s="247"/>
      <c r="W728" s="247"/>
      <c r="X728" s="247"/>
      <c r="Y728" s="247"/>
      <c r="Z728" s="247"/>
      <c r="AA728" s="247"/>
      <c r="AB728"/>
      <c r="AC728"/>
      <c r="AD728"/>
      <c r="AE728"/>
      <c r="AF728"/>
      <c r="AG728"/>
      <c r="AH728"/>
      <c r="AI728"/>
      <c r="AJ728"/>
    </row>
    <row r="729" spans="1:37" s="336" customFormat="1" ht="45" customHeight="1" x14ac:dyDescent="0.35">
      <c r="A729" s="580">
        <v>11</v>
      </c>
      <c r="B729" s="571" t="s">
        <v>631</v>
      </c>
      <c r="C729" s="571"/>
      <c r="D729" s="571"/>
      <c r="E729" s="571"/>
      <c r="F729" s="571"/>
      <c r="G729" s="571"/>
      <c r="H729" s="571"/>
      <c r="I729" s="571"/>
      <c r="J729" s="571"/>
      <c r="K729" s="571"/>
      <c r="L729" s="571"/>
      <c r="M729" s="571"/>
      <c r="N729" s="571"/>
      <c r="O729" s="571"/>
      <c r="P729" s="571"/>
      <c r="Q729" s="571"/>
      <c r="R729" s="571"/>
      <c r="S729" s="571"/>
      <c r="T729" s="571"/>
      <c r="U729" s="399" t="str">
        <f ca="1">'Т.15.'!AC15</f>
        <v xml:space="preserve"> </v>
      </c>
      <c r="V729" s="247"/>
      <c r="W729" s="247"/>
      <c r="X729" s="247"/>
      <c r="Y729" s="247"/>
      <c r="Z729" s="247"/>
      <c r="AA729" s="247"/>
      <c r="AB729"/>
      <c r="AC729"/>
      <c r="AD729"/>
      <c r="AE729"/>
      <c r="AF729"/>
      <c r="AG729"/>
      <c r="AH729"/>
      <c r="AI729"/>
      <c r="AJ729"/>
    </row>
    <row r="730" spans="1:37" s="336" customFormat="1" ht="27" customHeight="1" x14ac:dyDescent="0.35">
      <c r="A730" s="581"/>
      <c r="B730" s="571" t="s">
        <v>598</v>
      </c>
      <c r="C730" s="571"/>
      <c r="D730" s="571"/>
      <c r="E730" s="571"/>
      <c r="F730" s="577" t="str">
        <f ca="1">'Т.15.'!AD15</f>
        <v xml:space="preserve"> </v>
      </c>
      <c r="G730" s="578"/>
      <c r="H730" s="578"/>
      <c r="I730" s="578"/>
      <c r="J730" s="578"/>
      <c r="K730" s="578"/>
      <c r="L730" s="578"/>
      <c r="M730" s="578"/>
      <c r="N730" s="578"/>
      <c r="O730" s="578"/>
      <c r="P730" s="578"/>
      <c r="Q730" s="578"/>
      <c r="R730" s="578"/>
      <c r="S730" s="578"/>
      <c r="T730" s="578"/>
      <c r="U730" s="579"/>
      <c r="V730" s="247"/>
      <c r="W730" s="247"/>
      <c r="X730" s="247"/>
      <c r="Y730" s="247"/>
      <c r="Z730" s="247"/>
      <c r="AA730" s="247"/>
      <c r="AB730"/>
      <c r="AC730"/>
      <c r="AD730"/>
      <c r="AE730"/>
      <c r="AF730"/>
      <c r="AG730"/>
      <c r="AH730"/>
      <c r="AI730"/>
      <c r="AJ730"/>
    </row>
    <row r="731" spans="1:37" s="336" customFormat="1" ht="33.75" customHeight="1" x14ac:dyDescent="0.35">
      <c r="A731" s="580">
        <v>12</v>
      </c>
      <c r="B731" s="571" t="s">
        <v>632</v>
      </c>
      <c r="C731" s="571"/>
      <c r="D731" s="571"/>
      <c r="E731" s="571"/>
      <c r="F731" s="571"/>
      <c r="G731" s="571"/>
      <c r="H731" s="571"/>
      <c r="I731" s="571"/>
      <c r="J731" s="571"/>
      <c r="K731" s="571"/>
      <c r="L731" s="571"/>
      <c r="M731" s="571"/>
      <c r="N731" s="571"/>
      <c r="O731" s="571"/>
      <c r="P731" s="571"/>
      <c r="Q731" s="571"/>
      <c r="R731" s="571"/>
      <c r="S731" s="571"/>
      <c r="T731" s="571"/>
      <c r="U731" s="399" t="str">
        <f ca="1">'Т.15.'!AC16</f>
        <v xml:space="preserve"> </v>
      </c>
      <c r="V731" s="247"/>
      <c r="W731" s="247"/>
      <c r="X731" s="247"/>
      <c r="Y731" s="247"/>
      <c r="Z731" s="247"/>
      <c r="AA731" s="247"/>
      <c r="AB731"/>
      <c r="AC731"/>
      <c r="AD731"/>
      <c r="AE731"/>
      <c r="AF731"/>
      <c r="AG731"/>
      <c r="AH731"/>
      <c r="AI731"/>
      <c r="AJ731"/>
    </row>
    <row r="732" spans="1:37" s="336" customFormat="1" ht="27" customHeight="1" x14ac:dyDescent="0.35">
      <c r="A732" s="581"/>
      <c r="B732" s="571" t="s">
        <v>598</v>
      </c>
      <c r="C732" s="571"/>
      <c r="D732" s="571"/>
      <c r="E732" s="571"/>
      <c r="F732" s="577" t="str">
        <f ca="1">'Т.15.'!AD16</f>
        <v xml:space="preserve"> </v>
      </c>
      <c r="G732" s="578"/>
      <c r="H732" s="578"/>
      <c r="I732" s="578"/>
      <c r="J732" s="578"/>
      <c r="K732" s="578"/>
      <c r="L732" s="578"/>
      <c r="M732" s="578"/>
      <c r="N732" s="578"/>
      <c r="O732" s="578"/>
      <c r="P732" s="578"/>
      <c r="Q732" s="578"/>
      <c r="R732" s="578"/>
      <c r="S732" s="578"/>
      <c r="T732" s="578"/>
      <c r="U732" s="579"/>
      <c r="V732" s="247"/>
      <c r="W732" s="247"/>
      <c r="X732" s="247"/>
      <c r="Y732" s="247"/>
      <c r="Z732" s="247"/>
      <c r="AA732" s="247"/>
      <c r="AB732"/>
      <c r="AC732"/>
      <c r="AD732"/>
      <c r="AE732"/>
      <c r="AF732"/>
      <c r="AG732"/>
      <c r="AH732"/>
      <c r="AI732"/>
      <c r="AJ732"/>
    </row>
    <row r="733" spans="1:37" s="336" customFormat="1" ht="38.25" customHeight="1" x14ac:dyDescent="0.35">
      <c r="A733" s="580">
        <v>13</v>
      </c>
      <c r="B733" s="571" t="s">
        <v>633</v>
      </c>
      <c r="C733" s="571"/>
      <c r="D733" s="571"/>
      <c r="E733" s="571"/>
      <c r="F733" s="571"/>
      <c r="G733" s="571"/>
      <c r="H733" s="571"/>
      <c r="I733" s="571"/>
      <c r="J733" s="571"/>
      <c r="K733" s="571"/>
      <c r="L733" s="571"/>
      <c r="M733" s="571"/>
      <c r="N733" s="571"/>
      <c r="O733" s="571"/>
      <c r="P733" s="571"/>
      <c r="Q733" s="571"/>
      <c r="R733" s="571"/>
      <c r="S733" s="571"/>
      <c r="T733" s="571"/>
      <c r="U733" s="324" t="str">
        <f ca="1">'Т.15.'!AC17</f>
        <v xml:space="preserve"> </v>
      </c>
      <c r="V733" s="247"/>
      <c r="W733" s="247"/>
      <c r="X733" s="247"/>
      <c r="Y733" s="247"/>
      <c r="Z733" s="247"/>
      <c r="AA733" s="247"/>
      <c r="AB733"/>
      <c r="AC733"/>
      <c r="AD733"/>
      <c r="AE733"/>
      <c r="AF733"/>
      <c r="AG733"/>
      <c r="AH733"/>
      <c r="AI733"/>
      <c r="AJ733"/>
    </row>
    <row r="734" spans="1:37" s="336" customFormat="1" ht="27" customHeight="1" x14ac:dyDescent="0.35">
      <c r="A734" s="581"/>
      <c r="B734" s="571" t="s">
        <v>598</v>
      </c>
      <c r="C734" s="571"/>
      <c r="D734" s="571"/>
      <c r="E734" s="571"/>
      <c r="F734" s="577" t="str">
        <f ca="1">'Т.15.'!AD17</f>
        <v xml:space="preserve"> </v>
      </c>
      <c r="G734" s="578"/>
      <c r="H734" s="578"/>
      <c r="I734" s="578"/>
      <c r="J734" s="578"/>
      <c r="K734" s="578"/>
      <c r="L734" s="578"/>
      <c r="M734" s="578"/>
      <c r="N734" s="578"/>
      <c r="O734" s="578"/>
      <c r="P734" s="578"/>
      <c r="Q734" s="578"/>
      <c r="R734" s="578"/>
      <c r="S734" s="578"/>
      <c r="T734" s="578"/>
      <c r="U734" s="579"/>
      <c r="V734" s="247"/>
      <c r="W734" s="247"/>
      <c r="X734" s="247"/>
      <c r="Y734" s="247"/>
      <c r="Z734" s="247"/>
      <c r="AA734" s="247"/>
      <c r="AB734"/>
      <c r="AC734"/>
      <c r="AD734"/>
      <c r="AE734"/>
      <c r="AF734"/>
      <c r="AG734"/>
      <c r="AH734"/>
      <c r="AI734"/>
      <c r="AJ734"/>
    </row>
    <row r="735" spans="1:37" s="336" customFormat="1" ht="16.5" customHeight="1" x14ac:dyDescent="0.35">
      <c r="A735" s="580">
        <v>14</v>
      </c>
      <c r="B735" s="571" t="s">
        <v>634</v>
      </c>
      <c r="C735" s="571"/>
      <c r="D735" s="571"/>
      <c r="E735" s="571"/>
      <c r="F735" s="571"/>
      <c r="G735" s="571"/>
      <c r="H735" s="571"/>
      <c r="I735" s="571"/>
      <c r="J735" s="571"/>
      <c r="K735" s="571"/>
      <c r="L735" s="571"/>
      <c r="M735" s="571"/>
      <c r="N735" s="571"/>
      <c r="O735" s="571"/>
      <c r="P735" s="571"/>
      <c r="Q735" s="571"/>
      <c r="R735" s="571"/>
      <c r="S735" s="571"/>
      <c r="T735" s="571"/>
      <c r="U735" s="324" t="str">
        <f ca="1">'Т.15.'!AC18</f>
        <v xml:space="preserve"> </v>
      </c>
      <c r="V735" s="247"/>
      <c r="W735" s="247"/>
      <c r="X735" s="247"/>
      <c r="Y735" s="247"/>
      <c r="Z735" s="247"/>
      <c r="AA735" s="247"/>
      <c r="AB735"/>
      <c r="AC735"/>
      <c r="AD735"/>
      <c r="AE735"/>
      <c r="AF735"/>
      <c r="AG735"/>
      <c r="AH735"/>
      <c r="AI735"/>
      <c r="AJ735"/>
    </row>
    <row r="736" spans="1:37" s="336" customFormat="1" ht="42" customHeight="1" x14ac:dyDescent="0.35">
      <c r="A736" s="581"/>
      <c r="B736" s="571" t="s">
        <v>635</v>
      </c>
      <c r="C736" s="571"/>
      <c r="D736" s="571"/>
      <c r="E736" s="571"/>
      <c r="F736" s="577" t="str">
        <f ca="1">'Т.15.'!AD18</f>
        <v xml:space="preserve"> </v>
      </c>
      <c r="G736" s="578"/>
      <c r="H736" s="578"/>
      <c r="I736" s="578"/>
      <c r="J736" s="578"/>
      <c r="K736" s="578"/>
      <c r="L736" s="578"/>
      <c r="M736" s="578"/>
      <c r="N736" s="578"/>
      <c r="O736" s="578"/>
      <c r="P736" s="578"/>
      <c r="Q736" s="578"/>
      <c r="R736" s="578"/>
      <c r="S736" s="578"/>
      <c r="T736" s="578"/>
      <c r="U736" s="579"/>
      <c r="V736" s="247"/>
      <c r="W736" s="247"/>
      <c r="X736" s="247"/>
      <c r="Y736" s="247"/>
      <c r="Z736" s="247"/>
      <c r="AA736" s="247"/>
      <c r="AB736"/>
      <c r="AC736"/>
      <c r="AD736"/>
      <c r="AE736"/>
      <c r="AF736"/>
      <c r="AG736"/>
      <c r="AH736"/>
      <c r="AI736"/>
      <c r="AJ736"/>
    </row>
    <row r="737" spans="1:36" s="336" customFormat="1" ht="26.25" customHeight="1" x14ac:dyDescent="0.35">
      <c r="A737" s="402">
        <v>15</v>
      </c>
      <c r="B737" s="571" t="s">
        <v>381</v>
      </c>
      <c r="C737" s="571"/>
      <c r="D737" s="571"/>
      <c r="E737" s="571"/>
      <c r="F737" s="571"/>
      <c r="G737" s="571"/>
      <c r="H737" s="571"/>
      <c r="I737" s="571"/>
      <c r="J737" s="571"/>
      <c r="K737" s="571"/>
      <c r="L737" s="571"/>
      <c r="M737" s="571"/>
      <c r="N737" s="571"/>
      <c r="O737" s="571"/>
      <c r="P737" s="571"/>
      <c r="Q737" s="571"/>
      <c r="R737" s="571"/>
      <c r="S737" s="571"/>
      <c r="T737" s="571"/>
      <c r="U737" s="324" t="str">
        <f ca="1">'Т.15.'!AC19</f>
        <v xml:space="preserve"> </v>
      </c>
      <c r="V737" s="247"/>
      <c r="W737" s="247"/>
      <c r="X737" s="247"/>
      <c r="Y737" s="247"/>
      <c r="Z737" s="247"/>
      <c r="AA737" s="247"/>
      <c r="AB737"/>
      <c r="AC737"/>
      <c r="AD737"/>
      <c r="AE737"/>
      <c r="AF737"/>
      <c r="AG737"/>
      <c r="AH737"/>
      <c r="AI737"/>
      <c r="AJ737"/>
    </row>
    <row r="738" spans="1:36" s="336" customFormat="1" ht="35.25" customHeight="1" x14ac:dyDescent="0.35">
      <c r="A738" s="582" t="s">
        <v>1110</v>
      </c>
      <c r="B738" s="582"/>
      <c r="C738" s="582"/>
      <c r="D738" s="583"/>
      <c r="E738" s="583"/>
      <c r="F738" s="583"/>
      <c r="G738" s="583"/>
      <c r="H738" s="583"/>
      <c r="I738" s="583"/>
      <c r="J738" s="583"/>
      <c r="K738" s="583"/>
      <c r="L738" s="583"/>
      <c r="M738" s="583"/>
      <c r="N738" s="583"/>
      <c r="O738" s="583"/>
      <c r="P738" s="583"/>
      <c r="Q738" s="583"/>
      <c r="R738" s="583"/>
      <c r="S738" s="583"/>
      <c r="T738" s="583"/>
      <c r="U738" s="583"/>
      <c r="V738" s="247"/>
      <c r="W738" s="247"/>
      <c r="X738" s="247"/>
      <c r="Y738" s="247"/>
      <c r="Z738" s="247"/>
      <c r="AA738" s="247"/>
      <c r="AB738"/>
      <c r="AC738"/>
      <c r="AD738"/>
      <c r="AE738"/>
      <c r="AF738"/>
      <c r="AG738"/>
      <c r="AH738"/>
      <c r="AI738"/>
      <c r="AJ738"/>
    </row>
    <row r="739" spans="1:36" x14ac:dyDescent="0.35">
      <c r="A739" s="565" t="s">
        <v>303</v>
      </c>
      <c r="B739" s="565"/>
      <c r="C739" s="565"/>
      <c r="D739" s="565"/>
      <c r="E739" s="565"/>
      <c r="F739" s="565"/>
      <c r="G739" s="565"/>
      <c r="H739" s="565"/>
      <c r="I739" s="565"/>
      <c r="J739" s="565"/>
      <c r="K739" s="565"/>
      <c r="L739" s="565"/>
      <c r="M739" s="565"/>
      <c r="N739" s="565"/>
      <c r="O739" s="565"/>
      <c r="P739" s="565"/>
      <c r="Q739" s="565"/>
      <c r="R739" s="565"/>
      <c r="S739" s="565"/>
      <c r="T739" s="565"/>
      <c r="U739" s="565"/>
      <c r="AA739" s="247"/>
    </row>
    <row r="740" spans="1:36" x14ac:dyDescent="0.35">
      <c r="A740" s="565"/>
      <c r="B740" s="565"/>
      <c r="C740" s="565"/>
      <c r="D740" s="565"/>
      <c r="E740" s="565"/>
      <c r="F740" s="565"/>
      <c r="G740" s="565"/>
      <c r="H740" s="565"/>
      <c r="I740" s="565"/>
      <c r="J740" s="565"/>
      <c r="K740" s="565"/>
      <c r="L740" s="565"/>
      <c r="M740" s="565"/>
      <c r="N740" s="565"/>
      <c r="O740" s="565"/>
      <c r="P740" s="565"/>
      <c r="Q740" s="565"/>
      <c r="R740" s="565"/>
      <c r="S740" s="565"/>
      <c r="T740" s="565"/>
      <c r="U740" s="565"/>
      <c r="AA740" s="247"/>
    </row>
    <row r="741" spans="1:36" ht="27" customHeight="1" x14ac:dyDescent="0.35">
      <c r="A741" s="325" t="s">
        <v>432</v>
      </c>
      <c r="B741" s="572" t="str">
        <f>CONCATENATE('Т.1.'!B6," ",'Т.1.'!C6," ",'Т.1.'!D6)</f>
        <v xml:space="preserve">  </v>
      </c>
      <c r="C741" s="572"/>
      <c r="D741" s="572"/>
      <c r="E741" s="572"/>
      <c r="F741" s="572"/>
      <c r="G741" s="572"/>
      <c r="H741" s="572"/>
      <c r="I741" s="572"/>
      <c r="J741" s="572"/>
      <c r="K741" s="572"/>
      <c r="L741" s="572"/>
      <c r="M741" s="572"/>
      <c r="N741" s="572"/>
      <c r="O741" s="572"/>
      <c r="P741" s="572"/>
      <c r="Q741" s="572"/>
      <c r="R741" s="572"/>
      <c r="S741" s="572"/>
      <c r="T741" s="572"/>
      <c r="U741" s="572"/>
      <c r="AA741" s="247"/>
    </row>
    <row r="742" spans="1:36" ht="14.25" customHeight="1" x14ac:dyDescent="0.35">
      <c r="A742" s="573" t="s">
        <v>1405</v>
      </c>
      <c r="B742" s="573"/>
      <c r="C742" s="573"/>
      <c r="D742" s="573"/>
      <c r="E742" s="573"/>
      <c r="F742" s="573"/>
      <c r="G742" s="573"/>
      <c r="H742" s="573"/>
      <c r="I742" s="573"/>
      <c r="J742" s="573"/>
      <c r="K742" s="573"/>
      <c r="L742" s="573"/>
      <c r="M742" s="573"/>
      <c r="N742" s="573"/>
      <c r="O742" s="573"/>
      <c r="P742" s="573"/>
      <c r="Q742" s="573"/>
      <c r="R742" s="573"/>
      <c r="S742" s="573"/>
      <c r="T742" s="573"/>
      <c r="U742" s="573"/>
      <c r="AA742" s="247"/>
    </row>
    <row r="743" spans="1:36" ht="106.5" customHeight="1" x14ac:dyDescent="0.35">
      <c r="A743" s="574" t="s">
        <v>1251</v>
      </c>
      <c r="B743" s="574"/>
      <c r="C743" s="574"/>
      <c r="D743" s="574"/>
      <c r="E743" s="574"/>
      <c r="F743" s="574"/>
      <c r="G743" s="574"/>
      <c r="H743" s="574"/>
      <c r="I743" s="574"/>
      <c r="J743" s="574"/>
      <c r="K743" s="574"/>
      <c r="L743" s="574"/>
      <c r="M743" s="574"/>
      <c r="N743" s="574"/>
      <c r="O743" s="574"/>
      <c r="P743" s="574"/>
      <c r="Q743" s="574"/>
      <c r="R743" s="574"/>
      <c r="S743" s="574"/>
      <c r="T743" s="574"/>
      <c r="U743" s="574"/>
      <c r="AA743" s="247"/>
    </row>
    <row r="744" spans="1:36" ht="35.25" customHeight="1" x14ac:dyDescent="0.35">
      <c r="A744" s="326"/>
      <c r="B744" s="570" t="str">
        <f>IF('Анкета (зміст)'!B10=0,"",'Анкета (зміст)'!B10)</f>
        <v/>
      </c>
      <c r="C744" s="570"/>
      <c r="D744" s="570"/>
      <c r="E744" s="327"/>
      <c r="F744" s="328"/>
      <c r="G744" s="327"/>
      <c r="H744" s="567"/>
      <c r="I744" s="567"/>
      <c r="J744" s="567"/>
      <c r="K744" s="567"/>
      <c r="L744" s="328"/>
      <c r="M744" s="329"/>
      <c r="N744" s="575" t="str">
        <f>CONCATENATE('Т.1.'!B6," ",LEFT('Т.1.'!C6),". ",LEFT('Т.1.'!D6),".")</f>
        <v xml:space="preserve"> . .</v>
      </c>
      <c r="O744" s="575"/>
      <c r="P744" s="575"/>
      <c r="Q744" s="575"/>
      <c r="R744" s="575"/>
      <c r="S744" s="575"/>
      <c r="T744" s="575"/>
      <c r="U744" s="575"/>
      <c r="V744" s="278"/>
      <c r="AA744" s="247"/>
    </row>
    <row r="745" spans="1:36" ht="15" customHeight="1" x14ac:dyDescent="0.35">
      <c r="A745" s="330"/>
      <c r="B745" s="568" t="s">
        <v>304</v>
      </c>
      <c r="C745" s="568"/>
      <c r="D745" s="568"/>
      <c r="E745" s="331"/>
      <c r="F745" s="332"/>
      <c r="G745" s="331"/>
      <c r="H745" s="568" t="s">
        <v>1406</v>
      </c>
      <c r="I745" s="568"/>
      <c r="J745" s="568"/>
      <c r="K745" s="568"/>
      <c r="L745" s="333"/>
      <c r="M745" s="334"/>
      <c r="N745" s="576" t="s">
        <v>1241</v>
      </c>
      <c r="O745" s="576"/>
      <c r="P745" s="576"/>
      <c r="Q745" s="576"/>
      <c r="R745" s="576"/>
      <c r="S745" s="576"/>
      <c r="T745" s="576"/>
      <c r="U745" s="576"/>
      <c r="AA745" s="247"/>
    </row>
    <row r="746" spans="1:36" ht="29.25" customHeight="1" x14ac:dyDescent="0.35">
      <c r="A746" s="330"/>
      <c r="B746" s="335">
        <v>0</v>
      </c>
      <c r="C746" s="333"/>
      <c r="D746" s="331"/>
      <c r="E746" s="331"/>
      <c r="F746" s="332"/>
      <c r="G746" s="331"/>
      <c r="H746" s="569"/>
      <c r="I746" s="569"/>
      <c r="J746" s="569"/>
      <c r="K746" s="569"/>
      <c r="L746" s="333"/>
      <c r="M746" s="334"/>
      <c r="N746" s="404"/>
      <c r="O746" s="404"/>
      <c r="P746" s="404"/>
      <c r="Q746" s="404"/>
      <c r="R746" s="404"/>
      <c r="S746" s="404"/>
      <c r="T746" s="404"/>
      <c r="U746" s="404"/>
      <c r="AA746" s="247"/>
    </row>
    <row r="747" spans="1:36" x14ac:dyDescent="0.35">
      <c r="A747" s="565" t="s">
        <v>1238</v>
      </c>
      <c r="B747" s="565"/>
      <c r="C747" s="565"/>
      <c r="D747" s="565"/>
      <c r="E747" s="565"/>
      <c r="F747" s="565"/>
      <c r="G747" s="565"/>
      <c r="H747" s="565"/>
      <c r="I747" s="565"/>
      <c r="J747" s="565"/>
      <c r="K747" s="565"/>
      <c r="L747" s="565"/>
      <c r="M747" s="565"/>
      <c r="N747" s="565"/>
      <c r="O747" s="565"/>
      <c r="P747" s="565"/>
      <c r="Q747" s="565"/>
      <c r="R747" s="565"/>
      <c r="S747" s="565"/>
      <c r="T747" s="565"/>
      <c r="U747" s="565"/>
      <c r="AA747" s="247"/>
    </row>
    <row r="748" spans="1:36" x14ac:dyDescent="0.35">
      <c r="A748" s="565"/>
      <c r="B748" s="565"/>
      <c r="C748" s="565"/>
      <c r="D748" s="565"/>
      <c r="E748" s="565"/>
      <c r="F748" s="565"/>
      <c r="G748" s="565"/>
      <c r="H748" s="565"/>
      <c r="I748" s="565"/>
      <c r="J748" s="565"/>
      <c r="K748" s="565"/>
      <c r="L748" s="565"/>
      <c r="M748" s="565"/>
      <c r="N748" s="565"/>
      <c r="O748" s="565"/>
      <c r="P748" s="565"/>
      <c r="Q748" s="565"/>
      <c r="R748" s="565"/>
      <c r="S748" s="565"/>
      <c r="T748" s="565"/>
      <c r="U748" s="565"/>
      <c r="AA748" s="247"/>
    </row>
    <row r="749" spans="1:36" x14ac:dyDescent="0.35">
      <c r="A749" s="325" t="s">
        <v>432</v>
      </c>
      <c r="B749" s="566"/>
      <c r="C749" s="566"/>
      <c r="D749" s="566"/>
      <c r="E749" s="566"/>
      <c r="F749" s="566"/>
      <c r="G749" s="566"/>
      <c r="H749" s="566"/>
      <c r="I749" s="566"/>
      <c r="J749" s="566"/>
      <c r="K749" s="566"/>
      <c r="L749" s="566"/>
      <c r="M749" s="566"/>
      <c r="N749" s="566"/>
      <c r="O749" s="566"/>
      <c r="P749" s="566"/>
      <c r="Q749" s="566"/>
      <c r="R749" s="566"/>
      <c r="S749" s="566"/>
      <c r="T749" s="566"/>
      <c r="U749" s="566"/>
      <c r="AA749" s="247"/>
    </row>
    <row r="750" spans="1:36" x14ac:dyDescent="0.35">
      <c r="A750" s="573" t="s">
        <v>1239</v>
      </c>
      <c r="B750" s="573"/>
      <c r="C750" s="573"/>
      <c r="D750" s="573"/>
      <c r="E750" s="573"/>
      <c r="F750" s="573"/>
      <c r="G750" s="573"/>
      <c r="H750" s="573"/>
      <c r="I750" s="573"/>
      <c r="J750" s="573"/>
      <c r="K750" s="573"/>
      <c r="L750" s="573"/>
      <c r="M750" s="573"/>
      <c r="N750" s="573"/>
      <c r="O750" s="573"/>
      <c r="P750" s="573"/>
      <c r="Q750" s="573"/>
      <c r="R750" s="573"/>
      <c r="S750" s="573"/>
      <c r="T750" s="573"/>
      <c r="U750" s="573"/>
      <c r="AA750" s="247"/>
    </row>
    <row r="751" spans="1:36" ht="117.75" customHeight="1" x14ac:dyDescent="0.35">
      <c r="A751" s="574" t="s">
        <v>1407</v>
      </c>
      <c r="B751" s="574"/>
      <c r="C751" s="574"/>
      <c r="D751" s="574"/>
      <c r="E751" s="574"/>
      <c r="F751" s="574"/>
      <c r="G751" s="574"/>
      <c r="H751" s="574"/>
      <c r="I751" s="574"/>
      <c r="J751" s="574"/>
      <c r="K751" s="574"/>
      <c r="L751" s="574"/>
      <c r="M751" s="574"/>
      <c r="N751" s="574"/>
      <c r="O751" s="574"/>
      <c r="P751" s="574"/>
      <c r="Q751" s="574"/>
      <c r="R751" s="574"/>
      <c r="S751" s="574"/>
      <c r="T751" s="574"/>
      <c r="U751" s="574"/>
      <c r="AA751" s="247"/>
    </row>
    <row r="752" spans="1:36" x14ac:dyDescent="0.35">
      <c r="A752" s="405"/>
      <c r="B752" s="406"/>
      <c r="C752" s="407"/>
      <c r="D752" s="407"/>
      <c r="E752" s="407"/>
      <c r="F752" s="408"/>
      <c r="G752" s="409"/>
      <c r="H752" s="409"/>
      <c r="I752" s="409"/>
      <c r="J752" s="406"/>
      <c r="K752" s="406"/>
      <c r="L752" s="406"/>
      <c r="M752" s="410"/>
      <c r="N752" s="406"/>
      <c r="O752" s="406"/>
      <c r="P752" s="411"/>
      <c r="Q752" s="410"/>
      <c r="R752" s="406"/>
      <c r="S752" s="410"/>
      <c r="T752" s="410"/>
      <c r="U752" s="410"/>
      <c r="AA752" s="247"/>
    </row>
    <row r="753" spans="1:31" x14ac:dyDescent="0.35">
      <c r="A753" s="412"/>
      <c r="B753" s="584"/>
      <c r="C753" s="584"/>
      <c r="D753" s="584"/>
      <c r="E753" s="413"/>
      <c r="F753" s="414"/>
      <c r="G753" s="413"/>
      <c r="H753" s="585"/>
      <c r="I753" s="585"/>
      <c r="J753" s="585"/>
      <c r="K753" s="585"/>
      <c r="L753" s="414"/>
      <c r="M753" s="415"/>
      <c r="N753" s="585"/>
      <c r="O753" s="585"/>
      <c r="P753" s="585"/>
      <c r="Q753" s="585"/>
      <c r="R753" s="585"/>
      <c r="S753" s="585"/>
      <c r="T753" s="585"/>
      <c r="U753" s="585"/>
      <c r="AA753" s="247"/>
    </row>
    <row r="754" spans="1:31" x14ac:dyDescent="0.35">
      <c r="A754" s="330"/>
      <c r="B754" s="568" t="s">
        <v>304</v>
      </c>
      <c r="C754" s="568"/>
      <c r="D754" s="568"/>
      <c r="E754" s="331"/>
      <c r="F754" s="332"/>
      <c r="G754" s="331"/>
      <c r="H754" s="568" t="s">
        <v>1240</v>
      </c>
      <c r="I754" s="568"/>
      <c r="J754" s="568"/>
      <c r="K754" s="568"/>
      <c r="L754" s="333"/>
      <c r="M754" s="334"/>
      <c r="N754" s="576" t="s">
        <v>1241</v>
      </c>
      <c r="O754" s="576"/>
      <c r="P754" s="576"/>
      <c r="Q754" s="576"/>
      <c r="R754" s="576"/>
      <c r="S754" s="576"/>
      <c r="T754" s="576"/>
      <c r="U754" s="576"/>
      <c r="AA754" s="247"/>
    </row>
    <row r="755" spans="1:31" s="336" customFormat="1" x14ac:dyDescent="0.35">
      <c r="A755" s="330"/>
      <c r="B755" s="335">
        <v>0</v>
      </c>
      <c r="C755" s="333"/>
      <c r="D755" s="331"/>
      <c r="E755" s="331"/>
      <c r="F755" s="332"/>
      <c r="G755" s="331"/>
      <c r="H755" s="569"/>
      <c r="I755" s="569"/>
      <c r="J755" s="569"/>
      <c r="K755" s="569"/>
      <c r="L755" s="333"/>
      <c r="M755" s="334"/>
      <c r="N755" s="586" t="str">
        <f>IF(CONCATENATE('Анкета (зміст)'!B12," ",'Анкета (зміст)'!B13," ",'Анкета (зміст)'!B14,", ",'Анкета (зміст)'!B15,", ",'Анкета (зміст)'!B16)=AJ756,"-",CONCATENATE('Анкета (зміст)'!B12," ",'Анкета (зміст)'!B13," ",'Анкета (зміст)'!B14,", ",'Анкета (зміст)'!B15,", ",'Анкета (зміст)'!B16))</f>
        <v xml:space="preserve">  , , </v>
      </c>
      <c r="O755" s="586"/>
      <c r="P755" s="586"/>
      <c r="Q755" s="586"/>
      <c r="R755" s="586"/>
      <c r="S755" s="586"/>
      <c r="T755" s="586"/>
      <c r="U755" s="586"/>
      <c r="V755" s="247"/>
      <c r="W755" s="247"/>
      <c r="X755" s="247"/>
      <c r="Y755" s="247"/>
      <c r="Z755" s="247"/>
      <c r="AA755" s="247"/>
      <c r="AB755"/>
      <c r="AC755"/>
      <c r="AD755"/>
      <c r="AE755"/>
    </row>
    <row r="756" spans="1:31" s="336" customFormat="1" x14ac:dyDescent="0.35">
      <c r="A756" s="308"/>
      <c r="B756" s="310"/>
      <c r="C756" s="310"/>
      <c r="D756" s="310"/>
      <c r="E756" s="310"/>
      <c r="F756" s="310"/>
      <c r="G756" s="318"/>
      <c r="H756" s="318"/>
      <c r="I756" s="318"/>
      <c r="J756" s="318"/>
      <c r="K756" s="318"/>
      <c r="L756" s="310"/>
      <c r="M756" s="312"/>
      <c r="N756" s="587"/>
      <c r="O756" s="587"/>
      <c r="P756" s="587"/>
      <c r="Q756" s="587"/>
      <c r="R756" s="587"/>
      <c r="S756" s="587"/>
      <c r="T756" s="587"/>
      <c r="U756" s="587"/>
      <c r="V756" s="247"/>
      <c r="W756" s="247"/>
      <c r="X756" s="247"/>
      <c r="Y756" s="247"/>
      <c r="Z756" s="247"/>
      <c r="AA756" s="247"/>
      <c r="AB756"/>
      <c r="AC756"/>
      <c r="AD756"/>
      <c r="AE756"/>
    </row>
    <row r="757" spans="1:31" s="336" customFormat="1" ht="24.75" customHeight="1" x14ac:dyDescent="0.35">
      <c r="A757" s="330"/>
      <c r="B757" s="333"/>
      <c r="C757" s="333"/>
      <c r="D757" s="333"/>
      <c r="E757" s="333"/>
      <c r="F757" s="333"/>
      <c r="G757" s="331"/>
      <c r="H757" s="331"/>
      <c r="I757" s="331"/>
      <c r="J757" s="331"/>
      <c r="K757" s="331"/>
      <c r="L757" s="333"/>
      <c r="M757" s="334"/>
      <c r="N757" s="588" t="s">
        <v>1250</v>
      </c>
      <c r="O757" s="588"/>
      <c r="P757" s="588"/>
      <c r="Q757" s="588"/>
      <c r="R757" s="588"/>
      <c r="S757" s="588"/>
      <c r="T757" s="588"/>
      <c r="U757" s="588"/>
      <c r="V757" s="247"/>
      <c r="W757" s="247"/>
      <c r="X757" s="247"/>
      <c r="Y757" s="247"/>
      <c r="Z757" s="247"/>
      <c r="AA757" s="247"/>
      <c r="AB757"/>
      <c r="AC757"/>
      <c r="AD757"/>
      <c r="AE757"/>
    </row>
    <row r="758" spans="1:31" s="336" customFormat="1" hidden="1" x14ac:dyDescent="0.35">
      <c r="A758" s="247"/>
      <c r="B758" s="247"/>
      <c r="C758" s="247"/>
      <c r="D758" s="247"/>
      <c r="E758" s="247"/>
      <c r="F758" s="247"/>
      <c r="G758" s="247"/>
      <c r="H758" s="247"/>
      <c r="I758" s="247"/>
      <c r="J758" s="247"/>
      <c r="K758" s="247"/>
      <c r="L758" s="247"/>
      <c r="M758" s="247"/>
      <c r="N758" s="247"/>
      <c r="O758" s="247"/>
      <c r="P758" s="247"/>
      <c r="Q758" s="247"/>
      <c r="R758" s="247"/>
      <c r="S758" s="247"/>
      <c r="T758" s="247"/>
      <c r="U758" s="247"/>
      <c r="V758" s="247"/>
      <c r="W758" s="247"/>
      <c r="X758" s="247"/>
      <c r="Y758" s="247"/>
      <c r="Z758" s="247"/>
      <c r="AA758" s="247"/>
      <c r="AB758"/>
      <c r="AC758"/>
      <c r="AD758"/>
      <c r="AE758"/>
    </row>
    <row r="759" spans="1:31" s="336" customFormat="1" hidden="1" x14ac:dyDescent="0.35">
      <c r="A759" s="247"/>
      <c r="B759" s="247"/>
      <c r="C759" s="247"/>
      <c r="D759" s="247"/>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c r="AA759" s="247"/>
      <c r="AB759"/>
      <c r="AC759"/>
      <c r="AD759"/>
      <c r="AE759"/>
    </row>
    <row r="760" spans="1:31" s="336" customFormat="1" hidden="1" x14ac:dyDescent="0.35">
      <c r="A760" s="247"/>
      <c r="B760" s="247"/>
      <c r="C760" s="247"/>
      <c r="D760" s="247"/>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c r="AA760" s="247"/>
      <c r="AB760"/>
      <c r="AC760"/>
      <c r="AD760"/>
      <c r="AE760"/>
    </row>
    <row r="761" spans="1:31" s="336" customFormat="1" hidden="1" x14ac:dyDescent="0.35">
      <c r="A761" s="247"/>
      <c r="B761" s="247"/>
      <c r="C761" s="247"/>
      <c r="D761" s="247"/>
      <c r="E761" s="247"/>
      <c r="F761" s="247"/>
      <c r="G761" s="247"/>
      <c r="H761" s="247"/>
      <c r="I761" s="247"/>
      <c r="J761" s="247"/>
      <c r="K761" s="247"/>
      <c r="L761" s="247"/>
      <c r="M761" s="247"/>
      <c r="N761" s="247"/>
      <c r="O761" s="247"/>
      <c r="P761" s="247"/>
      <c r="Q761" s="247"/>
      <c r="R761" s="247"/>
      <c r="S761" s="247"/>
      <c r="T761" s="247"/>
      <c r="U761" s="247"/>
      <c r="V761" s="247"/>
      <c r="W761" s="247"/>
      <c r="X761" s="247"/>
      <c r="Y761" s="247"/>
      <c r="Z761" s="247"/>
      <c r="AA761"/>
      <c r="AB761"/>
      <c r="AC761"/>
      <c r="AD761"/>
      <c r="AE761"/>
    </row>
    <row r="762" spans="1:31" s="336" customFormat="1" hidden="1" x14ac:dyDescent="0.35">
      <c r="A762" s="247"/>
      <c r="B762" s="247"/>
      <c r="C762" s="247"/>
      <c r="D762" s="247"/>
      <c r="E762" s="247"/>
      <c r="F762" s="247"/>
      <c r="G762" s="247"/>
      <c r="H762" s="247"/>
      <c r="I762" s="247"/>
      <c r="J762" s="247"/>
      <c r="K762" s="247"/>
      <c r="L762" s="247"/>
      <c r="M762" s="247"/>
      <c r="N762" s="247"/>
      <c r="O762" s="247"/>
      <c r="P762" s="247"/>
      <c r="Q762" s="247"/>
      <c r="R762" s="247"/>
      <c r="S762" s="247"/>
      <c r="T762" s="247"/>
      <c r="U762" s="247"/>
      <c r="V762" s="247"/>
      <c r="W762" s="247"/>
      <c r="X762" s="247"/>
      <c r="Y762" s="247"/>
      <c r="Z762" s="247"/>
      <c r="AA762"/>
      <c r="AB762"/>
      <c r="AC762"/>
      <c r="AD762"/>
      <c r="AE762"/>
    </row>
    <row r="763" spans="1:31" s="336" customFormat="1" hidden="1" x14ac:dyDescent="0.35">
      <c r="A763" s="247"/>
      <c r="B763" s="247"/>
      <c r="C763" s="247"/>
      <c r="D763" s="247"/>
      <c r="E763" s="247"/>
      <c r="F763" s="247"/>
      <c r="G763" s="247"/>
      <c r="H763" s="247"/>
      <c r="I763" s="247"/>
      <c r="J763" s="247"/>
      <c r="K763" s="247"/>
      <c r="L763" s="247"/>
      <c r="M763" s="247"/>
      <c r="N763" s="247"/>
      <c r="O763" s="247"/>
      <c r="P763" s="247"/>
      <c r="Q763" s="247"/>
      <c r="R763" s="247"/>
      <c r="S763" s="247"/>
      <c r="T763" s="247"/>
      <c r="U763" s="247"/>
      <c r="V763" s="247"/>
      <c r="W763" s="247"/>
      <c r="X763" s="247"/>
      <c r="Y763" s="247"/>
      <c r="Z763" s="247"/>
      <c r="AA763"/>
      <c r="AB763"/>
      <c r="AC763"/>
      <c r="AD763"/>
      <c r="AE763"/>
    </row>
    <row r="764" spans="1:31" s="336" customFormat="1" hidden="1" x14ac:dyDescent="0.35">
      <c r="A764" s="247"/>
      <c r="B764" s="247"/>
      <c r="C764" s="247"/>
      <c r="D764" s="247"/>
      <c r="E764" s="247"/>
      <c r="F764" s="247"/>
      <c r="G764" s="247"/>
      <c r="H764" s="247"/>
      <c r="I764" s="247"/>
      <c r="J764" s="247"/>
      <c r="K764" s="247"/>
      <c r="L764" s="247"/>
      <c r="M764" s="247"/>
      <c r="N764" s="247"/>
      <c r="O764" s="247"/>
      <c r="P764" s="247"/>
      <c r="Q764" s="247"/>
      <c r="R764" s="247"/>
      <c r="S764" s="247"/>
      <c r="T764" s="247"/>
      <c r="U764" s="247"/>
      <c r="V764" s="247"/>
      <c r="W764" s="247"/>
      <c r="X764" s="247"/>
      <c r="Y764" s="247"/>
      <c r="Z764" s="247"/>
      <c r="AA764"/>
      <c r="AB764"/>
      <c r="AC764"/>
      <c r="AD764"/>
      <c r="AE764"/>
    </row>
    <row r="765" spans="1:31" s="336" customFormat="1" hidden="1" x14ac:dyDescent="0.35">
      <c r="A765" s="247"/>
      <c r="B765" s="247"/>
      <c r="C765" s="247"/>
      <c r="D765" s="247"/>
      <c r="E765" s="247"/>
      <c r="F765" s="247"/>
      <c r="G765" s="247"/>
      <c r="H765" s="247"/>
      <c r="I765" s="247"/>
      <c r="J765" s="247"/>
      <c r="K765" s="247"/>
      <c r="L765" s="247"/>
      <c r="M765" s="247"/>
      <c r="N765" s="247"/>
      <c r="O765" s="247"/>
      <c r="P765" s="247"/>
      <c r="Q765" s="247"/>
      <c r="R765" s="247"/>
      <c r="S765" s="247"/>
      <c r="T765" s="247"/>
      <c r="U765" s="247"/>
      <c r="V765" s="247"/>
      <c r="W765" s="247"/>
      <c r="X765" s="247"/>
      <c r="Y765" s="247"/>
      <c r="Z765" s="247"/>
      <c r="AA765"/>
      <c r="AB765"/>
      <c r="AC765"/>
      <c r="AD765"/>
      <c r="AE765"/>
    </row>
    <row r="766" spans="1:31" s="336" customFormat="1" hidden="1" x14ac:dyDescent="0.35">
      <c r="A766" s="247"/>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c r="AA766"/>
      <c r="AB766"/>
      <c r="AC766"/>
      <c r="AD766"/>
      <c r="AE766"/>
    </row>
    <row r="767" spans="1:31" s="336" customFormat="1" hidden="1" x14ac:dyDescent="0.35">
      <c r="A767" s="247"/>
      <c r="B767" s="247"/>
      <c r="C767" s="247"/>
      <c r="D767" s="247"/>
      <c r="E767" s="247"/>
      <c r="F767" s="247"/>
      <c r="G767" s="247"/>
      <c r="H767" s="247"/>
      <c r="I767" s="247"/>
      <c r="J767" s="247"/>
      <c r="K767" s="247"/>
      <c r="L767" s="247"/>
      <c r="M767" s="247"/>
      <c r="N767" s="247"/>
      <c r="O767" s="247"/>
      <c r="P767" s="247"/>
      <c r="Q767" s="247"/>
      <c r="R767" s="247"/>
      <c r="S767" s="247"/>
      <c r="T767" s="247"/>
      <c r="U767" s="247"/>
      <c r="V767" s="247"/>
      <c r="W767" s="247"/>
      <c r="X767" s="247"/>
      <c r="Y767" s="247"/>
      <c r="Z767" s="247"/>
      <c r="AA767"/>
      <c r="AB767"/>
      <c r="AC767"/>
      <c r="AD767"/>
      <c r="AE767"/>
    </row>
    <row r="768" spans="1:31" s="336" customFormat="1" hidden="1" x14ac:dyDescent="0.35">
      <c r="A768" s="247"/>
      <c r="B768" s="247"/>
      <c r="C768" s="247"/>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c r="AA768"/>
      <c r="AB768"/>
      <c r="AC768"/>
      <c r="AD768"/>
      <c r="AE768"/>
    </row>
    <row r="769" spans="1:31" s="336" customFormat="1" hidden="1" x14ac:dyDescent="0.35">
      <c r="A769" s="247"/>
      <c r="B769" s="247"/>
      <c r="C769" s="247"/>
      <c r="D769" s="247"/>
      <c r="E769" s="247"/>
      <c r="F769" s="247"/>
      <c r="G769" s="247"/>
      <c r="H769" s="247"/>
      <c r="I769" s="247"/>
      <c r="J769" s="247"/>
      <c r="K769" s="247"/>
      <c r="L769" s="247"/>
      <c r="M769" s="247"/>
      <c r="N769" s="247"/>
      <c r="O769" s="247"/>
      <c r="P769" s="247"/>
      <c r="Q769" s="247"/>
      <c r="R769" s="247"/>
      <c r="S769" s="247"/>
      <c r="T769" s="247"/>
      <c r="U769" s="247"/>
      <c r="V769" s="247"/>
      <c r="W769" s="247"/>
      <c r="X769" s="247"/>
      <c r="Y769" s="247"/>
      <c r="Z769" s="247"/>
      <c r="AA769"/>
      <c r="AB769"/>
      <c r="AC769"/>
      <c r="AD769"/>
      <c r="AE769"/>
    </row>
    <row r="770" spans="1:31" s="336" customFormat="1" hidden="1" x14ac:dyDescent="0.35">
      <c r="A770" s="247"/>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c r="AA770"/>
      <c r="AB770"/>
      <c r="AC770"/>
      <c r="AD770"/>
      <c r="AE770"/>
    </row>
    <row r="771" spans="1:31" s="336" customFormat="1" hidden="1" x14ac:dyDescent="0.35">
      <c r="A771" s="247"/>
      <c r="B771" s="247"/>
      <c r="C771" s="247"/>
      <c r="D771" s="247"/>
      <c r="E771" s="247"/>
      <c r="F771" s="247"/>
      <c r="G771" s="247"/>
      <c r="H771" s="247"/>
      <c r="I771" s="247"/>
      <c r="J771" s="247"/>
      <c r="K771" s="247"/>
      <c r="L771" s="247"/>
      <c r="M771" s="247"/>
      <c r="N771" s="247"/>
      <c r="O771" s="247"/>
      <c r="P771" s="247"/>
      <c r="Q771" s="247"/>
      <c r="R771" s="247"/>
      <c r="S771" s="247"/>
      <c r="T771" s="247"/>
      <c r="U771" s="247"/>
      <c r="V771" s="247"/>
      <c r="W771" s="247"/>
      <c r="X771" s="247"/>
      <c r="Y771" s="247"/>
      <c r="Z771" s="247"/>
      <c r="AA771"/>
    </row>
    <row r="772" spans="1:31" s="336" customFormat="1" hidden="1" x14ac:dyDescent="0.35">
      <c r="A772" s="247"/>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row>
    <row r="773" spans="1:31" s="336" customFormat="1" hidden="1" x14ac:dyDescent="0.35">
      <c r="A773" s="247"/>
      <c r="B773" s="247"/>
      <c r="C773" s="247"/>
      <c r="D773" s="247"/>
      <c r="E773" s="247"/>
      <c r="F773" s="247"/>
      <c r="G773" s="247"/>
      <c r="H773" s="247"/>
      <c r="I773" s="247"/>
      <c r="J773" s="247"/>
      <c r="K773" s="247"/>
      <c r="L773" s="247"/>
      <c r="M773" s="247"/>
      <c r="N773" s="247"/>
      <c r="O773" s="247"/>
      <c r="P773" s="247"/>
      <c r="Q773" s="247"/>
      <c r="R773" s="247"/>
      <c r="S773" s="247"/>
      <c r="T773" s="247"/>
      <c r="U773" s="247"/>
      <c r="V773" s="247"/>
      <c r="W773" s="247"/>
      <c r="X773" s="247"/>
      <c r="Y773" s="247"/>
      <c r="Z773" s="247"/>
      <c r="AA773"/>
    </row>
    <row r="774" spans="1:31" s="336" customFormat="1" hidden="1" x14ac:dyDescent="0.35">
      <c r="A774" s="247"/>
      <c r="B774" s="247"/>
      <c r="C774" s="247"/>
      <c r="D774" s="247"/>
      <c r="E774" s="247"/>
      <c r="F774" s="247"/>
      <c r="G774" s="247"/>
      <c r="H774" s="247"/>
      <c r="I774" s="247"/>
      <c r="J774" s="247"/>
      <c r="K774" s="247"/>
      <c r="L774" s="247"/>
      <c r="M774" s="247"/>
      <c r="N774" s="247"/>
      <c r="O774" s="247"/>
      <c r="P774" s="247"/>
      <c r="Q774" s="247"/>
      <c r="R774" s="247"/>
      <c r="S774" s="247"/>
      <c r="T774" s="247"/>
      <c r="U774" s="247"/>
      <c r="V774" s="247"/>
      <c r="W774" s="247"/>
      <c r="X774" s="247"/>
      <c r="Y774" s="247"/>
      <c r="Z774" s="247"/>
      <c r="AA774"/>
    </row>
    <row r="775" spans="1:31" s="336" customFormat="1" hidden="1" x14ac:dyDescent="0.35">
      <c r="A775" s="247"/>
      <c r="B775" s="247"/>
      <c r="C775" s="247"/>
      <c r="D775" s="247"/>
      <c r="E775" s="247"/>
      <c r="F775" s="247"/>
      <c r="G775" s="247"/>
      <c r="H775" s="247"/>
      <c r="I775" s="247"/>
      <c r="J775" s="247"/>
      <c r="K775" s="247"/>
      <c r="L775" s="247"/>
      <c r="M775" s="247"/>
      <c r="N775" s="247"/>
      <c r="O775" s="247"/>
      <c r="P775" s="247"/>
      <c r="Q775" s="247"/>
      <c r="R775" s="247"/>
      <c r="S775" s="247"/>
      <c r="T775" s="247"/>
      <c r="U775" s="247"/>
      <c r="V775" s="247"/>
      <c r="W775" s="247"/>
      <c r="X775" s="247"/>
      <c r="Y775" s="247"/>
      <c r="Z775" s="247"/>
      <c r="AA775"/>
    </row>
    <row r="776" spans="1:31" s="336" customFormat="1" hidden="1" x14ac:dyDescent="0.35">
      <c r="A776" s="247"/>
      <c r="B776" s="247"/>
      <c r="C776" s="247"/>
      <c r="D776" s="247"/>
      <c r="E776" s="247"/>
      <c r="F776" s="247"/>
      <c r="G776" s="247"/>
      <c r="H776" s="247"/>
      <c r="I776" s="247"/>
      <c r="J776" s="247"/>
      <c r="K776" s="247"/>
      <c r="L776" s="247"/>
      <c r="M776" s="247"/>
      <c r="N776" s="247"/>
      <c r="O776" s="247"/>
      <c r="P776" s="247"/>
      <c r="Q776" s="247"/>
      <c r="R776" s="247"/>
      <c r="S776" s="247"/>
      <c r="T776" s="247"/>
      <c r="U776" s="247"/>
      <c r="V776" s="247"/>
      <c r="W776" s="247"/>
      <c r="X776" s="247"/>
      <c r="Y776" s="247"/>
      <c r="Z776" s="247"/>
      <c r="AA776"/>
    </row>
    <row r="777" spans="1:31" s="336" customFormat="1" hidden="1" x14ac:dyDescent="0.35">
      <c r="A777" s="247"/>
      <c r="B777" s="247"/>
      <c r="C777" s="247"/>
      <c r="D777" s="247"/>
      <c r="E777" s="247"/>
      <c r="F777" s="247"/>
      <c r="G777" s="247"/>
      <c r="H777" s="247"/>
      <c r="I777" s="247"/>
      <c r="J777" s="247"/>
      <c r="K777" s="247"/>
      <c r="L777" s="247"/>
      <c r="M777" s="247"/>
      <c r="N777" s="247"/>
      <c r="O777" s="247"/>
      <c r="P777" s="247"/>
      <c r="Q777" s="247"/>
      <c r="R777" s="247"/>
      <c r="S777" s="247"/>
      <c r="T777" s="247"/>
      <c r="U777" s="247"/>
      <c r="V777" s="247"/>
      <c r="W777" s="247"/>
      <c r="X777" s="247"/>
      <c r="Y777" s="247"/>
      <c r="Z777" s="247"/>
      <c r="AA777"/>
    </row>
    <row r="778" spans="1:31" s="336" customFormat="1" hidden="1" x14ac:dyDescent="0.35">
      <c r="A778" s="247"/>
      <c r="B778" s="247"/>
      <c r="C778" s="247"/>
      <c r="D778" s="247"/>
      <c r="E778" s="247"/>
      <c r="F778" s="247"/>
      <c r="G778" s="247"/>
      <c r="H778" s="247"/>
      <c r="I778" s="247"/>
      <c r="J778" s="247"/>
      <c r="K778" s="247"/>
      <c r="L778" s="247"/>
      <c r="M778" s="247"/>
      <c r="N778" s="247"/>
      <c r="O778" s="247"/>
      <c r="P778" s="247"/>
      <c r="Q778" s="247"/>
      <c r="R778" s="247"/>
      <c r="S778" s="247"/>
      <c r="T778" s="247"/>
      <c r="U778" s="247"/>
      <c r="V778" s="247"/>
      <c r="W778" s="247"/>
      <c r="X778" s="247"/>
      <c r="Y778" s="247"/>
      <c r="Z778" s="247"/>
      <c r="AA778"/>
    </row>
    <row r="779" spans="1:31" s="336" customFormat="1" hidden="1" x14ac:dyDescent="0.35">
      <c r="A779" s="247"/>
      <c r="B779" s="247"/>
      <c r="C779" s="247"/>
      <c r="D779" s="247"/>
      <c r="E779" s="247"/>
      <c r="F779" s="247"/>
      <c r="G779" s="247"/>
      <c r="H779" s="247"/>
      <c r="I779" s="247"/>
      <c r="J779" s="247"/>
      <c r="K779" s="247"/>
      <c r="L779" s="247"/>
      <c r="M779" s="247"/>
      <c r="N779" s="247"/>
      <c r="O779" s="247"/>
      <c r="P779" s="247"/>
      <c r="Q779" s="247"/>
      <c r="R779" s="247"/>
      <c r="S779" s="247"/>
      <c r="T779" s="247"/>
      <c r="U779" s="247"/>
      <c r="V779" s="247"/>
      <c r="W779" s="247"/>
      <c r="X779" s="247"/>
      <c r="Y779" s="247"/>
      <c r="Z779" s="247"/>
      <c r="AA779"/>
    </row>
    <row r="780" spans="1:31" s="336" customFormat="1" hidden="1" x14ac:dyDescent="0.35">
      <c r="A780" s="247"/>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c r="AA780"/>
    </row>
    <row r="781" spans="1:31" s="336" customFormat="1" hidden="1" x14ac:dyDescent="0.35">
      <c r="A781" s="247"/>
      <c r="B781" s="247"/>
      <c r="C781" s="247"/>
      <c r="D781" s="247"/>
      <c r="E781" s="247"/>
      <c r="F781" s="247"/>
      <c r="G781" s="247"/>
      <c r="H781" s="247"/>
      <c r="I781" s="247"/>
      <c r="J781" s="247"/>
      <c r="K781" s="247"/>
      <c r="L781" s="247"/>
      <c r="M781" s="247"/>
      <c r="N781" s="247"/>
      <c r="O781" s="247"/>
      <c r="P781" s="247"/>
      <c r="Q781" s="247"/>
      <c r="R781" s="247"/>
      <c r="S781" s="247"/>
      <c r="T781" s="247"/>
      <c r="U781" s="247"/>
      <c r="V781" s="247"/>
      <c r="W781" s="247"/>
      <c r="X781" s="247"/>
      <c r="Y781" s="247"/>
      <c r="Z781" s="247"/>
      <c r="AA781"/>
    </row>
    <row r="782" spans="1:31" s="336" customFormat="1" hidden="1" x14ac:dyDescent="0.35">
      <c r="A782" s="247"/>
      <c r="B782" s="247"/>
      <c r="C782" s="247"/>
      <c r="D782" s="247"/>
      <c r="E782" s="247"/>
      <c r="F782" s="247"/>
      <c r="G782" s="247"/>
      <c r="H782" s="247"/>
      <c r="I782" s="247"/>
      <c r="J782" s="247"/>
      <c r="K782" s="247"/>
      <c r="L782" s="247"/>
      <c r="M782" s="247"/>
      <c r="N782" s="247"/>
      <c r="O782" s="247"/>
      <c r="P782" s="247"/>
      <c r="Q782" s="247"/>
      <c r="R782" s="247"/>
      <c r="S782" s="247"/>
      <c r="T782" s="247"/>
      <c r="U782" s="247"/>
      <c r="V782" s="247"/>
      <c r="W782" s="247"/>
      <c r="X782" s="247"/>
      <c r="Y782" s="247"/>
      <c r="Z782" s="247"/>
      <c r="AA782"/>
    </row>
    <row r="783" spans="1:31" s="336" customFormat="1" hidden="1" x14ac:dyDescent="0.35">
      <c r="A783" s="247"/>
      <c r="B783" s="247"/>
      <c r="C783" s="247"/>
      <c r="D783" s="247"/>
      <c r="E783" s="247"/>
      <c r="F783" s="247"/>
      <c r="G783" s="247"/>
      <c r="H783" s="247"/>
      <c r="I783" s="247"/>
      <c r="J783" s="247"/>
      <c r="K783" s="247"/>
      <c r="L783" s="247"/>
      <c r="M783" s="247"/>
      <c r="N783" s="247"/>
      <c r="O783" s="247"/>
      <c r="P783" s="247"/>
      <c r="Q783" s="247"/>
      <c r="R783" s="247"/>
      <c r="S783" s="247"/>
      <c r="T783" s="247"/>
      <c r="U783" s="247"/>
      <c r="V783" s="247"/>
      <c r="W783" s="247"/>
      <c r="X783" s="247"/>
      <c r="Y783" s="247"/>
      <c r="Z783" s="247"/>
      <c r="AA783"/>
    </row>
    <row r="784" spans="1:31" s="336" customFormat="1" hidden="1" x14ac:dyDescent="0.35">
      <c r="A784" s="247"/>
      <c r="B784" s="247"/>
      <c r="C784" s="247"/>
      <c r="D784" s="247"/>
      <c r="E784" s="247"/>
      <c r="F784" s="247"/>
      <c r="G784" s="247"/>
      <c r="H784" s="247"/>
      <c r="I784" s="247"/>
      <c r="J784" s="247"/>
      <c r="K784" s="247"/>
      <c r="L784" s="247"/>
      <c r="M784" s="247"/>
      <c r="N784" s="247"/>
      <c r="O784" s="247"/>
      <c r="P784" s="247"/>
      <c r="Q784" s="247"/>
      <c r="R784" s="247"/>
      <c r="S784" s="247"/>
      <c r="T784" s="247"/>
      <c r="U784" s="247"/>
      <c r="V784" s="247"/>
      <c r="W784" s="247"/>
      <c r="X784" s="247"/>
      <c r="Y784" s="247"/>
      <c r="Z784" s="247"/>
      <c r="AA784"/>
    </row>
    <row r="785" spans="1:27" s="336" customFormat="1" hidden="1" x14ac:dyDescent="0.35">
      <c r="A785" s="247"/>
      <c r="B785" s="247"/>
      <c r="C785" s="247"/>
      <c r="D785" s="247"/>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c r="AA785"/>
    </row>
    <row r="786" spans="1:27" s="336" customFormat="1" hidden="1" x14ac:dyDescent="0.35">
      <c r="A786" s="247"/>
      <c r="B786" s="247"/>
      <c r="C786" s="247"/>
      <c r="D786" s="247"/>
      <c r="E786" s="247"/>
      <c r="F786" s="247"/>
      <c r="G786" s="247"/>
      <c r="H786" s="247"/>
      <c r="I786" s="247"/>
      <c r="J786" s="247"/>
      <c r="K786" s="247"/>
      <c r="L786" s="247"/>
      <c r="M786" s="247"/>
      <c r="N786" s="247"/>
      <c r="O786" s="247"/>
      <c r="P786" s="247"/>
      <c r="Q786" s="247"/>
      <c r="R786" s="247"/>
      <c r="S786" s="247"/>
      <c r="T786" s="247"/>
      <c r="U786" s="247"/>
      <c r="V786" s="247"/>
      <c r="W786" s="247"/>
      <c r="X786" s="247"/>
      <c r="Y786" s="247"/>
      <c r="Z786" s="247"/>
      <c r="AA786"/>
    </row>
    <row r="787" spans="1:27" s="336" customFormat="1" hidden="1" x14ac:dyDescent="0.35">
      <c r="A787" s="247"/>
      <c r="B787" s="247"/>
      <c r="C787" s="247"/>
      <c r="D787" s="247"/>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c r="AA787"/>
    </row>
    <row r="788" spans="1:27" s="336" customFormat="1" hidden="1" x14ac:dyDescent="0.35">
      <c r="A788" s="247"/>
      <c r="B788" s="247"/>
      <c r="C788" s="247"/>
      <c r="D788" s="247"/>
      <c r="E788" s="247"/>
      <c r="F788" s="247"/>
      <c r="G788" s="247"/>
      <c r="H788" s="247"/>
      <c r="I788" s="247"/>
      <c r="J788" s="247"/>
      <c r="K788" s="247"/>
      <c r="L788" s="247"/>
      <c r="M788" s="247"/>
      <c r="N788" s="247"/>
      <c r="O788" s="247"/>
      <c r="P788" s="247"/>
      <c r="Q788" s="247"/>
      <c r="R788" s="247"/>
      <c r="S788" s="247"/>
      <c r="T788" s="247"/>
      <c r="U788" s="247"/>
      <c r="V788" s="247"/>
      <c r="W788" s="247"/>
      <c r="X788" s="247"/>
      <c r="Y788" s="247"/>
      <c r="Z788" s="247"/>
      <c r="AA788"/>
    </row>
    <row r="789" spans="1:27" s="336" customFormat="1" hidden="1" x14ac:dyDescent="0.35">
      <c r="A789" s="247"/>
      <c r="B789" s="247"/>
      <c r="C789" s="247"/>
      <c r="D789" s="247"/>
      <c r="E789" s="247"/>
      <c r="F789" s="247"/>
      <c r="G789" s="247"/>
      <c r="H789" s="247"/>
      <c r="I789" s="247"/>
      <c r="J789" s="247"/>
      <c r="K789" s="247"/>
      <c r="L789" s="247"/>
      <c r="M789" s="247"/>
      <c r="N789" s="247"/>
      <c r="O789" s="247"/>
      <c r="P789" s="247"/>
      <c r="Q789" s="247"/>
      <c r="R789" s="247"/>
      <c r="S789" s="247"/>
      <c r="T789" s="247"/>
      <c r="U789" s="247"/>
      <c r="V789" s="247"/>
      <c r="W789" s="247"/>
      <c r="X789" s="247"/>
      <c r="Y789" s="247"/>
      <c r="Z789" s="247"/>
      <c r="AA789"/>
    </row>
    <row r="790" spans="1:27" s="336" customFormat="1" hidden="1" x14ac:dyDescent="0.35">
      <c r="A790" s="247"/>
      <c r="B790" s="247"/>
      <c r="C790" s="247"/>
      <c r="D790" s="247"/>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c r="AA790"/>
    </row>
    <row r="791" spans="1:27" s="336" customFormat="1" hidden="1" x14ac:dyDescent="0.35">
      <c r="A791" s="247"/>
      <c r="B791" s="247"/>
      <c r="C791" s="247"/>
      <c r="D791" s="247"/>
      <c r="E791" s="247"/>
      <c r="F791" s="247"/>
      <c r="G791" s="247"/>
      <c r="H791" s="247"/>
      <c r="I791" s="247"/>
      <c r="J791" s="247"/>
      <c r="K791" s="247"/>
      <c r="L791" s="247"/>
      <c r="M791" s="247"/>
      <c r="N791" s="247"/>
      <c r="O791" s="247"/>
      <c r="P791" s="247"/>
      <c r="Q791" s="247"/>
      <c r="R791" s="247"/>
      <c r="S791" s="247"/>
      <c r="T791" s="247"/>
      <c r="U791" s="247"/>
      <c r="V791" s="247"/>
      <c r="W791" s="247"/>
      <c r="X791" s="247"/>
      <c r="Y791" s="247"/>
      <c r="Z791" s="247"/>
      <c r="AA791"/>
    </row>
    <row r="792" spans="1:27" s="336" customFormat="1" hidden="1" x14ac:dyDescent="0.35">
      <c r="A792" s="247"/>
      <c r="B792" s="247"/>
      <c r="C792" s="247"/>
      <c r="D792" s="247"/>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c r="AA792"/>
    </row>
    <row r="793" spans="1:27" s="336" customFormat="1" hidden="1" x14ac:dyDescent="0.35">
      <c r="A793" s="247"/>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c r="AA793"/>
    </row>
    <row r="794" spans="1:27" s="336" customFormat="1" hidden="1" x14ac:dyDescent="0.35">
      <c r="A794" s="247"/>
      <c r="B794" s="247"/>
      <c r="C794" s="247"/>
      <c r="D794" s="247"/>
      <c r="E794" s="247"/>
      <c r="F794" s="247"/>
      <c r="G794" s="247"/>
      <c r="H794" s="247"/>
      <c r="I794" s="247"/>
      <c r="J794" s="247"/>
      <c r="K794" s="247"/>
      <c r="L794" s="247"/>
      <c r="M794" s="247"/>
      <c r="N794" s="247"/>
      <c r="O794" s="247"/>
      <c r="P794" s="247"/>
      <c r="Q794" s="247"/>
      <c r="R794" s="247"/>
      <c r="S794" s="247"/>
      <c r="T794" s="247"/>
      <c r="U794" s="247"/>
      <c r="V794" s="247"/>
      <c r="W794" s="247"/>
      <c r="X794" s="247"/>
      <c r="Y794" s="247"/>
      <c r="Z794" s="247"/>
      <c r="AA794"/>
    </row>
    <row r="795" spans="1:27" s="336" customFormat="1" hidden="1" x14ac:dyDescent="0.35">
      <c r="A795" s="247"/>
      <c r="B795" s="247"/>
      <c r="C795" s="247"/>
      <c r="D795" s="247"/>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c r="AA795"/>
    </row>
    <row r="796" spans="1:27" s="336" customFormat="1" hidden="1" x14ac:dyDescent="0.35">
      <c r="A796" s="247"/>
      <c r="B796" s="247"/>
      <c r="C796" s="247"/>
      <c r="D796" s="247"/>
      <c r="E796" s="247"/>
      <c r="F796" s="247"/>
      <c r="G796" s="247"/>
      <c r="H796" s="247"/>
      <c r="I796" s="247"/>
      <c r="J796" s="247"/>
      <c r="K796" s="247"/>
      <c r="L796" s="247"/>
      <c r="M796" s="247"/>
      <c r="N796" s="247"/>
      <c r="O796" s="247"/>
      <c r="P796" s="247"/>
      <c r="Q796" s="247"/>
      <c r="R796" s="247"/>
      <c r="S796" s="247"/>
      <c r="T796" s="247"/>
      <c r="U796" s="247"/>
      <c r="V796" s="247"/>
      <c r="W796" s="247"/>
      <c r="X796" s="247"/>
      <c r="Y796" s="247"/>
      <c r="Z796" s="247"/>
      <c r="AA796"/>
    </row>
    <row r="797" spans="1:27" s="336" customFormat="1" hidden="1" x14ac:dyDescent="0.35">
      <c r="A797" s="247"/>
      <c r="B797" s="247"/>
      <c r="C797" s="247"/>
      <c r="D797" s="247"/>
      <c r="E797" s="247"/>
      <c r="F797" s="247"/>
      <c r="G797" s="247"/>
      <c r="H797" s="247"/>
      <c r="I797" s="247"/>
      <c r="J797" s="247"/>
      <c r="K797" s="247"/>
      <c r="L797" s="247"/>
      <c r="M797" s="247"/>
      <c r="N797" s="247"/>
      <c r="O797" s="247"/>
      <c r="P797" s="247"/>
      <c r="Q797" s="247"/>
      <c r="R797" s="247"/>
      <c r="S797" s="247"/>
      <c r="T797" s="247"/>
      <c r="U797" s="247"/>
      <c r="V797" s="247"/>
      <c r="W797" s="247"/>
      <c r="X797" s="247"/>
      <c r="Y797" s="247"/>
      <c r="Z797" s="247"/>
      <c r="AA797"/>
    </row>
    <row r="798" spans="1:27" s="336" customFormat="1" hidden="1" x14ac:dyDescent="0.35">
      <c r="A798" s="247"/>
      <c r="B798" s="247"/>
      <c r="C798" s="247"/>
      <c r="D798" s="247"/>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c r="AA798"/>
    </row>
    <row r="799" spans="1:27" s="336" customFormat="1" hidden="1" x14ac:dyDescent="0.35">
      <c r="A799" s="247"/>
      <c r="B799" s="247"/>
      <c r="C799" s="247"/>
      <c r="D799" s="247"/>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c r="AA799"/>
    </row>
    <row r="800" spans="1:27" s="336" customFormat="1" hidden="1" x14ac:dyDescent="0.35">
      <c r="A800" s="247"/>
      <c r="B800" s="247"/>
      <c r="C800" s="247"/>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c r="AA800"/>
    </row>
    <row r="801" spans="1:27" s="336" customFormat="1" hidden="1" x14ac:dyDescent="0.35">
      <c r="A801" s="247"/>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c r="AA801"/>
    </row>
    <row r="802" spans="1:27" s="336" customFormat="1" hidden="1" x14ac:dyDescent="0.35">
      <c r="A802" s="247"/>
      <c r="B802" s="247"/>
      <c r="C802" s="247"/>
      <c r="D802" s="247"/>
      <c r="E802" s="247"/>
      <c r="F802" s="247"/>
      <c r="G802" s="247"/>
      <c r="H802" s="247"/>
      <c r="I802" s="247"/>
      <c r="J802" s="247"/>
      <c r="K802" s="247"/>
      <c r="L802" s="247"/>
      <c r="M802" s="247"/>
      <c r="N802" s="247"/>
      <c r="O802" s="247"/>
      <c r="P802" s="247"/>
      <c r="Q802" s="247"/>
      <c r="R802" s="247"/>
      <c r="S802" s="247"/>
      <c r="T802" s="247"/>
      <c r="U802" s="247"/>
      <c r="V802" s="247"/>
      <c r="W802" s="247"/>
      <c r="X802" s="247"/>
      <c r="Y802" s="247"/>
      <c r="Z802" s="247"/>
      <c r="AA802"/>
    </row>
    <row r="803" spans="1:27" s="336" customFormat="1" hidden="1" x14ac:dyDescent="0.35">
      <c r="A803" s="247"/>
      <c r="B803" s="247"/>
      <c r="C803" s="247"/>
      <c r="D803" s="247"/>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c r="AA803"/>
    </row>
    <row r="804" spans="1:27" s="336" customFormat="1" hidden="1" x14ac:dyDescent="0.35">
      <c r="A804" s="247"/>
      <c r="B804" s="247"/>
      <c r="C804" s="247"/>
      <c r="D804" s="247"/>
      <c r="E804" s="247"/>
      <c r="F804" s="247"/>
      <c r="G804" s="247"/>
      <c r="H804" s="247"/>
      <c r="I804" s="247"/>
      <c r="J804" s="247"/>
      <c r="K804" s="247"/>
      <c r="L804" s="247"/>
      <c r="M804" s="247"/>
      <c r="N804" s="247"/>
      <c r="O804" s="247"/>
      <c r="P804" s="247"/>
      <c r="Q804" s="247"/>
      <c r="R804" s="247"/>
      <c r="S804" s="247"/>
      <c r="T804" s="247"/>
      <c r="U804" s="247"/>
      <c r="V804" s="247"/>
      <c r="W804" s="247"/>
      <c r="X804" s="247"/>
      <c r="Y804" s="247"/>
      <c r="Z804" s="247"/>
      <c r="AA804"/>
    </row>
    <row r="805" spans="1:27" s="336" customFormat="1" hidden="1" x14ac:dyDescent="0.35">
      <c r="A805" s="247"/>
      <c r="B805" s="247"/>
      <c r="C805" s="247"/>
      <c r="D805" s="247"/>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c r="AA805"/>
    </row>
    <row r="806" spans="1:27" s="336" customFormat="1" hidden="1" x14ac:dyDescent="0.35">
      <c r="A806" s="247"/>
      <c r="B806" s="247"/>
      <c r="C806" s="247"/>
      <c r="D806" s="247"/>
      <c r="E806" s="247"/>
      <c r="F806" s="247"/>
      <c r="G806" s="247"/>
      <c r="H806" s="247"/>
      <c r="I806" s="247"/>
      <c r="J806" s="247"/>
      <c r="K806" s="247"/>
      <c r="L806" s="247"/>
      <c r="M806" s="247"/>
      <c r="N806" s="247"/>
      <c r="O806" s="247"/>
      <c r="P806" s="247"/>
      <c r="Q806" s="247"/>
      <c r="R806" s="247"/>
      <c r="S806" s="247"/>
      <c r="T806" s="247"/>
      <c r="U806" s="247"/>
      <c r="V806" s="247"/>
      <c r="W806" s="247"/>
      <c r="X806" s="247"/>
      <c r="Y806" s="247"/>
      <c r="Z806" s="247"/>
      <c r="AA806"/>
    </row>
    <row r="807" spans="1:27" s="336" customFormat="1" hidden="1" x14ac:dyDescent="0.35">
      <c r="A807" s="247"/>
      <c r="B807" s="247"/>
      <c r="C807" s="247"/>
      <c r="D807" s="247"/>
      <c r="E807" s="247"/>
      <c r="F807" s="247"/>
      <c r="G807" s="247"/>
      <c r="H807" s="247"/>
      <c r="I807" s="247"/>
      <c r="J807" s="247"/>
      <c r="K807" s="247"/>
      <c r="L807" s="247"/>
      <c r="M807" s="247"/>
      <c r="N807" s="247"/>
      <c r="O807" s="247"/>
      <c r="P807" s="247"/>
      <c r="Q807" s="247"/>
      <c r="R807" s="247"/>
      <c r="S807" s="247"/>
      <c r="T807" s="247"/>
      <c r="U807" s="247"/>
      <c r="V807" s="247"/>
      <c r="W807" s="247"/>
      <c r="X807" s="247"/>
      <c r="Y807" s="247"/>
      <c r="Z807" s="247"/>
      <c r="AA807"/>
    </row>
    <row r="808" spans="1:27" s="336" customFormat="1" hidden="1" x14ac:dyDescent="0.35">
      <c r="A808" s="247"/>
      <c r="B808" s="247"/>
      <c r="C808" s="247"/>
      <c r="D808" s="247"/>
      <c r="E808" s="247"/>
      <c r="F808" s="247"/>
      <c r="G808" s="247"/>
      <c r="H808" s="247"/>
      <c r="I808" s="247"/>
      <c r="J808" s="247"/>
      <c r="K808" s="247"/>
      <c r="L808" s="247"/>
      <c r="M808" s="247"/>
      <c r="N808" s="247"/>
      <c r="O808" s="247"/>
      <c r="P808" s="247"/>
      <c r="Q808" s="247"/>
      <c r="R808" s="247"/>
      <c r="S808" s="247"/>
      <c r="T808" s="247"/>
      <c r="U808" s="247"/>
      <c r="V808" s="247"/>
      <c r="W808" s="247"/>
      <c r="X808" s="247"/>
      <c r="Y808" s="247"/>
      <c r="Z808" s="247"/>
      <c r="AA808"/>
    </row>
    <row r="809" spans="1:27" s="336" customFormat="1" hidden="1" x14ac:dyDescent="0.35">
      <c r="A809" s="247"/>
      <c r="B809" s="247"/>
      <c r="C809" s="247"/>
      <c r="D809" s="247"/>
      <c r="E809" s="247"/>
      <c r="F809" s="247"/>
      <c r="G809" s="247"/>
      <c r="H809" s="247"/>
      <c r="I809" s="247"/>
      <c r="J809" s="247"/>
      <c r="K809" s="247"/>
      <c r="L809" s="247"/>
      <c r="M809" s="247"/>
      <c r="N809" s="247"/>
      <c r="O809" s="247"/>
      <c r="P809" s="247"/>
      <c r="Q809" s="247"/>
      <c r="R809" s="247"/>
      <c r="S809" s="247"/>
      <c r="T809" s="247"/>
      <c r="U809" s="247"/>
      <c r="V809" s="247"/>
      <c r="W809" s="247"/>
      <c r="X809" s="247"/>
      <c r="Y809" s="247"/>
      <c r="Z809" s="247"/>
      <c r="AA809"/>
    </row>
    <row r="810" spans="1:27" s="336" customFormat="1" hidden="1" x14ac:dyDescent="0.35">
      <c r="A810" s="247"/>
      <c r="B810" s="247"/>
      <c r="C810" s="247"/>
      <c r="D810" s="247"/>
      <c r="E810" s="247"/>
      <c r="F810" s="247"/>
      <c r="G810" s="247"/>
      <c r="H810" s="247"/>
      <c r="I810" s="247"/>
      <c r="J810" s="247"/>
      <c r="K810" s="247"/>
      <c r="L810" s="247"/>
      <c r="M810" s="247"/>
      <c r="N810" s="247"/>
      <c r="O810" s="247"/>
      <c r="P810" s="247"/>
      <c r="Q810" s="247"/>
      <c r="R810" s="247"/>
      <c r="S810" s="247"/>
      <c r="T810" s="247"/>
      <c r="U810" s="247"/>
      <c r="V810" s="247"/>
      <c r="W810" s="247"/>
      <c r="X810" s="247"/>
      <c r="Y810" s="247"/>
      <c r="Z810" s="247"/>
      <c r="AA810"/>
    </row>
    <row r="811" spans="1:27" s="336" customFormat="1" hidden="1" x14ac:dyDescent="0.35">
      <c r="A811" s="247"/>
      <c r="B811" s="247"/>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row>
    <row r="812" spans="1:27" s="336" customFormat="1" hidden="1" x14ac:dyDescent="0.35">
      <c r="A812" s="247"/>
      <c r="B812" s="247"/>
      <c r="C812" s="247"/>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c r="AA812"/>
    </row>
    <row r="813" spans="1:27" s="336" customFormat="1" hidden="1" x14ac:dyDescent="0.35">
      <c r="A813" s="247"/>
      <c r="B813" s="247"/>
      <c r="C813" s="247"/>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c r="AA813"/>
    </row>
    <row r="814" spans="1:27" s="336" customFormat="1" hidden="1" x14ac:dyDescent="0.35">
      <c r="A814" s="247"/>
      <c r="B814" s="247"/>
      <c r="C814" s="247"/>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c r="AA814"/>
    </row>
    <row r="815" spans="1:27" s="336" customFormat="1" hidden="1" x14ac:dyDescent="0.35">
      <c r="A815" s="247"/>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row>
    <row r="816" spans="1:27" s="336" customFormat="1" hidden="1" x14ac:dyDescent="0.35">
      <c r="A816" s="247"/>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row>
    <row r="817" spans="1:27" s="336" customFormat="1" hidden="1" x14ac:dyDescent="0.35">
      <c r="A817" s="247"/>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row>
    <row r="818" spans="1:27" s="336" customFormat="1" hidden="1" x14ac:dyDescent="0.35">
      <c r="A818" s="247"/>
      <c r="B818" s="247"/>
      <c r="C818" s="247"/>
      <c r="D818" s="247"/>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c r="AA818"/>
    </row>
    <row r="819" spans="1:27" s="336" customFormat="1" hidden="1" x14ac:dyDescent="0.35">
      <c r="A819" s="247"/>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row>
    <row r="820" spans="1:27" s="336" customFormat="1" hidden="1" x14ac:dyDescent="0.35">
      <c r="A820" s="247"/>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c r="AA820"/>
    </row>
    <row r="821" spans="1:27" s="336" customFormat="1" hidden="1" x14ac:dyDescent="0.35">
      <c r="A821" s="247"/>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c r="AA821"/>
    </row>
    <row r="822" spans="1:27" s="336" customFormat="1" hidden="1" x14ac:dyDescent="0.35">
      <c r="A822" s="247"/>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row>
    <row r="823" spans="1:27" s="336" customFormat="1" hidden="1" x14ac:dyDescent="0.35">
      <c r="A823" s="247"/>
      <c r="B823" s="247"/>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c r="AA823"/>
    </row>
    <row r="824" spans="1:27" s="336" customFormat="1" hidden="1" x14ac:dyDescent="0.35">
      <c r="A824" s="247"/>
      <c r="B824" s="247"/>
      <c r="C824" s="247"/>
      <c r="D824" s="247"/>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c r="AA824"/>
    </row>
    <row r="825" spans="1:27" s="336" customFormat="1" hidden="1" x14ac:dyDescent="0.35">
      <c r="A825" s="247"/>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c r="AA825"/>
    </row>
    <row r="826" spans="1:27" s="336" customFormat="1" hidden="1" x14ac:dyDescent="0.35">
      <c r="A826" s="247"/>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row>
    <row r="827" spans="1:27" s="336" customFormat="1" hidden="1" x14ac:dyDescent="0.35">
      <c r="A827" s="247"/>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row>
    <row r="828" spans="1:27" s="336" customFormat="1" hidden="1" x14ac:dyDescent="0.35">
      <c r="A828" s="247"/>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row>
    <row r="829" spans="1:27" s="336" customFormat="1" hidden="1" x14ac:dyDescent="0.35">
      <c r="A829" s="247"/>
      <c r="B829" s="247"/>
      <c r="C829" s="247"/>
      <c r="D829" s="247"/>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c r="AA829"/>
    </row>
    <row r="830" spans="1:27" s="336" customFormat="1" hidden="1" x14ac:dyDescent="0.35">
      <c r="A830" s="247"/>
      <c r="B830" s="247"/>
      <c r="C830" s="247"/>
      <c r="D830" s="247"/>
      <c r="E830" s="247"/>
      <c r="F830" s="247"/>
      <c r="G830" s="247"/>
      <c r="H830" s="247"/>
      <c r="I830" s="247"/>
      <c r="J830" s="247"/>
      <c r="K830" s="247"/>
      <c r="L830" s="247"/>
      <c r="M830" s="247"/>
      <c r="N830" s="247"/>
      <c r="O830" s="247"/>
      <c r="P830" s="247"/>
      <c r="Q830" s="247"/>
      <c r="R830" s="247"/>
      <c r="S830" s="247"/>
      <c r="T830" s="247"/>
      <c r="U830" s="247"/>
      <c r="V830" s="247"/>
      <c r="W830" s="247"/>
      <c r="X830" s="247"/>
      <c r="Y830" s="247"/>
      <c r="Z830" s="247"/>
      <c r="AA830"/>
    </row>
    <row r="831" spans="1:27" s="336" customFormat="1" hidden="1" x14ac:dyDescent="0.35">
      <c r="A831" s="247"/>
      <c r="B831" s="247"/>
      <c r="C831" s="247"/>
      <c r="D831" s="247"/>
      <c r="E831" s="247"/>
      <c r="F831" s="247"/>
      <c r="G831" s="247"/>
      <c r="H831" s="247"/>
      <c r="I831" s="247"/>
      <c r="J831" s="247"/>
      <c r="K831" s="247"/>
      <c r="L831" s="247"/>
      <c r="M831" s="247"/>
      <c r="N831" s="247"/>
      <c r="O831" s="247"/>
      <c r="P831" s="247"/>
      <c r="Q831" s="247"/>
      <c r="R831" s="247"/>
      <c r="S831" s="247"/>
      <c r="T831" s="247"/>
      <c r="U831" s="247"/>
      <c r="V831" s="247"/>
      <c r="W831" s="247"/>
      <c r="X831" s="247"/>
      <c r="Y831" s="247"/>
      <c r="Z831" s="247"/>
      <c r="AA831"/>
    </row>
    <row r="832" spans="1:27" s="336" customFormat="1" hidden="1" x14ac:dyDescent="0.35">
      <c r="A832" s="247"/>
      <c r="B832" s="247"/>
      <c r="C832" s="247"/>
      <c r="D832" s="247"/>
      <c r="E832" s="247"/>
      <c r="F832" s="247"/>
      <c r="G832" s="247"/>
      <c r="H832" s="247"/>
      <c r="I832" s="247"/>
      <c r="J832" s="247"/>
      <c r="K832" s="247"/>
      <c r="L832" s="247"/>
      <c r="M832" s="247"/>
      <c r="N832" s="247"/>
      <c r="O832" s="247"/>
      <c r="P832" s="247"/>
      <c r="Q832" s="247"/>
      <c r="R832" s="247"/>
      <c r="S832" s="247"/>
      <c r="T832" s="247"/>
      <c r="U832" s="247"/>
      <c r="V832" s="247"/>
      <c r="W832" s="247"/>
      <c r="X832" s="247"/>
      <c r="Y832" s="247"/>
      <c r="Z832" s="247"/>
      <c r="AA832"/>
    </row>
    <row r="833" spans="1:27" s="336" customFormat="1" hidden="1" x14ac:dyDescent="0.35">
      <c r="A833" s="247"/>
      <c r="B833" s="247"/>
      <c r="C833" s="247"/>
      <c r="D833" s="247"/>
      <c r="E833" s="247"/>
      <c r="F833" s="247"/>
      <c r="G833" s="247"/>
      <c r="H833" s="247"/>
      <c r="I833" s="247"/>
      <c r="J833" s="247"/>
      <c r="K833" s="247"/>
      <c r="L833" s="247"/>
      <c r="M833" s="247"/>
      <c r="N833" s="247"/>
      <c r="O833" s="247"/>
      <c r="P833" s="247"/>
      <c r="Q833" s="247"/>
      <c r="R833" s="247"/>
      <c r="S833" s="247"/>
      <c r="T833" s="247"/>
      <c r="U833" s="247"/>
      <c r="V833" s="247"/>
      <c r="W833" s="247"/>
      <c r="X833" s="247"/>
      <c r="Y833" s="247"/>
      <c r="Z833" s="247"/>
      <c r="AA833"/>
    </row>
    <row r="834" spans="1:27" s="336" customFormat="1" hidden="1" x14ac:dyDescent="0.35">
      <c r="A834" s="247"/>
      <c r="B834" s="247"/>
      <c r="C834" s="247"/>
      <c r="D834" s="247"/>
      <c r="E834" s="247"/>
      <c r="F834" s="247"/>
      <c r="G834" s="247"/>
      <c r="H834" s="247"/>
      <c r="I834" s="247"/>
      <c r="J834" s="247"/>
      <c r="K834" s="247"/>
      <c r="L834" s="247"/>
      <c r="M834" s="247"/>
      <c r="N834" s="247"/>
      <c r="O834" s="247"/>
      <c r="P834" s="247"/>
      <c r="Q834" s="247"/>
      <c r="R834" s="247"/>
      <c r="S834" s="247"/>
      <c r="T834" s="247"/>
      <c r="U834" s="247"/>
      <c r="V834" s="247"/>
      <c r="W834" s="247"/>
      <c r="X834" s="247"/>
      <c r="Y834" s="247"/>
      <c r="Z834" s="247"/>
      <c r="AA834"/>
    </row>
    <row r="835" spans="1:27" s="336" customFormat="1" hidden="1" x14ac:dyDescent="0.35">
      <c r="A835" s="247"/>
      <c r="B835" s="247"/>
      <c r="C835" s="247"/>
      <c r="D835" s="247"/>
      <c r="E835" s="247"/>
      <c r="F835" s="247"/>
      <c r="G835" s="247"/>
      <c r="H835" s="247"/>
      <c r="I835" s="247"/>
      <c r="J835" s="247"/>
      <c r="K835" s="247"/>
      <c r="L835" s="247"/>
      <c r="M835" s="247"/>
      <c r="N835" s="247"/>
      <c r="O835" s="247"/>
      <c r="P835" s="247"/>
      <c r="Q835" s="247"/>
      <c r="R835" s="247"/>
      <c r="S835" s="247"/>
      <c r="T835" s="247"/>
      <c r="U835" s="247"/>
      <c r="V835" s="247"/>
      <c r="W835" s="247"/>
      <c r="X835" s="247"/>
      <c r="Y835" s="247"/>
      <c r="Z835" s="247"/>
      <c r="AA835"/>
    </row>
    <row r="836" spans="1:27" s="336" customFormat="1" hidden="1" x14ac:dyDescent="0.35">
      <c r="A836" s="247"/>
      <c r="B836" s="247"/>
      <c r="C836" s="247"/>
      <c r="D836" s="247"/>
      <c r="E836" s="247"/>
      <c r="F836" s="247"/>
      <c r="G836" s="247"/>
      <c r="H836" s="247"/>
      <c r="I836" s="247"/>
      <c r="J836" s="247"/>
      <c r="K836" s="247"/>
      <c r="L836" s="247"/>
      <c r="M836" s="247"/>
      <c r="N836" s="247"/>
      <c r="O836" s="247"/>
      <c r="P836" s="247"/>
      <c r="Q836" s="247"/>
      <c r="R836" s="247"/>
      <c r="S836" s="247"/>
      <c r="T836" s="247"/>
      <c r="U836" s="247"/>
      <c r="V836" s="247"/>
      <c r="W836" s="247"/>
      <c r="X836" s="247"/>
      <c r="Y836" s="247"/>
      <c r="Z836" s="247"/>
      <c r="AA836"/>
    </row>
    <row r="837" spans="1:27" s="336" customFormat="1" hidden="1" x14ac:dyDescent="0.35">
      <c r="A837" s="247"/>
      <c r="B837" s="247"/>
      <c r="C837" s="247"/>
      <c r="D837" s="247"/>
      <c r="E837" s="247"/>
      <c r="F837" s="247"/>
      <c r="G837" s="247"/>
      <c r="H837" s="247"/>
      <c r="I837" s="247"/>
      <c r="J837" s="247"/>
      <c r="K837" s="247"/>
      <c r="L837" s="247"/>
      <c r="M837" s="247"/>
      <c r="N837" s="247"/>
      <c r="O837" s="247"/>
      <c r="P837" s="247"/>
      <c r="Q837" s="247"/>
      <c r="R837" s="247"/>
      <c r="S837" s="247"/>
      <c r="T837" s="247"/>
      <c r="U837" s="247"/>
      <c r="V837" s="247"/>
      <c r="W837" s="247"/>
      <c r="X837" s="247"/>
      <c r="Y837" s="247"/>
      <c r="Z837" s="247"/>
      <c r="AA837"/>
    </row>
    <row r="838" spans="1:27" s="336" customFormat="1" hidden="1" x14ac:dyDescent="0.35">
      <c r="A838" s="247"/>
      <c r="B838" s="247"/>
      <c r="C838" s="247"/>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c r="AA838"/>
    </row>
    <row r="839" spans="1:27" s="336" customFormat="1" hidden="1" x14ac:dyDescent="0.35">
      <c r="A839" s="247"/>
      <c r="B839" s="247"/>
      <c r="C839" s="247"/>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c r="AA839"/>
    </row>
    <row r="840" spans="1:27" s="336" customFormat="1" hidden="1" x14ac:dyDescent="0.35">
      <c r="A840" s="247"/>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c r="AA840"/>
    </row>
    <row r="841" spans="1:27" s="336" customFormat="1" hidden="1" x14ac:dyDescent="0.35">
      <c r="A841" s="247"/>
      <c r="B841" s="247"/>
      <c r="C841" s="247"/>
      <c r="D841" s="247"/>
      <c r="E841" s="247"/>
      <c r="F841" s="247"/>
      <c r="G841" s="247"/>
      <c r="H841" s="247"/>
      <c r="I841" s="247"/>
      <c r="J841" s="247"/>
      <c r="K841" s="247"/>
      <c r="L841" s="247"/>
      <c r="M841" s="247"/>
      <c r="N841" s="247"/>
      <c r="O841" s="247"/>
      <c r="P841" s="247"/>
      <c r="Q841" s="247"/>
      <c r="R841" s="247"/>
      <c r="S841" s="247"/>
      <c r="T841" s="247"/>
      <c r="U841" s="247"/>
      <c r="V841" s="247"/>
      <c r="W841" s="247"/>
      <c r="X841" s="247"/>
      <c r="Y841" s="247"/>
      <c r="Z841" s="247"/>
      <c r="AA841"/>
    </row>
    <row r="842" spans="1:27" s="336" customFormat="1" hidden="1" x14ac:dyDescent="0.35">
      <c r="A842" s="247"/>
      <c r="B842" s="247"/>
      <c r="C842" s="247"/>
      <c r="D842" s="247"/>
      <c r="E842" s="247"/>
      <c r="F842" s="247"/>
      <c r="G842" s="247"/>
      <c r="H842" s="247"/>
      <c r="I842" s="247"/>
      <c r="J842" s="247"/>
      <c r="K842" s="247"/>
      <c r="L842" s="247"/>
      <c r="M842" s="247"/>
      <c r="N842" s="247"/>
      <c r="O842" s="247"/>
      <c r="P842" s="247"/>
      <c r="Q842" s="247"/>
      <c r="R842" s="247"/>
      <c r="S842" s="247"/>
      <c r="T842" s="247"/>
      <c r="U842" s="247"/>
      <c r="V842" s="247"/>
      <c r="W842" s="247"/>
      <c r="X842" s="247"/>
      <c r="Y842" s="247"/>
      <c r="Z842" s="247"/>
      <c r="AA842"/>
    </row>
    <row r="843" spans="1:27" s="336" customFormat="1" hidden="1" x14ac:dyDescent="0.35">
      <c r="A843" s="247"/>
      <c r="B843" s="247"/>
      <c r="C843" s="247"/>
      <c r="D843" s="247"/>
      <c r="E843" s="247"/>
      <c r="F843" s="247"/>
      <c r="G843" s="247"/>
      <c r="H843" s="247"/>
      <c r="I843" s="247"/>
      <c r="J843" s="247"/>
      <c r="K843" s="247"/>
      <c r="L843" s="247"/>
      <c r="M843" s="247"/>
      <c r="N843" s="247"/>
      <c r="O843" s="247"/>
      <c r="P843" s="247"/>
      <c r="Q843" s="247"/>
      <c r="R843" s="247"/>
      <c r="S843" s="247"/>
      <c r="T843" s="247"/>
      <c r="U843" s="247"/>
      <c r="V843" s="247"/>
      <c r="W843" s="247"/>
      <c r="X843" s="247"/>
      <c r="Y843" s="247"/>
      <c r="Z843" s="247"/>
      <c r="AA843"/>
    </row>
    <row r="844" spans="1:27" s="336" customFormat="1" hidden="1" x14ac:dyDescent="0.35">
      <c r="A844" s="247"/>
      <c r="B844" s="247"/>
      <c r="C844" s="247"/>
      <c r="D844" s="247"/>
      <c r="E844" s="247"/>
      <c r="F844" s="247"/>
      <c r="G844" s="247"/>
      <c r="H844" s="247"/>
      <c r="I844" s="247"/>
      <c r="J844" s="247"/>
      <c r="K844" s="247"/>
      <c r="L844" s="247"/>
      <c r="M844" s="247"/>
      <c r="N844" s="247"/>
      <c r="O844" s="247"/>
      <c r="P844" s="247"/>
      <c r="Q844" s="247"/>
      <c r="R844" s="247"/>
      <c r="S844" s="247"/>
      <c r="T844" s="247"/>
      <c r="U844" s="247"/>
      <c r="V844" s="247"/>
      <c r="W844" s="247"/>
      <c r="X844" s="247"/>
      <c r="Y844" s="247"/>
      <c r="Z844" s="247"/>
      <c r="AA844"/>
    </row>
    <row r="845" spans="1:27" s="336" customFormat="1" hidden="1" x14ac:dyDescent="0.35">
      <c r="A845" s="247"/>
      <c r="B845" s="247"/>
      <c r="C845" s="247"/>
      <c r="D845" s="247"/>
      <c r="E845" s="247"/>
      <c r="F845" s="247"/>
      <c r="G845" s="247"/>
      <c r="H845" s="247"/>
      <c r="I845" s="247"/>
      <c r="J845" s="247"/>
      <c r="K845" s="247"/>
      <c r="L845" s="247"/>
      <c r="M845" s="247"/>
      <c r="N845" s="247"/>
      <c r="O845" s="247"/>
      <c r="P845" s="247"/>
      <c r="Q845" s="247"/>
      <c r="R845" s="247"/>
      <c r="S845" s="247"/>
      <c r="T845" s="247"/>
      <c r="U845" s="247"/>
      <c r="V845" s="247"/>
      <c r="W845" s="247"/>
      <c r="X845" s="247"/>
      <c r="Y845" s="247"/>
      <c r="Z845" s="247"/>
      <c r="AA845"/>
    </row>
    <row r="846" spans="1:27" s="336" customFormat="1" hidden="1" x14ac:dyDescent="0.35">
      <c r="A846" s="247"/>
      <c r="B846" s="247"/>
      <c r="C846" s="247"/>
      <c r="D846" s="247"/>
      <c r="E846" s="247"/>
      <c r="F846" s="247"/>
      <c r="G846" s="247"/>
      <c r="H846" s="247"/>
      <c r="I846" s="247"/>
      <c r="J846" s="247"/>
      <c r="K846" s="247"/>
      <c r="L846" s="247"/>
      <c r="M846" s="247"/>
      <c r="N846" s="247"/>
      <c r="O846" s="247"/>
      <c r="P846" s="247"/>
      <c r="Q846" s="247"/>
      <c r="R846" s="247"/>
      <c r="S846" s="247"/>
      <c r="T846" s="247"/>
      <c r="U846" s="247"/>
      <c r="V846" s="247"/>
      <c r="W846" s="247"/>
      <c r="X846" s="247"/>
      <c r="Y846" s="247"/>
      <c r="Z846" s="247"/>
      <c r="AA846"/>
    </row>
    <row r="847" spans="1:27" s="336" customFormat="1" hidden="1" x14ac:dyDescent="0.35">
      <c r="A847" s="247"/>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c r="AA847"/>
    </row>
    <row r="848" spans="1:27" s="336" customFormat="1" hidden="1" x14ac:dyDescent="0.35">
      <c r="A848" s="247"/>
      <c r="B848" s="247"/>
      <c r="C848" s="247"/>
      <c r="D848" s="247"/>
      <c r="E848" s="247"/>
      <c r="F848" s="247"/>
      <c r="G848" s="247"/>
      <c r="H848" s="247"/>
      <c r="I848" s="247"/>
      <c r="J848" s="247"/>
      <c r="K848" s="247"/>
      <c r="L848" s="247"/>
      <c r="M848" s="247"/>
      <c r="N848" s="247"/>
      <c r="O848" s="247"/>
      <c r="P848" s="247"/>
      <c r="Q848" s="247"/>
      <c r="R848" s="247"/>
      <c r="S848" s="247"/>
      <c r="T848" s="247"/>
      <c r="U848" s="247"/>
      <c r="V848" s="247"/>
      <c r="W848" s="247"/>
      <c r="X848" s="247"/>
      <c r="Y848" s="247"/>
      <c r="Z848" s="247"/>
      <c r="AA848"/>
    </row>
    <row r="849" spans="1:27" s="336" customFormat="1" hidden="1" x14ac:dyDescent="0.35">
      <c r="A849" s="247"/>
      <c r="B849" s="247"/>
      <c r="C849" s="247"/>
      <c r="D849" s="247"/>
      <c r="E849" s="247"/>
      <c r="F849" s="247"/>
      <c r="G849" s="247"/>
      <c r="H849" s="247"/>
      <c r="I849" s="247"/>
      <c r="J849" s="247"/>
      <c r="K849" s="247"/>
      <c r="L849" s="247"/>
      <c r="M849" s="247"/>
      <c r="N849" s="247"/>
      <c r="O849" s="247"/>
      <c r="P849" s="247"/>
      <c r="Q849" s="247"/>
      <c r="R849" s="247"/>
      <c r="S849" s="247"/>
      <c r="T849" s="247"/>
      <c r="U849" s="247"/>
      <c r="V849" s="247"/>
      <c r="W849" s="247"/>
      <c r="X849" s="247"/>
      <c r="Y849" s="247"/>
      <c r="Z849" s="247"/>
      <c r="AA849"/>
    </row>
    <row r="850" spans="1:27" s="336" customFormat="1" hidden="1" x14ac:dyDescent="0.35">
      <c r="A850" s="247"/>
      <c r="B850" s="247"/>
      <c r="C850" s="247"/>
      <c r="D850" s="247"/>
      <c r="E850" s="247"/>
      <c r="F850" s="247"/>
      <c r="G850" s="247"/>
      <c r="H850" s="247"/>
      <c r="I850" s="247"/>
      <c r="J850" s="247"/>
      <c r="K850" s="247"/>
      <c r="L850" s="247"/>
      <c r="M850" s="247"/>
      <c r="N850" s="247"/>
      <c r="O850" s="247"/>
      <c r="P850" s="247"/>
      <c r="Q850" s="247"/>
      <c r="R850" s="247"/>
      <c r="S850" s="247"/>
      <c r="T850" s="247"/>
      <c r="U850" s="247"/>
      <c r="V850" s="247"/>
      <c r="W850" s="247"/>
      <c r="X850" s="247"/>
      <c r="Y850" s="247"/>
      <c r="Z850" s="247"/>
      <c r="AA850"/>
    </row>
    <row r="851" spans="1:27" s="336" customFormat="1" hidden="1" x14ac:dyDescent="0.35">
      <c r="A851" s="247"/>
      <c r="B851" s="247"/>
      <c r="C851" s="247"/>
      <c r="D851" s="247"/>
      <c r="E851" s="247"/>
      <c r="F851" s="247"/>
      <c r="G851" s="247"/>
      <c r="H851" s="247"/>
      <c r="I851" s="247"/>
      <c r="J851" s="247"/>
      <c r="K851" s="247"/>
      <c r="L851" s="247"/>
      <c r="M851" s="247"/>
      <c r="N851" s="247"/>
      <c r="O851" s="247"/>
      <c r="P851" s="247"/>
      <c r="Q851" s="247"/>
      <c r="R851" s="247"/>
      <c r="S851" s="247"/>
      <c r="T851" s="247"/>
      <c r="U851" s="247"/>
      <c r="V851" s="247"/>
      <c r="W851" s="247"/>
      <c r="X851" s="247"/>
      <c r="Y851" s="247"/>
      <c r="Z851" s="247"/>
      <c r="AA851"/>
    </row>
    <row r="852" spans="1:27" s="336" customFormat="1" hidden="1" x14ac:dyDescent="0.35">
      <c r="A852" s="247"/>
      <c r="B852" s="247"/>
      <c r="C852" s="247"/>
      <c r="D852" s="247"/>
      <c r="E852" s="247"/>
      <c r="F852" s="247"/>
      <c r="G852" s="247"/>
      <c r="H852" s="247"/>
      <c r="I852" s="247"/>
      <c r="J852" s="247"/>
      <c r="K852" s="247"/>
      <c r="L852" s="247"/>
      <c r="M852" s="247"/>
      <c r="N852" s="247"/>
      <c r="O852" s="247"/>
      <c r="P852" s="247"/>
      <c r="Q852" s="247"/>
      <c r="R852" s="247"/>
      <c r="S852" s="247"/>
      <c r="T852" s="247"/>
      <c r="U852" s="247"/>
      <c r="V852" s="247"/>
      <c r="W852" s="247"/>
      <c r="X852" s="247"/>
      <c r="Y852" s="247"/>
      <c r="Z852" s="247"/>
      <c r="AA852"/>
    </row>
    <row r="853" spans="1:27" s="336" customFormat="1" hidden="1" x14ac:dyDescent="0.35">
      <c r="A853" s="247"/>
      <c r="B853" s="247"/>
      <c r="C853" s="247"/>
      <c r="D853" s="247"/>
      <c r="E853" s="247"/>
      <c r="F853" s="247"/>
      <c r="G853" s="247"/>
      <c r="H853" s="247"/>
      <c r="I853" s="247"/>
      <c r="J853" s="247"/>
      <c r="K853" s="247"/>
      <c r="L853" s="247"/>
      <c r="M853" s="247"/>
      <c r="N853" s="247"/>
      <c r="O853" s="247"/>
      <c r="P853" s="247"/>
      <c r="Q853" s="247"/>
      <c r="R853" s="247"/>
      <c r="S853" s="247"/>
      <c r="T853" s="247"/>
      <c r="U853" s="247"/>
      <c r="V853" s="247"/>
      <c r="W853" s="247"/>
      <c r="X853" s="247"/>
      <c r="Y853" s="247"/>
      <c r="Z853" s="247"/>
      <c r="AA853"/>
    </row>
    <row r="854" spans="1:27" s="336" customFormat="1" hidden="1" x14ac:dyDescent="0.35">
      <c r="A854" s="247"/>
      <c r="B854" s="247"/>
      <c r="C854" s="247"/>
      <c r="D854" s="247"/>
      <c r="E854" s="247"/>
      <c r="F854" s="247"/>
      <c r="G854" s="247"/>
      <c r="H854" s="247"/>
      <c r="I854" s="247"/>
      <c r="J854" s="247"/>
      <c r="K854" s="247"/>
      <c r="L854" s="247"/>
      <c r="M854" s="247"/>
      <c r="N854" s="247"/>
      <c r="O854" s="247"/>
      <c r="P854" s="247"/>
      <c r="Q854" s="247"/>
      <c r="R854" s="247"/>
      <c r="S854" s="247"/>
      <c r="T854" s="247"/>
      <c r="U854" s="247"/>
      <c r="V854" s="247"/>
      <c r="W854" s="247"/>
      <c r="X854" s="247"/>
      <c r="Y854" s="247"/>
      <c r="Z854" s="247"/>
      <c r="AA854"/>
    </row>
    <row r="855" spans="1:27" s="336" customFormat="1" hidden="1" x14ac:dyDescent="0.35">
      <c r="A855" s="247"/>
      <c r="B855" s="247"/>
      <c r="C855" s="247"/>
      <c r="D855" s="247"/>
      <c r="E855" s="247"/>
      <c r="F855" s="247"/>
      <c r="G855" s="247"/>
      <c r="H855" s="247"/>
      <c r="I855" s="247"/>
      <c r="J855" s="247"/>
      <c r="K855" s="247"/>
      <c r="L855" s="247"/>
      <c r="M855" s="247"/>
      <c r="N855" s="247"/>
      <c r="O855" s="247"/>
      <c r="P855" s="247"/>
      <c r="Q855" s="247"/>
      <c r="R855" s="247"/>
      <c r="S855" s="247"/>
      <c r="T855" s="247"/>
      <c r="U855" s="247"/>
      <c r="V855" s="247"/>
      <c r="W855" s="247"/>
      <c r="X855" s="247"/>
      <c r="Y855" s="247"/>
      <c r="Z855" s="247"/>
      <c r="AA855"/>
    </row>
    <row r="856" spans="1:27" s="336" customFormat="1" hidden="1" x14ac:dyDescent="0.35">
      <c r="A856" s="247"/>
      <c r="B856" s="247"/>
      <c r="C856" s="247"/>
      <c r="D856" s="247"/>
      <c r="E856" s="247"/>
      <c r="F856" s="247"/>
      <c r="G856" s="247"/>
      <c r="H856" s="247"/>
      <c r="I856" s="247"/>
      <c r="J856" s="247"/>
      <c r="K856" s="247"/>
      <c r="L856" s="247"/>
      <c r="M856" s="247"/>
      <c r="N856" s="247"/>
      <c r="O856" s="247"/>
      <c r="P856" s="247"/>
      <c r="Q856" s="247"/>
      <c r="R856" s="247"/>
      <c r="S856" s="247"/>
      <c r="T856" s="247"/>
      <c r="U856" s="247"/>
      <c r="V856" s="247"/>
      <c r="W856" s="247"/>
      <c r="X856" s="247"/>
      <c r="Y856" s="247"/>
      <c r="Z856" s="247"/>
      <c r="AA856"/>
    </row>
  </sheetData>
  <sheetProtection algorithmName="SHA-512" hashValue="80s6KVoBxe35qlLI5i+KMRAcUIyIRQ3Pq6+w5Z60P4U9E85Iw2drAJVx189OiukY/kC8xN4qv+o6NCmiDICalw==" saltValue="9DbyktJcdOv/hyuFPo7eKg==" spinCount="100000" sheet="1" formatCells="0" formatRows="0" sort="0" autoFilter="0" pivotTables="0"/>
  <mergeCells count="4057">
    <mergeCell ref="B211:E211"/>
    <mergeCell ref="F211:G211"/>
    <mergeCell ref="H211:I211"/>
    <mergeCell ref="J211:M211"/>
    <mergeCell ref="N211:P211"/>
    <mergeCell ref="Q211:R211"/>
    <mergeCell ref="S211:U211"/>
    <mergeCell ref="B212:E212"/>
    <mergeCell ref="F212:G212"/>
    <mergeCell ref="H212:I212"/>
    <mergeCell ref="J212:M212"/>
    <mergeCell ref="N212:P212"/>
    <mergeCell ref="Q212:R212"/>
    <mergeCell ref="S212:U212"/>
    <mergeCell ref="B208:E208"/>
    <mergeCell ref="F208:G208"/>
    <mergeCell ref="H208:I208"/>
    <mergeCell ref="J208:M208"/>
    <mergeCell ref="N208:P208"/>
    <mergeCell ref="Q208:R208"/>
    <mergeCell ref="S208:U208"/>
    <mergeCell ref="B209:E209"/>
    <mergeCell ref="F209:G209"/>
    <mergeCell ref="H209:I209"/>
    <mergeCell ref="J209:M209"/>
    <mergeCell ref="N209:P209"/>
    <mergeCell ref="Q209:R209"/>
    <mergeCell ref="S209:U209"/>
    <mergeCell ref="B210:E210"/>
    <mergeCell ref="F210:G210"/>
    <mergeCell ref="H210:I210"/>
    <mergeCell ref="J210:M210"/>
    <mergeCell ref="N210:P210"/>
    <mergeCell ref="Q210:R210"/>
    <mergeCell ref="S210:U210"/>
    <mergeCell ref="B205:E205"/>
    <mergeCell ref="F205:G205"/>
    <mergeCell ref="H205:I205"/>
    <mergeCell ref="J205:M205"/>
    <mergeCell ref="N205:P205"/>
    <mergeCell ref="Q205:R205"/>
    <mergeCell ref="S205:U205"/>
    <mergeCell ref="B206:E206"/>
    <mergeCell ref="F206:G206"/>
    <mergeCell ref="H206:I206"/>
    <mergeCell ref="J206:M206"/>
    <mergeCell ref="N206:P206"/>
    <mergeCell ref="Q206:R206"/>
    <mergeCell ref="S206:U206"/>
    <mergeCell ref="B207:E207"/>
    <mergeCell ref="F207:G207"/>
    <mergeCell ref="H207:I207"/>
    <mergeCell ref="J207:M207"/>
    <mergeCell ref="N207:P207"/>
    <mergeCell ref="Q207:R207"/>
    <mergeCell ref="S207:U207"/>
    <mergeCell ref="B202:E202"/>
    <mergeCell ref="F202:G202"/>
    <mergeCell ref="H202:I202"/>
    <mergeCell ref="J202:M202"/>
    <mergeCell ref="N202:P202"/>
    <mergeCell ref="Q202:R202"/>
    <mergeCell ref="S202:U202"/>
    <mergeCell ref="B203:E203"/>
    <mergeCell ref="F203:G203"/>
    <mergeCell ref="H203:I203"/>
    <mergeCell ref="J203:M203"/>
    <mergeCell ref="N203:P203"/>
    <mergeCell ref="Q203:R203"/>
    <mergeCell ref="S203:U203"/>
    <mergeCell ref="B204:E204"/>
    <mergeCell ref="F204:G204"/>
    <mergeCell ref="H204:I204"/>
    <mergeCell ref="J204:M204"/>
    <mergeCell ref="N204:P204"/>
    <mergeCell ref="Q204:R204"/>
    <mergeCell ref="S204:U204"/>
    <mergeCell ref="B199:E199"/>
    <mergeCell ref="F199:G199"/>
    <mergeCell ref="H199:I199"/>
    <mergeCell ref="J199:M199"/>
    <mergeCell ref="N199:P199"/>
    <mergeCell ref="Q199:R199"/>
    <mergeCell ref="S199:U199"/>
    <mergeCell ref="B200:E200"/>
    <mergeCell ref="F200:G200"/>
    <mergeCell ref="H200:I200"/>
    <mergeCell ref="J200:M200"/>
    <mergeCell ref="N200:P200"/>
    <mergeCell ref="Q200:R200"/>
    <mergeCell ref="S200:U200"/>
    <mergeCell ref="B201:E201"/>
    <mergeCell ref="F201:G201"/>
    <mergeCell ref="H201:I201"/>
    <mergeCell ref="J201:M201"/>
    <mergeCell ref="N201:P201"/>
    <mergeCell ref="Q201:R201"/>
    <mergeCell ref="S201:U201"/>
    <mergeCell ref="B196:E196"/>
    <mergeCell ref="F196:G196"/>
    <mergeCell ref="H196:I196"/>
    <mergeCell ref="J196:M196"/>
    <mergeCell ref="N196:P196"/>
    <mergeCell ref="Q196:R196"/>
    <mergeCell ref="S196:U196"/>
    <mergeCell ref="B197:E197"/>
    <mergeCell ref="F197:G197"/>
    <mergeCell ref="H197:I197"/>
    <mergeCell ref="J197:M197"/>
    <mergeCell ref="N197:P197"/>
    <mergeCell ref="Q197:R197"/>
    <mergeCell ref="S197:U197"/>
    <mergeCell ref="B198:E198"/>
    <mergeCell ref="F198:G198"/>
    <mergeCell ref="H198:I198"/>
    <mergeCell ref="J198:M198"/>
    <mergeCell ref="N198:P198"/>
    <mergeCell ref="Q198:R198"/>
    <mergeCell ref="S198:U198"/>
    <mergeCell ref="B193:E193"/>
    <mergeCell ref="F193:G193"/>
    <mergeCell ref="H193:I193"/>
    <mergeCell ref="J193:M193"/>
    <mergeCell ref="N193:P193"/>
    <mergeCell ref="Q193:R193"/>
    <mergeCell ref="S193:U193"/>
    <mergeCell ref="B194:E194"/>
    <mergeCell ref="F194:G194"/>
    <mergeCell ref="H194:I194"/>
    <mergeCell ref="J194:M194"/>
    <mergeCell ref="N194:P194"/>
    <mergeCell ref="Q194:R194"/>
    <mergeCell ref="S194:U194"/>
    <mergeCell ref="B195:E195"/>
    <mergeCell ref="F195:G195"/>
    <mergeCell ref="H195:I195"/>
    <mergeCell ref="J195:M195"/>
    <mergeCell ref="N195:P195"/>
    <mergeCell ref="Q195:R195"/>
    <mergeCell ref="S195:U195"/>
    <mergeCell ref="B190:E190"/>
    <mergeCell ref="F190:G190"/>
    <mergeCell ref="H190:I190"/>
    <mergeCell ref="J190:M190"/>
    <mergeCell ref="N190:P190"/>
    <mergeCell ref="Q190:R190"/>
    <mergeCell ref="S190:U190"/>
    <mergeCell ref="B191:E191"/>
    <mergeCell ref="F191:G191"/>
    <mergeCell ref="H191:I191"/>
    <mergeCell ref="J191:M191"/>
    <mergeCell ref="N191:P191"/>
    <mergeCell ref="Q191:R191"/>
    <mergeCell ref="S191:U191"/>
    <mergeCell ref="B192:E192"/>
    <mergeCell ref="F192:G192"/>
    <mergeCell ref="H192:I192"/>
    <mergeCell ref="J192:M192"/>
    <mergeCell ref="N192:P192"/>
    <mergeCell ref="Q192:R192"/>
    <mergeCell ref="S192:U192"/>
    <mergeCell ref="B187:E187"/>
    <mergeCell ref="F187:G187"/>
    <mergeCell ref="H187:I187"/>
    <mergeCell ref="J187:M187"/>
    <mergeCell ref="N187:P187"/>
    <mergeCell ref="Q187:R187"/>
    <mergeCell ref="S187:U187"/>
    <mergeCell ref="B188:E188"/>
    <mergeCell ref="F188:G188"/>
    <mergeCell ref="H188:I188"/>
    <mergeCell ref="J188:M188"/>
    <mergeCell ref="N188:P188"/>
    <mergeCell ref="Q188:R188"/>
    <mergeCell ref="S188:U188"/>
    <mergeCell ref="B189:E189"/>
    <mergeCell ref="F189:G189"/>
    <mergeCell ref="H189:I189"/>
    <mergeCell ref="J189:M189"/>
    <mergeCell ref="N189:P189"/>
    <mergeCell ref="Q189:R189"/>
    <mergeCell ref="S189:U189"/>
    <mergeCell ref="B184:E184"/>
    <mergeCell ref="F184:G184"/>
    <mergeCell ref="H184:I184"/>
    <mergeCell ref="J184:M184"/>
    <mergeCell ref="N184:P184"/>
    <mergeCell ref="Q184:R184"/>
    <mergeCell ref="S184:U184"/>
    <mergeCell ref="B185:E185"/>
    <mergeCell ref="F185:G185"/>
    <mergeCell ref="H185:I185"/>
    <mergeCell ref="J185:M185"/>
    <mergeCell ref="N185:P185"/>
    <mergeCell ref="Q185:R185"/>
    <mergeCell ref="S185:U185"/>
    <mergeCell ref="B186:E186"/>
    <mergeCell ref="F186:G186"/>
    <mergeCell ref="H186:I186"/>
    <mergeCell ref="J186:M186"/>
    <mergeCell ref="N186:P186"/>
    <mergeCell ref="Q186:R186"/>
    <mergeCell ref="S186:U186"/>
    <mergeCell ref="B181:E181"/>
    <mergeCell ref="F181:G181"/>
    <mergeCell ref="H181:I181"/>
    <mergeCell ref="J181:M181"/>
    <mergeCell ref="N181:P181"/>
    <mergeCell ref="Q181:R181"/>
    <mergeCell ref="S181:U181"/>
    <mergeCell ref="B182:E182"/>
    <mergeCell ref="F182:G182"/>
    <mergeCell ref="H182:I182"/>
    <mergeCell ref="J182:M182"/>
    <mergeCell ref="N182:P182"/>
    <mergeCell ref="Q182:R182"/>
    <mergeCell ref="S182:U182"/>
    <mergeCell ref="B183:E183"/>
    <mergeCell ref="F183:G183"/>
    <mergeCell ref="H183:I183"/>
    <mergeCell ref="J183:M183"/>
    <mergeCell ref="N183:P183"/>
    <mergeCell ref="Q183:R183"/>
    <mergeCell ref="S183:U183"/>
    <mergeCell ref="B178:E178"/>
    <mergeCell ref="F178:G178"/>
    <mergeCell ref="H178:I178"/>
    <mergeCell ref="J178:M178"/>
    <mergeCell ref="N178:P178"/>
    <mergeCell ref="Q178:R178"/>
    <mergeCell ref="S178:U178"/>
    <mergeCell ref="B179:E179"/>
    <mergeCell ref="F179:G179"/>
    <mergeCell ref="H179:I179"/>
    <mergeCell ref="J179:M179"/>
    <mergeCell ref="N179:P179"/>
    <mergeCell ref="Q179:R179"/>
    <mergeCell ref="S179:U179"/>
    <mergeCell ref="B180:E180"/>
    <mergeCell ref="F180:G180"/>
    <mergeCell ref="H180:I180"/>
    <mergeCell ref="J180:M180"/>
    <mergeCell ref="N180:P180"/>
    <mergeCell ref="Q180:R180"/>
    <mergeCell ref="S180:U180"/>
    <mergeCell ref="B175:E175"/>
    <mergeCell ref="F175:G175"/>
    <mergeCell ref="H175:I175"/>
    <mergeCell ref="J175:M175"/>
    <mergeCell ref="N175:P175"/>
    <mergeCell ref="Q175:R175"/>
    <mergeCell ref="S175:U175"/>
    <mergeCell ref="B176:E176"/>
    <mergeCell ref="F176:G176"/>
    <mergeCell ref="H176:I176"/>
    <mergeCell ref="J176:M176"/>
    <mergeCell ref="N176:P176"/>
    <mergeCell ref="Q176:R176"/>
    <mergeCell ref="S176:U176"/>
    <mergeCell ref="B177:E177"/>
    <mergeCell ref="F177:G177"/>
    <mergeCell ref="H177:I177"/>
    <mergeCell ref="J177:M177"/>
    <mergeCell ref="N177:P177"/>
    <mergeCell ref="Q177:R177"/>
    <mergeCell ref="S177:U177"/>
    <mergeCell ref="B172:E172"/>
    <mergeCell ref="F172:G172"/>
    <mergeCell ref="H172:I172"/>
    <mergeCell ref="J172:M172"/>
    <mergeCell ref="N172:P172"/>
    <mergeCell ref="Q172:R172"/>
    <mergeCell ref="S172:U172"/>
    <mergeCell ref="B173:E173"/>
    <mergeCell ref="F173:G173"/>
    <mergeCell ref="H173:I173"/>
    <mergeCell ref="J173:M173"/>
    <mergeCell ref="N173:P173"/>
    <mergeCell ref="Q173:R173"/>
    <mergeCell ref="S173:U173"/>
    <mergeCell ref="B174:E174"/>
    <mergeCell ref="F174:G174"/>
    <mergeCell ref="H174:I174"/>
    <mergeCell ref="J174:M174"/>
    <mergeCell ref="N174:P174"/>
    <mergeCell ref="Q174:R174"/>
    <mergeCell ref="S174:U174"/>
    <mergeCell ref="B169:E169"/>
    <mergeCell ref="F169:G169"/>
    <mergeCell ref="H169:I169"/>
    <mergeCell ref="J169:M169"/>
    <mergeCell ref="N169:P169"/>
    <mergeCell ref="Q169:R169"/>
    <mergeCell ref="S169:U169"/>
    <mergeCell ref="B170:E170"/>
    <mergeCell ref="F170:G170"/>
    <mergeCell ref="H170:I170"/>
    <mergeCell ref="J170:M170"/>
    <mergeCell ref="N170:P170"/>
    <mergeCell ref="Q170:R170"/>
    <mergeCell ref="S170:U170"/>
    <mergeCell ref="B171:E171"/>
    <mergeCell ref="F171:G171"/>
    <mergeCell ref="H171:I171"/>
    <mergeCell ref="J171:M171"/>
    <mergeCell ref="N171:P171"/>
    <mergeCell ref="Q171:R171"/>
    <mergeCell ref="S171:U171"/>
    <mergeCell ref="B166:E166"/>
    <mergeCell ref="F166:G166"/>
    <mergeCell ref="H166:I166"/>
    <mergeCell ref="J166:M166"/>
    <mergeCell ref="N166:P166"/>
    <mergeCell ref="Q166:R166"/>
    <mergeCell ref="S166:U166"/>
    <mergeCell ref="B167:E167"/>
    <mergeCell ref="F167:G167"/>
    <mergeCell ref="H167:I167"/>
    <mergeCell ref="J167:M167"/>
    <mergeCell ref="N167:P167"/>
    <mergeCell ref="Q167:R167"/>
    <mergeCell ref="S167:U167"/>
    <mergeCell ref="B168:E168"/>
    <mergeCell ref="F168:G168"/>
    <mergeCell ref="H168:I168"/>
    <mergeCell ref="J168:M168"/>
    <mergeCell ref="N168:P168"/>
    <mergeCell ref="Q168:R168"/>
    <mergeCell ref="S168:U168"/>
    <mergeCell ref="B163:E163"/>
    <mergeCell ref="F163:G163"/>
    <mergeCell ref="H163:I163"/>
    <mergeCell ref="J163:M163"/>
    <mergeCell ref="N163:P163"/>
    <mergeCell ref="Q163:R163"/>
    <mergeCell ref="S163:U163"/>
    <mergeCell ref="B164:E164"/>
    <mergeCell ref="F164:G164"/>
    <mergeCell ref="H164:I164"/>
    <mergeCell ref="J164:M164"/>
    <mergeCell ref="N164:P164"/>
    <mergeCell ref="Q164:R164"/>
    <mergeCell ref="S164:U164"/>
    <mergeCell ref="B165:E165"/>
    <mergeCell ref="F165:G165"/>
    <mergeCell ref="H165:I165"/>
    <mergeCell ref="J165:M165"/>
    <mergeCell ref="N165:P165"/>
    <mergeCell ref="Q165:R165"/>
    <mergeCell ref="S165:U165"/>
    <mergeCell ref="B421:D421"/>
    <mergeCell ref="E421:H421"/>
    <mergeCell ref="I421:J421"/>
    <mergeCell ref="K421:L421"/>
    <mergeCell ref="M421:N421"/>
    <mergeCell ref="O421:P421"/>
    <mergeCell ref="Q421:S421"/>
    <mergeCell ref="T421:U421"/>
    <mergeCell ref="B415:D415"/>
    <mergeCell ref="E415:H415"/>
    <mergeCell ref="I415:J415"/>
    <mergeCell ref="K415:L415"/>
    <mergeCell ref="M415:N415"/>
    <mergeCell ref="O415:P415"/>
    <mergeCell ref="Q415:S415"/>
    <mergeCell ref="T415:U415"/>
    <mergeCell ref="B95:I95"/>
    <mergeCell ref="R95:U95"/>
    <mergeCell ref="B96:I96"/>
    <mergeCell ref="R96:U96"/>
    <mergeCell ref="B420:D420"/>
    <mergeCell ref="E420:H420"/>
    <mergeCell ref="I420:J420"/>
    <mergeCell ref="K420:L420"/>
    <mergeCell ref="M420:N420"/>
    <mergeCell ref="O420:P420"/>
    <mergeCell ref="Q420:S420"/>
    <mergeCell ref="T420:U420"/>
    <mergeCell ref="B417:D417"/>
    <mergeCell ref="E417:H417"/>
    <mergeCell ref="I417:J417"/>
    <mergeCell ref="K417:L417"/>
    <mergeCell ref="M417:N417"/>
    <mergeCell ref="O417:P417"/>
    <mergeCell ref="Q417:S417"/>
    <mergeCell ref="T417:U417"/>
    <mergeCell ref="B413:D413"/>
    <mergeCell ref="E413:H413"/>
    <mergeCell ref="I413:J413"/>
    <mergeCell ref="K413:L413"/>
    <mergeCell ref="M413:N413"/>
    <mergeCell ref="O413:P413"/>
    <mergeCell ref="Q413:S413"/>
    <mergeCell ref="T413:U413"/>
    <mergeCell ref="B418:D418"/>
    <mergeCell ref="E418:H418"/>
    <mergeCell ref="I418:J418"/>
    <mergeCell ref="K418:L418"/>
    <mergeCell ref="M418:N418"/>
    <mergeCell ref="O418:P418"/>
    <mergeCell ref="Q418:S418"/>
    <mergeCell ref="T418:U418"/>
    <mergeCell ref="B419:D419"/>
    <mergeCell ref="E419:H419"/>
    <mergeCell ref="I419:J419"/>
    <mergeCell ref="K419:L419"/>
    <mergeCell ref="M419:N419"/>
    <mergeCell ref="O419:P419"/>
    <mergeCell ref="Q419:S419"/>
    <mergeCell ref="T419:U419"/>
    <mergeCell ref="B414:D414"/>
    <mergeCell ref="E414:H414"/>
    <mergeCell ref="I414:J414"/>
    <mergeCell ref="K414:L414"/>
    <mergeCell ref="M414:N414"/>
    <mergeCell ref="O414:P414"/>
    <mergeCell ref="Q414:S414"/>
    <mergeCell ref="T414:U414"/>
    <mergeCell ref="B410:D410"/>
    <mergeCell ref="E410:H410"/>
    <mergeCell ref="I410:J410"/>
    <mergeCell ref="K410:L410"/>
    <mergeCell ref="M410:N410"/>
    <mergeCell ref="O410:P410"/>
    <mergeCell ref="Q410:S410"/>
    <mergeCell ref="T410:U410"/>
    <mergeCell ref="B416:D416"/>
    <mergeCell ref="E416:H416"/>
    <mergeCell ref="I416:J416"/>
    <mergeCell ref="K416:L416"/>
    <mergeCell ref="M416:N416"/>
    <mergeCell ref="O416:P416"/>
    <mergeCell ref="Q416:S416"/>
    <mergeCell ref="T416:U416"/>
    <mergeCell ref="B411:D411"/>
    <mergeCell ref="E411:H411"/>
    <mergeCell ref="I411:J411"/>
    <mergeCell ref="K411:L411"/>
    <mergeCell ref="M411:N411"/>
    <mergeCell ref="O411:P411"/>
    <mergeCell ref="Q411:S411"/>
    <mergeCell ref="T411:U411"/>
    <mergeCell ref="B412:D412"/>
    <mergeCell ref="E412:H412"/>
    <mergeCell ref="I412:J412"/>
    <mergeCell ref="K412:L412"/>
    <mergeCell ref="M412:N412"/>
    <mergeCell ref="O412:P412"/>
    <mergeCell ref="Q412:S412"/>
    <mergeCell ref="T412:U412"/>
    <mergeCell ref="B407:D407"/>
    <mergeCell ref="E407:H407"/>
    <mergeCell ref="I407:J407"/>
    <mergeCell ref="K407:L407"/>
    <mergeCell ref="M407:N407"/>
    <mergeCell ref="O407:P407"/>
    <mergeCell ref="Q407:S407"/>
    <mergeCell ref="T407:U407"/>
    <mergeCell ref="B408:D408"/>
    <mergeCell ref="E408:H408"/>
    <mergeCell ref="I408:J408"/>
    <mergeCell ref="K408:L408"/>
    <mergeCell ref="M408:N408"/>
    <mergeCell ref="O408:P408"/>
    <mergeCell ref="Q408:S408"/>
    <mergeCell ref="T408:U408"/>
    <mergeCell ref="B409:D409"/>
    <mergeCell ref="E409:H409"/>
    <mergeCell ref="I409:J409"/>
    <mergeCell ref="K409:L409"/>
    <mergeCell ref="M409:N409"/>
    <mergeCell ref="O409:P409"/>
    <mergeCell ref="Q409:S409"/>
    <mergeCell ref="T409:U409"/>
    <mergeCell ref="B404:D404"/>
    <mergeCell ref="E404:H404"/>
    <mergeCell ref="I404:J404"/>
    <mergeCell ref="K404:L404"/>
    <mergeCell ref="M404:N404"/>
    <mergeCell ref="O404:P404"/>
    <mergeCell ref="Q404:S404"/>
    <mergeCell ref="T404:U404"/>
    <mergeCell ref="B405:D405"/>
    <mergeCell ref="E405:H405"/>
    <mergeCell ref="I405:J405"/>
    <mergeCell ref="K405:L405"/>
    <mergeCell ref="M405:N405"/>
    <mergeCell ref="O405:P405"/>
    <mergeCell ref="Q405:S405"/>
    <mergeCell ref="T405:U405"/>
    <mergeCell ref="B406:D406"/>
    <mergeCell ref="E406:H406"/>
    <mergeCell ref="I406:J406"/>
    <mergeCell ref="K406:L406"/>
    <mergeCell ref="M406:N406"/>
    <mergeCell ref="O406:P406"/>
    <mergeCell ref="Q406:S406"/>
    <mergeCell ref="T406:U406"/>
    <mergeCell ref="B401:D401"/>
    <mergeCell ref="E401:H401"/>
    <mergeCell ref="I401:J401"/>
    <mergeCell ref="K401:L401"/>
    <mergeCell ref="M401:N401"/>
    <mergeCell ref="O401:P401"/>
    <mergeCell ref="Q401:S401"/>
    <mergeCell ref="T401:U401"/>
    <mergeCell ref="B402:D402"/>
    <mergeCell ref="E402:H402"/>
    <mergeCell ref="I402:J402"/>
    <mergeCell ref="K402:L402"/>
    <mergeCell ref="M402:N402"/>
    <mergeCell ref="O402:P402"/>
    <mergeCell ref="Q402:S402"/>
    <mergeCell ref="T402:U402"/>
    <mergeCell ref="B403:D403"/>
    <mergeCell ref="E403:H403"/>
    <mergeCell ref="I403:J403"/>
    <mergeCell ref="K403:L403"/>
    <mergeCell ref="M403:N403"/>
    <mergeCell ref="O403:P403"/>
    <mergeCell ref="Q403:S403"/>
    <mergeCell ref="T403:U403"/>
    <mergeCell ref="B398:D398"/>
    <mergeCell ref="E398:H398"/>
    <mergeCell ref="I398:J398"/>
    <mergeCell ref="K398:L398"/>
    <mergeCell ref="M398:N398"/>
    <mergeCell ref="O398:P398"/>
    <mergeCell ref="Q398:S398"/>
    <mergeCell ref="T398:U398"/>
    <mergeCell ref="B399:D399"/>
    <mergeCell ref="E399:H399"/>
    <mergeCell ref="I399:J399"/>
    <mergeCell ref="K399:L399"/>
    <mergeCell ref="M399:N399"/>
    <mergeCell ref="O399:P399"/>
    <mergeCell ref="Q399:S399"/>
    <mergeCell ref="T399:U399"/>
    <mergeCell ref="B400:D400"/>
    <mergeCell ref="E400:H400"/>
    <mergeCell ref="I400:J400"/>
    <mergeCell ref="K400:L400"/>
    <mergeCell ref="M400:N400"/>
    <mergeCell ref="O400:P400"/>
    <mergeCell ref="Q400:S400"/>
    <mergeCell ref="T400:U400"/>
    <mergeCell ref="B395:D395"/>
    <mergeCell ref="E395:H395"/>
    <mergeCell ref="I395:J395"/>
    <mergeCell ref="K395:L395"/>
    <mergeCell ref="M395:N395"/>
    <mergeCell ref="O395:P395"/>
    <mergeCell ref="Q395:S395"/>
    <mergeCell ref="T395:U395"/>
    <mergeCell ref="B396:D396"/>
    <mergeCell ref="E396:H396"/>
    <mergeCell ref="I396:J396"/>
    <mergeCell ref="K396:L396"/>
    <mergeCell ref="M396:N396"/>
    <mergeCell ref="O396:P396"/>
    <mergeCell ref="Q396:S396"/>
    <mergeCell ref="T396:U396"/>
    <mergeCell ref="B397:D397"/>
    <mergeCell ref="E397:H397"/>
    <mergeCell ref="I397:J397"/>
    <mergeCell ref="K397:L397"/>
    <mergeCell ref="M397:N397"/>
    <mergeCell ref="O397:P397"/>
    <mergeCell ref="Q397:S397"/>
    <mergeCell ref="T397:U397"/>
    <mergeCell ref="B392:D392"/>
    <mergeCell ref="E392:H392"/>
    <mergeCell ref="I392:J392"/>
    <mergeCell ref="K392:L392"/>
    <mergeCell ref="M392:N392"/>
    <mergeCell ref="O392:P392"/>
    <mergeCell ref="Q392:S392"/>
    <mergeCell ref="T392:U392"/>
    <mergeCell ref="B393:D393"/>
    <mergeCell ref="E393:H393"/>
    <mergeCell ref="I393:J393"/>
    <mergeCell ref="K393:L393"/>
    <mergeCell ref="M393:N393"/>
    <mergeCell ref="O393:P393"/>
    <mergeCell ref="Q393:S393"/>
    <mergeCell ref="T393:U393"/>
    <mergeCell ref="B394:D394"/>
    <mergeCell ref="E394:H394"/>
    <mergeCell ref="I394:J394"/>
    <mergeCell ref="K394:L394"/>
    <mergeCell ref="M394:N394"/>
    <mergeCell ref="O394:P394"/>
    <mergeCell ref="Q394:S394"/>
    <mergeCell ref="T394:U394"/>
    <mergeCell ref="B389:D389"/>
    <mergeCell ref="E389:H389"/>
    <mergeCell ref="I389:J389"/>
    <mergeCell ref="K389:L389"/>
    <mergeCell ref="M389:N389"/>
    <mergeCell ref="O389:P389"/>
    <mergeCell ref="Q389:S389"/>
    <mergeCell ref="T389:U389"/>
    <mergeCell ref="B390:D390"/>
    <mergeCell ref="E390:H390"/>
    <mergeCell ref="I390:J390"/>
    <mergeCell ref="K390:L390"/>
    <mergeCell ref="M390:N390"/>
    <mergeCell ref="O390:P390"/>
    <mergeCell ref="Q390:S390"/>
    <mergeCell ref="T390:U390"/>
    <mergeCell ref="B391:D391"/>
    <mergeCell ref="E391:H391"/>
    <mergeCell ref="I391:J391"/>
    <mergeCell ref="K391:L391"/>
    <mergeCell ref="M391:N391"/>
    <mergeCell ref="O391:P391"/>
    <mergeCell ref="Q391:S391"/>
    <mergeCell ref="T391:U391"/>
    <mergeCell ref="B386:D386"/>
    <mergeCell ref="E386:H386"/>
    <mergeCell ref="I386:J386"/>
    <mergeCell ref="K386:L386"/>
    <mergeCell ref="M386:N386"/>
    <mergeCell ref="O386:P386"/>
    <mergeCell ref="Q386:S386"/>
    <mergeCell ref="T386:U386"/>
    <mergeCell ref="B387:D387"/>
    <mergeCell ref="E387:H387"/>
    <mergeCell ref="I387:J387"/>
    <mergeCell ref="K387:L387"/>
    <mergeCell ref="M387:N387"/>
    <mergeCell ref="O387:P387"/>
    <mergeCell ref="Q387:S387"/>
    <mergeCell ref="T387:U387"/>
    <mergeCell ref="B388:D388"/>
    <mergeCell ref="E388:H388"/>
    <mergeCell ref="I388:J388"/>
    <mergeCell ref="K388:L388"/>
    <mergeCell ref="M388:N388"/>
    <mergeCell ref="O388:P388"/>
    <mergeCell ref="Q388:S388"/>
    <mergeCell ref="T388:U388"/>
    <mergeCell ref="B383:D383"/>
    <mergeCell ref="E383:H383"/>
    <mergeCell ref="I383:J383"/>
    <mergeCell ref="K383:L383"/>
    <mergeCell ref="M383:N383"/>
    <mergeCell ref="O383:P383"/>
    <mergeCell ref="Q383:S383"/>
    <mergeCell ref="T383:U383"/>
    <mergeCell ref="B384:D384"/>
    <mergeCell ref="E384:H384"/>
    <mergeCell ref="I384:J384"/>
    <mergeCell ref="K384:L384"/>
    <mergeCell ref="M384:N384"/>
    <mergeCell ref="O384:P384"/>
    <mergeCell ref="Q384:S384"/>
    <mergeCell ref="T384:U384"/>
    <mergeCell ref="B385:D385"/>
    <mergeCell ref="E385:H385"/>
    <mergeCell ref="I385:J385"/>
    <mergeCell ref="K385:L385"/>
    <mergeCell ref="M385:N385"/>
    <mergeCell ref="O385:P385"/>
    <mergeCell ref="Q385:S385"/>
    <mergeCell ref="T385:U385"/>
    <mergeCell ref="B380:D380"/>
    <mergeCell ref="E380:H380"/>
    <mergeCell ref="I380:J380"/>
    <mergeCell ref="K380:L380"/>
    <mergeCell ref="M380:N380"/>
    <mergeCell ref="O380:P380"/>
    <mergeCell ref="Q380:S380"/>
    <mergeCell ref="T380:U380"/>
    <mergeCell ref="B381:D381"/>
    <mergeCell ref="E381:H381"/>
    <mergeCell ref="I381:J381"/>
    <mergeCell ref="K381:L381"/>
    <mergeCell ref="M381:N381"/>
    <mergeCell ref="O381:P381"/>
    <mergeCell ref="Q381:S381"/>
    <mergeCell ref="T381:U381"/>
    <mergeCell ref="B382:D382"/>
    <mergeCell ref="E382:H382"/>
    <mergeCell ref="I382:J382"/>
    <mergeCell ref="K382:L382"/>
    <mergeCell ref="M382:N382"/>
    <mergeCell ref="O382:P382"/>
    <mergeCell ref="Q382:S382"/>
    <mergeCell ref="T382:U382"/>
    <mergeCell ref="B377:D377"/>
    <mergeCell ref="E377:H377"/>
    <mergeCell ref="I377:J377"/>
    <mergeCell ref="K377:L377"/>
    <mergeCell ref="M377:N377"/>
    <mergeCell ref="O377:P377"/>
    <mergeCell ref="Q377:S377"/>
    <mergeCell ref="T377:U377"/>
    <mergeCell ref="B378:D378"/>
    <mergeCell ref="E378:H378"/>
    <mergeCell ref="I378:J378"/>
    <mergeCell ref="K378:L378"/>
    <mergeCell ref="M378:N378"/>
    <mergeCell ref="O378:P378"/>
    <mergeCell ref="Q378:S378"/>
    <mergeCell ref="T378:U378"/>
    <mergeCell ref="B379:D379"/>
    <mergeCell ref="E379:H379"/>
    <mergeCell ref="I379:J379"/>
    <mergeCell ref="K379:L379"/>
    <mergeCell ref="M379:N379"/>
    <mergeCell ref="O379:P379"/>
    <mergeCell ref="Q379:S379"/>
    <mergeCell ref="T379:U379"/>
    <mergeCell ref="B374:D374"/>
    <mergeCell ref="E374:H374"/>
    <mergeCell ref="I374:J374"/>
    <mergeCell ref="K374:L374"/>
    <mergeCell ref="M374:N374"/>
    <mergeCell ref="O374:P374"/>
    <mergeCell ref="Q374:S374"/>
    <mergeCell ref="T374:U374"/>
    <mergeCell ref="B375:D375"/>
    <mergeCell ref="E375:H375"/>
    <mergeCell ref="I375:J375"/>
    <mergeCell ref="K375:L375"/>
    <mergeCell ref="M375:N375"/>
    <mergeCell ref="O375:P375"/>
    <mergeCell ref="Q375:S375"/>
    <mergeCell ref="T375:U375"/>
    <mergeCell ref="B376:D376"/>
    <mergeCell ref="E376:H376"/>
    <mergeCell ref="I376:J376"/>
    <mergeCell ref="K376:L376"/>
    <mergeCell ref="M376:N376"/>
    <mergeCell ref="O376:P376"/>
    <mergeCell ref="Q376:S376"/>
    <mergeCell ref="T376:U376"/>
    <mergeCell ref="B371:D371"/>
    <mergeCell ref="E371:H371"/>
    <mergeCell ref="I371:J371"/>
    <mergeCell ref="K371:L371"/>
    <mergeCell ref="M371:N371"/>
    <mergeCell ref="O371:P371"/>
    <mergeCell ref="Q371:S371"/>
    <mergeCell ref="T371:U371"/>
    <mergeCell ref="B372:D372"/>
    <mergeCell ref="E372:H372"/>
    <mergeCell ref="I372:J372"/>
    <mergeCell ref="K372:L372"/>
    <mergeCell ref="M372:N372"/>
    <mergeCell ref="O372:P372"/>
    <mergeCell ref="Q372:S372"/>
    <mergeCell ref="T372:U372"/>
    <mergeCell ref="B373:D373"/>
    <mergeCell ref="E373:H373"/>
    <mergeCell ref="I373:J373"/>
    <mergeCell ref="K373:L373"/>
    <mergeCell ref="M373:N373"/>
    <mergeCell ref="O373:P373"/>
    <mergeCell ref="Q373:S373"/>
    <mergeCell ref="T373:U373"/>
    <mergeCell ref="B368:D368"/>
    <mergeCell ref="E368:H368"/>
    <mergeCell ref="I368:J368"/>
    <mergeCell ref="K368:L368"/>
    <mergeCell ref="M368:N368"/>
    <mergeCell ref="O368:P368"/>
    <mergeCell ref="Q368:S368"/>
    <mergeCell ref="T368:U368"/>
    <mergeCell ref="B369:D369"/>
    <mergeCell ref="E369:H369"/>
    <mergeCell ref="I369:J369"/>
    <mergeCell ref="K369:L369"/>
    <mergeCell ref="M369:N369"/>
    <mergeCell ref="O369:P369"/>
    <mergeCell ref="Q369:S369"/>
    <mergeCell ref="T369:U369"/>
    <mergeCell ref="B370:D370"/>
    <mergeCell ref="E370:H370"/>
    <mergeCell ref="I370:J370"/>
    <mergeCell ref="K370:L370"/>
    <mergeCell ref="M370:N370"/>
    <mergeCell ref="O370:P370"/>
    <mergeCell ref="Q370:S370"/>
    <mergeCell ref="T370:U370"/>
    <mergeCell ref="B365:D365"/>
    <mergeCell ref="E365:H365"/>
    <mergeCell ref="I365:J365"/>
    <mergeCell ref="K365:L365"/>
    <mergeCell ref="M365:N365"/>
    <mergeCell ref="O365:P365"/>
    <mergeCell ref="Q365:S365"/>
    <mergeCell ref="T365:U365"/>
    <mergeCell ref="B366:D366"/>
    <mergeCell ref="E366:H366"/>
    <mergeCell ref="I366:J366"/>
    <mergeCell ref="K366:L366"/>
    <mergeCell ref="M366:N366"/>
    <mergeCell ref="O366:P366"/>
    <mergeCell ref="Q366:S366"/>
    <mergeCell ref="T366:U366"/>
    <mergeCell ref="B367:D367"/>
    <mergeCell ref="E367:H367"/>
    <mergeCell ref="I367:J367"/>
    <mergeCell ref="K367:L367"/>
    <mergeCell ref="M367:N367"/>
    <mergeCell ref="O367:P367"/>
    <mergeCell ref="Q367:S367"/>
    <mergeCell ref="T367:U367"/>
    <mergeCell ref="B362:D362"/>
    <mergeCell ref="E362:H362"/>
    <mergeCell ref="I362:J362"/>
    <mergeCell ref="K362:L362"/>
    <mergeCell ref="M362:N362"/>
    <mergeCell ref="O362:P362"/>
    <mergeCell ref="Q362:S362"/>
    <mergeCell ref="T362:U362"/>
    <mergeCell ref="B363:D363"/>
    <mergeCell ref="E363:H363"/>
    <mergeCell ref="I363:J363"/>
    <mergeCell ref="K363:L363"/>
    <mergeCell ref="M363:N363"/>
    <mergeCell ref="O363:P363"/>
    <mergeCell ref="Q363:S363"/>
    <mergeCell ref="T363:U363"/>
    <mergeCell ref="B364:D364"/>
    <mergeCell ref="E364:H364"/>
    <mergeCell ref="I364:J364"/>
    <mergeCell ref="K364:L364"/>
    <mergeCell ref="M364:N364"/>
    <mergeCell ref="O364:P364"/>
    <mergeCell ref="Q364:S364"/>
    <mergeCell ref="T364:U364"/>
    <mergeCell ref="B359:D359"/>
    <mergeCell ref="E359:H359"/>
    <mergeCell ref="I359:J359"/>
    <mergeCell ref="K359:L359"/>
    <mergeCell ref="M359:N359"/>
    <mergeCell ref="O359:P359"/>
    <mergeCell ref="Q359:S359"/>
    <mergeCell ref="T359:U359"/>
    <mergeCell ref="B360:D360"/>
    <mergeCell ref="E360:H360"/>
    <mergeCell ref="I360:J360"/>
    <mergeCell ref="K360:L360"/>
    <mergeCell ref="M360:N360"/>
    <mergeCell ref="O360:P360"/>
    <mergeCell ref="Q360:S360"/>
    <mergeCell ref="T360:U360"/>
    <mergeCell ref="B361:D361"/>
    <mergeCell ref="E361:H361"/>
    <mergeCell ref="I361:J361"/>
    <mergeCell ref="K361:L361"/>
    <mergeCell ref="M361:N361"/>
    <mergeCell ref="O361:P361"/>
    <mergeCell ref="Q361:S361"/>
    <mergeCell ref="T361:U361"/>
    <mergeCell ref="B356:D356"/>
    <mergeCell ref="E356:H356"/>
    <mergeCell ref="I356:J356"/>
    <mergeCell ref="K356:L356"/>
    <mergeCell ref="M356:N356"/>
    <mergeCell ref="O356:P356"/>
    <mergeCell ref="Q356:S356"/>
    <mergeCell ref="T356:U356"/>
    <mergeCell ref="B357:D357"/>
    <mergeCell ref="E357:H357"/>
    <mergeCell ref="I357:J357"/>
    <mergeCell ref="K357:L357"/>
    <mergeCell ref="M357:N357"/>
    <mergeCell ref="O357:P357"/>
    <mergeCell ref="Q357:S357"/>
    <mergeCell ref="T357:U357"/>
    <mergeCell ref="B358:D358"/>
    <mergeCell ref="E358:H358"/>
    <mergeCell ref="I358:J358"/>
    <mergeCell ref="K358:L358"/>
    <mergeCell ref="M358:N358"/>
    <mergeCell ref="O358:P358"/>
    <mergeCell ref="Q358:S358"/>
    <mergeCell ref="T358:U358"/>
    <mergeCell ref="B353:D353"/>
    <mergeCell ref="E353:H353"/>
    <mergeCell ref="I353:J353"/>
    <mergeCell ref="K353:L353"/>
    <mergeCell ref="M353:N353"/>
    <mergeCell ref="O353:P353"/>
    <mergeCell ref="Q353:S353"/>
    <mergeCell ref="T353:U353"/>
    <mergeCell ref="B354:D354"/>
    <mergeCell ref="E354:H354"/>
    <mergeCell ref="I354:J354"/>
    <mergeCell ref="K354:L354"/>
    <mergeCell ref="M354:N354"/>
    <mergeCell ref="O354:P354"/>
    <mergeCell ref="Q354:S354"/>
    <mergeCell ref="T354:U354"/>
    <mergeCell ref="B355:D355"/>
    <mergeCell ref="E355:H355"/>
    <mergeCell ref="I355:J355"/>
    <mergeCell ref="K355:L355"/>
    <mergeCell ref="M355:N355"/>
    <mergeCell ref="O355:P355"/>
    <mergeCell ref="Q355:S355"/>
    <mergeCell ref="T355:U355"/>
    <mergeCell ref="B350:D350"/>
    <mergeCell ref="E350:H350"/>
    <mergeCell ref="I350:J350"/>
    <mergeCell ref="K350:L350"/>
    <mergeCell ref="M350:N350"/>
    <mergeCell ref="O350:P350"/>
    <mergeCell ref="Q350:S350"/>
    <mergeCell ref="T350:U350"/>
    <mergeCell ref="B351:D351"/>
    <mergeCell ref="E351:H351"/>
    <mergeCell ref="I351:J351"/>
    <mergeCell ref="K351:L351"/>
    <mergeCell ref="M351:N351"/>
    <mergeCell ref="O351:P351"/>
    <mergeCell ref="Q351:S351"/>
    <mergeCell ref="T351:U351"/>
    <mergeCell ref="B352:D352"/>
    <mergeCell ref="E352:H352"/>
    <mergeCell ref="I352:J352"/>
    <mergeCell ref="K352:L352"/>
    <mergeCell ref="M352:N352"/>
    <mergeCell ref="O352:P352"/>
    <mergeCell ref="Q352:S352"/>
    <mergeCell ref="T352:U352"/>
    <mergeCell ref="B347:D347"/>
    <mergeCell ref="E347:H347"/>
    <mergeCell ref="I347:J347"/>
    <mergeCell ref="K347:L347"/>
    <mergeCell ref="M347:N347"/>
    <mergeCell ref="O347:P347"/>
    <mergeCell ref="Q347:S347"/>
    <mergeCell ref="T347:U347"/>
    <mergeCell ref="B348:D348"/>
    <mergeCell ref="E348:H348"/>
    <mergeCell ref="I348:J348"/>
    <mergeCell ref="K348:L348"/>
    <mergeCell ref="M348:N348"/>
    <mergeCell ref="O348:P348"/>
    <mergeCell ref="Q348:S348"/>
    <mergeCell ref="T348:U348"/>
    <mergeCell ref="B349:D349"/>
    <mergeCell ref="E349:H349"/>
    <mergeCell ref="I349:J349"/>
    <mergeCell ref="K349:L349"/>
    <mergeCell ref="M349:N349"/>
    <mergeCell ref="O349:P349"/>
    <mergeCell ref="Q349:S349"/>
    <mergeCell ref="T349:U349"/>
    <mergeCell ref="B344:D344"/>
    <mergeCell ref="E344:H344"/>
    <mergeCell ref="I344:J344"/>
    <mergeCell ref="K344:L344"/>
    <mergeCell ref="M344:N344"/>
    <mergeCell ref="O344:P344"/>
    <mergeCell ref="Q344:S344"/>
    <mergeCell ref="T344:U344"/>
    <mergeCell ref="B345:D345"/>
    <mergeCell ref="E345:H345"/>
    <mergeCell ref="I345:J345"/>
    <mergeCell ref="K345:L345"/>
    <mergeCell ref="M345:N345"/>
    <mergeCell ref="O345:P345"/>
    <mergeCell ref="Q345:S345"/>
    <mergeCell ref="T345:U345"/>
    <mergeCell ref="B346:D346"/>
    <mergeCell ref="E346:H346"/>
    <mergeCell ref="I346:J346"/>
    <mergeCell ref="K346:L346"/>
    <mergeCell ref="M346:N346"/>
    <mergeCell ref="O346:P346"/>
    <mergeCell ref="Q346:S346"/>
    <mergeCell ref="T346:U346"/>
    <mergeCell ref="B341:D341"/>
    <mergeCell ref="E341:H341"/>
    <mergeCell ref="I341:J341"/>
    <mergeCell ref="K341:L341"/>
    <mergeCell ref="M341:N341"/>
    <mergeCell ref="O341:P341"/>
    <mergeCell ref="Q341:S341"/>
    <mergeCell ref="T341:U341"/>
    <mergeCell ref="B342:D342"/>
    <mergeCell ref="E342:H342"/>
    <mergeCell ref="I342:J342"/>
    <mergeCell ref="K342:L342"/>
    <mergeCell ref="M342:N342"/>
    <mergeCell ref="O342:P342"/>
    <mergeCell ref="Q342:S342"/>
    <mergeCell ref="T342:U342"/>
    <mergeCell ref="B343:D343"/>
    <mergeCell ref="E343:H343"/>
    <mergeCell ref="I343:J343"/>
    <mergeCell ref="K343:L343"/>
    <mergeCell ref="M343:N343"/>
    <mergeCell ref="O343:P343"/>
    <mergeCell ref="Q343:S343"/>
    <mergeCell ref="T343:U343"/>
    <mergeCell ref="B338:D338"/>
    <mergeCell ref="E338:H338"/>
    <mergeCell ref="I338:J338"/>
    <mergeCell ref="K338:L338"/>
    <mergeCell ref="M338:N338"/>
    <mergeCell ref="O338:P338"/>
    <mergeCell ref="Q338:S338"/>
    <mergeCell ref="T338:U338"/>
    <mergeCell ref="B339:D339"/>
    <mergeCell ref="E339:H339"/>
    <mergeCell ref="I339:J339"/>
    <mergeCell ref="K339:L339"/>
    <mergeCell ref="M339:N339"/>
    <mergeCell ref="O339:P339"/>
    <mergeCell ref="Q339:S339"/>
    <mergeCell ref="T339:U339"/>
    <mergeCell ref="B340:D340"/>
    <mergeCell ref="E340:H340"/>
    <mergeCell ref="I340:J340"/>
    <mergeCell ref="K340:L340"/>
    <mergeCell ref="M340:N340"/>
    <mergeCell ref="O340:P340"/>
    <mergeCell ref="Q340:S340"/>
    <mergeCell ref="T340:U340"/>
    <mergeCell ref="B335:D335"/>
    <mergeCell ref="E335:H335"/>
    <mergeCell ref="I335:J335"/>
    <mergeCell ref="K335:L335"/>
    <mergeCell ref="M335:N335"/>
    <mergeCell ref="O335:P335"/>
    <mergeCell ref="Q335:S335"/>
    <mergeCell ref="T335:U335"/>
    <mergeCell ref="B336:D336"/>
    <mergeCell ref="E336:H336"/>
    <mergeCell ref="I336:J336"/>
    <mergeCell ref="K336:L336"/>
    <mergeCell ref="M336:N336"/>
    <mergeCell ref="O336:P336"/>
    <mergeCell ref="Q336:S336"/>
    <mergeCell ref="T336:U336"/>
    <mergeCell ref="B337:D337"/>
    <mergeCell ref="E337:H337"/>
    <mergeCell ref="I337:J337"/>
    <mergeCell ref="K337:L337"/>
    <mergeCell ref="M337:N337"/>
    <mergeCell ref="O337:P337"/>
    <mergeCell ref="Q337:S337"/>
    <mergeCell ref="T337:U337"/>
    <mergeCell ref="B332:D332"/>
    <mergeCell ref="E332:H332"/>
    <mergeCell ref="I332:J332"/>
    <mergeCell ref="K332:L332"/>
    <mergeCell ref="M332:N332"/>
    <mergeCell ref="O332:P332"/>
    <mergeCell ref="Q332:S332"/>
    <mergeCell ref="T332:U332"/>
    <mergeCell ref="B333:D333"/>
    <mergeCell ref="E333:H333"/>
    <mergeCell ref="I333:J333"/>
    <mergeCell ref="K333:L333"/>
    <mergeCell ref="M333:N333"/>
    <mergeCell ref="O333:P333"/>
    <mergeCell ref="Q333:S333"/>
    <mergeCell ref="T333:U333"/>
    <mergeCell ref="B334:D334"/>
    <mergeCell ref="E334:H334"/>
    <mergeCell ref="I334:J334"/>
    <mergeCell ref="K334:L334"/>
    <mergeCell ref="M334:N334"/>
    <mergeCell ref="O334:P334"/>
    <mergeCell ref="Q334:S334"/>
    <mergeCell ref="T334:U334"/>
    <mergeCell ref="B329:D329"/>
    <mergeCell ref="E329:H329"/>
    <mergeCell ref="I329:J329"/>
    <mergeCell ref="K329:L329"/>
    <mergeCell ref="M329:N329"/>
    <mergeCell ref="O329:P329"/>
    <mergeCell ref="Q329:S329"/>
    <mergeCell ref="T329:U329"/>
    <mergeCell ref="B330:D330"/>
    <mergeCell ref="E330:H330"/>
    <mergeCell ref="I330:J330"/>
    <mergeCell ref="K330:L330"/>
    <mergeCell ref="M330:N330"/>
    <mergeCell ref="O330:P330"/>
    <mergeCell ref="Q330:S330"/>
    <mergeCell ref="T330:U330"/>
    <mergeCell ref="B331:D331"/>
    <mergeCell ref="E331:H331"/>
    <mergeCell ref="I331:J331"/>
    <mergeCell ref="K331:L331"/>
    <mergeCell ref="M331:N331"/>
    <mergeCell ref="O331:P331"/>
    <mergeCell ref="Q331:S331"/>
    <mergeCell ref="T331:U331"/>
    <mergeCell ref="B326:D326"/>
    <mergeCell ref="E326:H326"/>
    <mergeCell ref="I326:J326"/>
    <mergeCell ref="K326:L326"/>
    <mergeCell ref="M326:N326"/>
    <mergeCell ref="O326:P326"/>
    <mergeCell ref="Q326:S326"/>
    <mergeCell ref="T326:U326"/>
    <mergeCell ref="B327:D327"/>
    <mergeCell ref="E327:H327"/>
    <mergeCell ref="I327:J327"/>
    <mergeCell ref="K327:L327"/>
    <mergeCell ref="M327:N327"/>
    <mergeCell ref="O327:P327"/>
    <mergeCell ref="Q327:S327"/>
    <mergeCell ref="T327:U327"/>
    <mergeCell ref="B328:D328"/>
    <mergeCell ref="E328:H328"/>
    <mergeCell ref="I328:J328"/>
    <mergeCell ref="K328:L328"/>
    <mergeCell ref="M328:N328"/>
    <mergeCell ref="O328:P328"/>
    <mergeCell ref="Q328:S328"/>
    <mergeCell ref="T328:U328"/>
    <mergeCell ref="B323:D323"/>
    <mergeCell ref="E323:H323"/>
    <mergeCell ref="I323:J323"/>
    <mergeCell ref="K323:L323"/>
    <mergeCell ref="M323:N323"/>
    <mergeCell ref="O323:P323"/>
    <mergeCell ref="Q323:S323"/>
    <mergeCell ref="T323:U323"/>
    <mergeCell ref="B324:D324"/>
    <mergeCell ref="E324:H324"/>
    <mergeCell ref="I324:J324"/>
    <mergeCell ref="K324:L324"/>
    <mergeCell ref="M324:N324"/>
    <mergeCell ref="O324:P324"/>
    <mergeCell ref="Q324:S324"/>
    <mergeCell ref="T324:U324"/>
    <mergeCell ref="B325:D325"/>
    <mergeCell ref="E325:H325"/>
    <mergeCell ref="I325:J325"/>
    <mergeCell ref="K325:L325"/>
    <mergeCell ref="M325:N325"/>
    <mergeCell ref="O325:P325"/>
    <mergeCell ref="Q325:S325"/>
    <mergeCell ref="T325:U325"/>
    <mergeCell ref="B320:D320"/>
    <mergeCell ref="E320:H320"/>
    <mergeCell ref="I320:J320"/>
    <mergeCell ref="K320:L320"/>
    <mergeCell ref="M320:N320"/>
    <mergeCell ref="O320:P320"/>
    <mergeCell ref="Q320:S320"/>
    <mergeCell ref="T320:U320"/>
    <mergeCell ref="B321:D321"/>
    <mergeCell ref="E321:H321"/>
    <mergeCell ref="I321:J321"/>
    <mergeCell ref="K321:L321"/>
    <mergeCell ref="M321:N321"/>
    <mergeCell ref="O321:P321"/>
    <mergeCell ref="Q321:S321"/>
    <mergeCell ref="T321:U321"/>
    <mergeCell ref="B322:D322"/>
    <mergeCell ref="E322:H322"/>
    <mergeCell ref="I322:J322"/>
    <mergeCell ref="K322:L322"/>
    <mergeCell ref="M322:N322"/>
    <mergeCell ref="O322:P322"/>
    <mergeCell ref="Q322:S322"/>
    <mergeCell ref="T322:U322"/>
    <mergeCell ref="B317:D317"/>
    <mergeCell ref="E317:H317"/>
    <mergeCell ref="I317:J317"/>
    <mergeCell ref="K317:L317"/>
    <mergeCell ref="M317:N317"/>
    <mergeCell ref="O317:P317"/>
    <mergeCell ref="Q317:S317"/>
    <mergeCell ref="T317:U317"/>
    <mergeCell ref="B318:D318"/>
    <mergeCell ref="E318:H318"/>
    <mergeCell ref="I318:J318"/>
    <mergeCell ref="K318:L318"/>
    <mergeCell ref="M318:N318"/>
    <mergeCell ref="O318:P318"/>
    <mergeCell ref="Q318:S318"/>
    <mergeCell ref="T318:U318"/>
    <mergeCell ref="B319:D319"/>
    <mergeCell ref="E319:H319"/>
    <mergeCell ref="I319:J319"/>
    <mergeCell ref="K319:L319"/>
    <mergeCell ref="M319:N319"/>
    <mergeCell ref="O319:P319"/>
    <mergeCell ref="Q319:S319"/>
    <mergeCell ref="T319:U319"/>
    <mergeCell ref="B314:D314"/>
    <mergeCell ref="E314:H314"/>
    <mergeCell ref="I314:J314"/>
    <mergeCell ref="K314:L314"/>
    <mergeCell ref="M314:N314"/>
    <mergeCell ref="O314:P314"/>
    <mergeCell ref="Q314:S314"/>
    <mergeCell ref="T314:U314"/>
    <mergeCell ref="B315:D315"/>
    <mergeCell ref="E315:H315"/>
    <mergeCell ref="I315:J315"/>
    <mergeCell ref="K315:L315"/>
    <mergeCell ref="M315:N315"/>
    <mergeCell ref="O315:P315"/>
    <mergeCell ref="Q315:S315"/>
    <mergeCell ref="T315:U315"/>
    <mergeCell ref="B316:D316"/>
    <mergeCell ref="E316:H316"/>
    <mergeCell ref="I316:J316"/>
    <mergeCell ref="K316:L316"/>
    <mergeCell ref="M316:N316"/>
    <mergeCell ref="O316:P316"/>
    <mergeCell ref="Q316:S316"/>
    <mergeCell ref="T316:U316"/>
    <mergeCell ref="B311:D311"/>
    <mergeCell ref="E311:H311"/>
    <mergeCell ref="I311:J311"/>
    <mergeCell ref="K311:L311"/>
    <mergeCell ref="M311:N311"/>
    <mergeCell ref="O311:P311"/>
    <mergeCell ref="Q311:S311"/>
    <mergeCell ref="T311:U311"/>
    <mergeCell ref="B312:D312"/>
    <mergeCell ref="E312:H312"/>
    <mergeCell ref="I312:J312"/>
    <mergeCell ref="K312:L312"/>
    <mergeCell ref="M312:N312"/>
    <mergeCell ref="O312:P312"/>
    <mergeCell ref="Q312:S312"/>
    <mergeCell ref="T312:U312"/>
    <mergeCell ref="B313:D313"/>
    <mergeCell ref="E313:H313"/>
    <mergeCell ref="I313:J313"/>
    <mergeCell ref="K313:L313"/>
    <mergeCell ref="M313:N313"/>
    <mergeCell ref="O313:P313"/>
    <mergeCell ref="Q313:S313"/>
    <mergeCell ref="T313:U313"/>
    <mergeCell ref="B308:D308"/>
    <mergeCell ref="E308:H308"/>
    <mergeCell ref="I308:J308"/>
    <mergeCell ref="K308:L308"/>
    <mergeCell ref="M308:N308"/>
    <mergeCell ref="O308:P308"/>
    <mergeCell ref="Q308:S308"/>
    <mergeCell ref="T308:U308"/>
    <mergeCell ref="B309:D309"/>
    <mergeCell ref="E309:H309"/>
    <mergeCell ref="I309:J309"/>
    <mergeCell ref="K309:L309"/>
    <mergeCell ref="M309:N309"/>
    <mergeCell ref="O309:P309"/>
    <mergeCell ref="Q309:S309"/>
    <mergeCell ref="T309:U309"/>
    <mergeCell ref="B310:D310"/>
    <mergeCell ref="E310:H310"/>
    <mergeCell ref="I310:J310"/>
    <mergeCell ref="K310:L310"/>
    <mergeCell ref="M310:N310"/>
    <mergeCell ref="O310:P310"/>
    <mergeCell ref="Q310:S310"/>
    <mergeCell ref="T310:U310"/>
    <mergeCell ref="B305:D305"/>
    <mergeCell ref="E305:H305"/>
    <mergeCell ref="I305:J305"/>
    <mergeCell ref="K305:L305"/>
    <mergeCell ref="M305:N305"/>
    <mergeCell ref="O305:P305"/>
    <mergeCell ref="Q305:S305"/>
    <mergeCell ref="T305:U305"/>
    <mergeCell ref="B306:D306"/>
    <mergeCell ref="E306:H306"/>
    <mergeCell ref="I306:J306"/>
    <mergeCell ref="K306:L306"/>
    <mergeCell ref="M306:N306"/>
    <mergeCell ref="O306:P306"/>
    <mergeCell ref="Q306:S306"/>
    <mergeCell ref="T306:U306"/>
    <mergeCell ref="B307:D307"/>
    <mergeCell ref="E307:H307"/>
    <mergeCell ref="I307:J307"/>
    <mergeCell ref="K307:L307"/>
    <mergeCell ref="M307:N307"/>
    <mergeCell ref="O307:P307"/>
    <mergeCell ref="Q307:S307"/>
    <mergeCell ref="T307:U307"/>
    <mergeCell ref="B302:D302"/>
    <mergeCell ref="E302:H302"/>
    <mergeCell ref="I302:J302"/>
    <mergeCell ref="K302:L302"/>
    <mergeCell ref="M302:N302"/>
    <mergeCell ref="O302:P302"/>
    <mergeCell ref="Q302:S302"/>
    <mergeCell ref="T302:U302"/>
    <mergeCell ref="B303:D303"/>
    <mergeCell ref="E303:H303"/>
    <mergeCell ref="I303:J303"/>
    <mergeCell ref="K303:L303"/>
    <mergeCell ref="M303:N303"/>
    <mergeCell ref="O303:P303"/>
    <mergeCell ref="Q303:S303"/>
    <mergeCell ref="T303:U303"/>
    <mergeCell ref="B304:D304"/>
    <mergeCell ref="E304:H304"/>
    <mergeCell ref="I304:J304"/>
    <mergeCell ref="K304:L304"/>
    <mergeCell ref="M304:N304"/>
    <mergeCell ref="O304:P304"/>
    <mergeCell ref="Q304:S304"/>
    <mergeCell ref="T304:U304"/>
    <mergeCell ref="B299:D299"/>
    <mergeCell ref="E299:H299"/>
    <mergeCell ref="I299:J299"/>
    <mergeCell ref="K299:L299"/>
    <mergeCell ref="M299:N299"/>
    <mergeCell ref="O299:P299"/>
    <mergeCell ref="Q299:S299"/>
    <mergeCell ref="T299:U299"/>
    <mergeCell ref="B300:D300"/>
    <mergeCell ref="E300:H300"/>
    <mergeCell ref="I300:J300"/>
    <mergeCell ref="K300:L300"/>
    <mergeCell ref="M300:N300"/>
    <mergeCell ref="O300:P300"/>
    <mergeCell ref="Q300:S300"/>
    <mergeCell ref="T300:U300"/>
    <mergeCell ref="B301:D301"/>
    <mergeCell ref="E301:H301"/>
    <mergeCell ref="I301:J301"/>
    <mergeCell ref="K301:L301"/>
    <mergeCell ref="M301:N301"/>
    <mergeCell ref="O301:P301"/>
    <mergeCell ref="Q301:S301"/>
    <mergeCell ref="T301:U301"/>
    <mergeCell ref="B296:D296"/>
    <mergeCell ref="E296:H296"/>
    <mergeCell ref="I296:J296"/>
    <mergeCell ref="K296:L296"/>
    <mergeCell ref="M296:N296"/>
    <mergeCell ref="O296:P296"/>
    <mergeCell ref="Q296:S296"/>
    <mergeCell ref="T296:U296"/>
    <mergeCell ref="B297:D297"/>
    <mergeCell ref="E297:H297"/>
    <mergeCell ref="I297:J297"/>
    <mergeCell ref="K297:L297"/>
    <mergeCell ref="M297:N297"/>
    <mergeCell ref="O297:P297"/>
    <mergeCell ref="Q297:S297"/>
    <mergeCell ref="T297:U297"/>
    <mergeCell ref="B298:D298"/>
    <mergeCell ref="E298:H298"/>
    <mergeCell ref="I298:J298"/>
    <mergeCell ref="K298:L298"/>
    <mergeCell ref="M298:N298"/>
    <mergeCell ref="O298:P298"/>
    <mergeCell ref="Q298:S298"/>
    <mergeCell ref="T298:U298"/>
    <mergeCell ref="B293:D293"/>
    <mergeCell ref="E293:H293"/>
    <mergeCell ref="I293:J293"/>
    <mergeCell ref="K293:L293"/>
    <mergeCell ref="M293:N293"/>
    <mergeCell ref="O293:P293"/>
    <mergeCell ref="Q293:S293"/>
    <mergeCell ref="T293:U293"/>
    <mergeCell ref="B294:D294"/>
    <mergeCell ref="E294:H294"/>
    <mergeCell ref="I294:J294"/>
    <mergeCell ref="K294:L294"/>
    <mergeCell ref="M294:N294"/>
    <mergeCell ref="O294:P294"/>
    <mergeCell ref="Q294:S294"/>
    <mergeCell ref="T294:U294"/>
    <mergeCell ref="B295:D295"/>
    <mergeCell ref="E295:H295"/>
    <mergeCell ref="I295:J295"/>
    <mergeCell ref="K295:L295"/>
    <mergeCell ref="M295:N295"/>
    <mergeCell ref="O295:P295"/>
    <mergeCell ref="Q295:S295"/>
    <mergeCell ref="T295:U295"/>
    <mergeCell ref="B290:D290"/>
    <mergeCell ref="E290:H290"/>
    <mergeCell ref="I290:J290"/>
    <mergeCell ref="K290:L290"/>
    <mergeCell ref="M290:N290"/>
    <mergeCell ref="O290:P290"/>
    <mergeCell ref="Q290:S290"/>
    <mergeCell ref="T290:U290"/>
    <mergeCell ref="B291:D291"/>
    <mergeCell ref="E291:H291"/>
    <mergeCell ref="I291:J291"/>
    <mergeCell ref="K291:L291"/>
    <mergeCell ref="M291:N291"/>
    <mergeCell ref="O291:P291"/>
    <mergeCell ref="Q291:S291"/>
    <mergeCell ref="T291:U291"/>
    <mergeCell ref="B292:D292"/>
    <mergeCell ref="E292:H292"/>
    <mergeCell ref="I292:J292"/>
    <mergeCell ref="K292:L292"/>
    <mergeCell ref="M292:N292"/>
    <mergeCell ref="O292:P292"/>
    <mergeCell ref="Q292:S292"/>
    <mergeCell ref="T292:U292"/>
    <mergeCell ref="T287:U287"/>
    <mergeCell ref="B288:D288"/>
    <mergeCell ref="E288:H288"/>
    <mergeCell ref="I288:J288"/>
    <mergeCell ref="K288:L288"/>
    <mergeCell ref="M288:N288"/>
    <mergeCell ref="O288:P288"/>
    <mergeCell ref="Q288:S288"/>
    <mergeCell ref="T288:U288"/>
    <mergeCell ref="B289:D289"/>
    <mergeCell ref="E289:H289"/>
    <mergeCell ref="I289:J289"/>
    <mergeCell ref="K289:L289"/>
    <mergeCell ref="M289:N289"/>
    <mergeCell ref="O289:P289"/>
    <mergeCell ref="Q289:S289"/>
    <mergeCell ref="T289:U289"/>
    <mergeCell ref="A729:A730"/>
    <mergeCell ref="A724:A725"/>
    <mergeCell ref="B725:E725"/>
    <mergeCell ref="A717:A718"/>
    <mergeCell ref="B718:E718"/>
    <mergeCell ref="A626:C626"/>
    <mergeCell ref="D626:U626"/>
    <mergeCell ref="A630:U630"/>
    <mergeCell ref="A631:A632"/>
    <mergeCell ref="A634:A635"/>
    <mergeCell ref="B635:C635"/>
    <mergeCell ref="D635:U635"/>
    <mergeCell ref="B631:U632"/>
    <mergeCell ref="B633:U633"/>
    <mergeCell ref="B634:U634"/>
    <mergeCell ref="A708:C708"/>
    <mergeCell ref="D708:U708"/>
    <mergeCell ref="B720:E720"/>
    <mergeCell ref="B719:T719"/>
    <mergeCell ref="B717:T717"/>
    <mergeCell ref="B716:T716"/>
    <mergeCell ref="B715:T715"/>
    <mergeCell ref="F720:U720"/>
    <mergeCell ref="F718:U718"/>
    <mergeCell ref="A713:A714"/>
    <mergeCell ref="A710:U710"/>
    <mergeCell ref="A712:U712"/>
    <mergeCell ref="B713:T714"/>
    <mergeCell ref="F705:U705"/>
    <mergeCell ref="F707:U707"/>
    <mergeCell ref="B702:T702"/>
    <mergeCell ref="B704:T704"/>
    <mergeCell ref="Q117:R117"/>
    <mergeCell ref="Q112:R112"/>
    <mergeCell ref="Q113:R113"/>
    <mergeCell ref="Q114:R114"/>
    <mergeCell ref="Q133:R133"/>
    <mergeCell ref="A636:C636"/>
    <mergeCell ref="D636:U636"/>
    <mergeCell ref="N123:P123"/>
    <mergeCell ref="J120:M120"/>
    <mergeCell ref="J121:M121"/>
    <mergeCell ref="J122:M122"/>
    <mergeCell ref="J123:M123"/>
    <mergeCell ref="A422:C422"/>
    <mergeCell ref="D422:U422"/>
    <mergeCell ref="A478:C478"/>
    <mergeCell ref="D478:U478"/>
    <mergeCell ref="J125:M125"/>
    <mergeCell ref="J126:M126"/>
    <mergeCell ref="J127:M127"/>
    <mergeCell ref="J128:M128"/>
    <mergeCell ref="Q121:R121"/>
    <mergeCell ref="Q122:R122"/>
    <mergeCell ref="Q123:R123"/>
    <mergeCell ref="B281:D281"/>
    <mergeCell ref="B283:D283"/>
    <mergeCell ref="E283:H283"/>
    <mergeCell ref="T284:U284"/>
    <mergeCell ref="B285:D285"/>
    <mergeCell ref="E285:H285"/>
    <mergeCell ref="I285:J285"/>
    <mergeCell ref="K285:L285"/>
    <mergeCell ref="M285:N285"/>
    <mergeCell ref="D535:U535"/>
    <mergeCell ref="R484:S484"/>
    <mergeCell ref="T484:U484"/>
    <mergeCell ref="H135:I135"/>
    <mergeCell ref="J138:M138"/>
    <mergeCell ref="J139:M139"/>
    <mergeCell ref="J140:M140"/>
    <mergeCell ref="J141:M141"/>
    <mergeCell ref="J142:M142"/>
    <mergeCell ref="N135:P135"/>
    <mergeCell ref="N160:P160"/>
    <mergeCell ref="N161:P161"/>
    <mergeCell ref="A603:A604"/>
    <mergeCell ref="A599:A600"/>
    <mergeCell ref="A601:A602"/>
    <mergeCell ref="B601:T601"/>
    <mergeCell ref="A596:A597"/>
    <mergeCell ref="O285:P285"/>
    <mergeCell ref="Q285:S285"/>
    <mergeCell ref="T285:U285"/>
    <mergeCell ref="K286:L286"/>
    <mergeCell ref="M286:N286"/>
    <mergeCell ref="O286:P286"/>
    <mergeCell ref="Q286:S286"/>
    <mergeCell ref="T286:U286"/>
    <mergeCell ref="B287:D287"/>
    <mergeCell ref="E287:H287"/>
    <mergeCell ref="I287:J287"/>
    <mergeCell ref="K287:L287"/>
    <mergeCell ref="M287:N287"/>
    <mergeCell ref="O287:P287"/>
    <mergeCell ref="Q287:S287"/>
    <mergeCell ref="J144:M144"/>
    <mergeCell ref="J145:M145"/>
    <mergeCell ref="J146:M146"/>
    <mergeCell ref="Q139:R139"/>
    <mergeCell ref="B117:E117"/>
    <mergeCell ref="B118:E118"/>
    <mergeCell ref="B119:E119"/>
    <mergeCell ref="F110:I110"/>
    <mergeCell ref="F111:G111"/>
    <mergeCell ref="Q140:R140"/>
    <mergeCell ref="Q141:R141"/>
    <mergeCell ref="H133:I133"/>
    <mergeCell ref="H134:I134"/>
    <mergeCell ref="A591:C591"/>
    <mergeCell ref="D591:U591"/>
    <mergeCell ref="A613:C613"/>
    <mergeCell ref="D613:U613"/>
    <mergeCell ref="N119:P119"/>
    <mergeCell ref="N120:P120"/>
    <mergeCell ref="N121:P121"/>
    <mergeCell ref="N122:P122"/>
    <mergeCell ref="Q134:R134"/>
    <mergeCell ref="Q135:R135"/>
    <mergeCell ref="Q130:R130"/>
    <mergeCell ref="Q131:R131"/>
    <mergeCell ref="Q132:R132"/>
    <mergeCell ref="N130:P130"/>
    <mergeCell ref="N131:P131"/>
    <mergeCell ref="N132:P132"/>
    <mergeCell ref="N133:P133"/>
    <mergeCell ref="N134:P134"/>
    <mergeCell ref="A535:C535"/>
    <mergeCell ref="F12:U12"/>
    <mergeCell ref="F13:U13"/>
    <mergeCell ref="F14:U14"/>
    <mergeCell ref="F15:U15"/>
    <mergeCell ref="F16:U16"/>
    <mergeCell ref="B43:F43"/>
    <mergeCell ref="G43:H43"/>
    <mergeCell ref="I43:J43"/>
    <mergeCell ref="A45:C45"/>
    <mergeCell ref="D45:U45"/>
    <mergeCell ref="A61:C61"/>
    <mergeCell ref="D61:U61"/>
    <mergeCell ref="F116:G116"/>
    <mergeCell ref="A105:C105"/>
    <mergeCell ref="D105:U105"/>
    <mergeCell ref="A213:C213"/>
    <mergeCell ref="D213:U213"/>
    <mergeCell ref="F112:G112"/>
    <mergeCell ref="H112:I112"/>
    <mergeCell ref="F113:G113"/>
    <mergeCell ref="H113:I113"/>
    <mergeCell ref="F114:G114"/>
    <mergeCell ref="H114:I114"/>
    <mergeCell ref="H136:I136"/>
    <mergeCell ref="H137:I137"/>
    <mergeCell ref="H138:I138"/>
    <mergeCell ref="H139:I139"/>
    <mergeCell ref="H140:I140"/>
    <mergeCell ref="H141:I141"/>
    <mergeCell ref="H142:I142"/>
    <mergeCell ref="F121:G121"/>
    <mergeCell ref="J143:M143"/>
    <mergeCell ref="J129:M129"/>
    <mergeCell ref="J130:M130"/>
    <mergeCell ref="J131:M131"/>
    <mergeCell ref="J132:M132"/>
    <mergeCell ref="J133:M133"/>
    <mergeCell ref="J134:M134"/>
    <mergeCell ref="J135:M135"/>
    <mergeCell ref="H132:I132"/>
    <mergeCell ref="N127:P127"/>
    <mergeCell ref="N128:P128"/>
    <mergeCell ref="N129:P129"/>
    <mergeCell ref="F122:G122"/>
    <mergeCell ref="F123:G123"/>
    <mergeCell ref="F124:G124"/>
    <mergeCell ref="I1:U1"/>
    <mergeCell ref="G2:U2"/>
    <mergeCell ref="B11:E11"/>
    <mergeCell ref="B12:E12"/>
    <mergeCell ref="A8:U8"/>
    <mergeCell ref="E3:U3"/>
    <mergeCell ref="A110:A111"/>
    <mergeCell ref="Q110:R111"/>
    <mergeCell ref="Q115:R115"/>
    <mergeCell ref="Q116:R116"/>
    <mergeCell ref="B101:C101"/>
    <mergeCell ref="G41:H41"/>
    <mergeCell ref="I41:J41"/>
    <mergeCell ref="G42:H42"/>
    <mergeCell ref="I42:J42"/>
    <mergeCell ref="A48:U48"/>
    <mergeCell ref="E5:U5"/>
    <mergeCell ref="E6:U6"/>
    <mergeCell ref="B532:D532"/>
    <mergeCell ref="E532:G532"/>
    <mergeCell ref="H532:I532"/>
    <mergeCell ref="J532:K532"/>
    <mergeCell ref="B534:D534"/>
    <mergeCell ref="E534:G534"/>
    <mergeCell ref="H534:I534"/>
    <mergeCell ref="J534:K534"/>
    <mergeCell ref="B235:D235"/>
    <mergeCell ref="B492:D492"/>
    <mergeCell ref="E492:G492"/>
    <mergeCell ref="H492:I492"/>
    <mergeCell ref="O242:P242"/>
    <mergeCell ref="O243:P243"/>
    <mergeCell ref="O244:P244"/>
    <mergeCell ref="O245:P245"/>
    <mergeCell ref="O246:P246"/>
    <mergeCell ref="O247:P247"/>
    <mergeCell ref="O248:P248"/>
    <mergeCell ref="O249:P249"/>
    <mergeCell ref="O267:P267"/>
    <mergeCell ref="E281:H281"/>
    <mergeCell ref="I281:J281"/>
    <mergeCell ref="K281:L281"/>
    <mergeCell ref="M281:N281"/>
    <mergeCell ref="I283:J283"/>
    <mergeCell ref="K283:L283"/>
    <mergeCell ref="M283:N283"/>
    <mergeCell ref="O283:P283"/>
    <mergeCell ref="B286:D286"/>
    <mergeCell ref="E286:H286"/>
    <mergeCell ref="I286:J286"/>
    <mergeCell ref="A482:A483"/>
    <mergeCell ref="L485:M485"/>
    <mergeCell ref="J485:K485"/>
    <mergeCell ref="J484:K484"/>
    <mergeCell ref="L484:M484"/>
    <mergeCell ref="B488:D488"/>
    <mergeCell ref="E488:G488"/>
    <mergeCell ref="H488:I488"/>
    <mergeCell ref="J488:K488"/>
    <mergeCell ref="L488:M488"/>
    <mergeCell ref="N488:O488"/>
    <mergeCell ref="P488:Q488"/>
    <mergeCell ref="R488:S488"/>
    <mergeCell ref="T249:U249"/>
    <mergeCell ref="T250:U250"/>
    <mergeCell ref="T251:U251"/>
    <mergeCell ref="T252:U252"/>
    <mergeCell ref="T253:U253"/>
    <mergeCell ref="T254:U254"/>
    <mergeCell ref="T255:U255"/>
    <mergeCell ref="T256:U256"/>
    <mergeCell ref="O281:P281"/>
    <mergeCell ref="Q281:S281"/>
    <mergeCell ref="T281:U281"/>
    <mergeCell ref="B282:D282"/>
    <mergeCell ref="E282:H282"/>
    <mergeCell ref="I282:J282"/>
    <mergeCell ref="K282:L282"/>
    <mergeCell ref="M282:N282"/>
    <mergeCell ref="O282:P282"/>
    <mergeCell ref="Q282:S282"/>
    <mergeCell ref="T282:U282"/>
    <mergeCell ref="J584:M584"/>
    <mergeCell ref="N584:P584"/>
    <mergeCell ref="Q584:S584"/>
    <mergeCell ref="E554:I554"/>
    <mergeCell ref="J554:M554"/>
    <mergeCell ref="N554:P554"/>
    <mergeCell ref="Q554:S554"/>
    <mergeCell ref="B549:D549"/>
    <mergeCell ref="E549:I549"/>
    <mergeCell ref="J549:M549"/>
    <mergeCell ref="N549:P549"/>
    <mergeCell ref="Q549:S549"/>
    <mergeCell ref="B552:D552"/>
    <mergeCell ref="E552:I552"/>
    <mergeCell ref="B541:D541"/>
    <mergeCell ref="E541:I541"/>
    <mergeCell ref="J541:M541"/>
    <mergeCell ref="N541:P541"/>
    <mergeCell ref="Q541:S541"/>
    <mergeCell ref="B542:D542"/>
    <mergeCell ref="E542:I542"/>
    <mergeCell ref="J542:M542"/>
    <mergeCell ref="Q576:S576"/>
    <mergeCell ref="B580:D580"/>
    <mergeCell ref="E580:I580"/>
    <mergeCell ref="J580:M580"/>
    <mergeCell ref="B581:D581"/>
    <mergeCell ref="E581:I581"/>
    <mergeCell ref="J581:M581"/>
    <mergeCell ref="N581:P581"/>
    <mergeCell ref="Q581:S581"/>
    <mergeCell ref="B584:D584"/>
    <mergeCell ref="E585:I585"/>
    <mergeCell ref="J585:M585"/>
    <mergeCell ref="N585:P585"/>
    <mergeCell ref="Q585:S585"/>
    <mergeCell ref="A691:A692"/>
    <mergeCell ref="A683:A684"/>
    <mergeCell ref="A685:A686"/>
    <mergeCell ref="B692:F692"/>
    <mergeCell ref="A668:U668"/>
    <mergeCell ref="A647:A648"/>
    <mergeCell ref="A650:A651"/>
    <mergeCell ref="A645:A646"/>
    <mergeCell ref="A643:U643"/>
    <mergeCell ref="B644:T644"/>
    <mergeCell ref="B645:T645"/>
    <mergeCell ref="B646:T646"/>
    <mergeCell ref="B647:T647"/>
    <mergeCell ref="B648:T648"/>
    <mergeCell ref="B649:T649"/>
    <mergeCell ref="B650:T650"/>
    <mergeCell ref="B651:T651"/>
    <mergeCell ref="B603:T603"/>
    <mergeCell ref="B605:T605"/>
    <mergeCell ref="B607:T607"/>
    <mergeCell ref="B609:T609"/>
    <mergeCell ref="B611:T611"/>
    <mergeCell ref="B600:D600"/>
    <mergeCell ref="B604:D604"/>
    <mergeCell ref="B602:D602"/>
    <mergeCell ref="B612:D612"/>
    <mergeCell ref="B610:D610"/>
    <mergeCell ref="B608:D608"/>
    <mergeCell ref="E584:I584"/>
    <mergeCell ref="A682:U682"/>
    <mergeCell ref="B683:T683"/>
    <mergeCell ref="B684:F684"/>
    <mergeCell ref="B686:F686"/>
    <mergeCell ref="B690:F690"/>
    <mergeCell ref="B669:T669"/>
    <mergeCell ref="B673:T673"/>
    <mergeCell ref="B674:T674"/>
    <mergeCell ref="U618:U619"/>
    <mergeCell ref="A618:A619"/>
    <mergeCell ref="U713:U714"/>
    <mergeCell ref="Q236:S236"/>
    <mergeCell ref="Q237:S237"/>
    <mergeCell ref="Q238:S238"/>
    <mergeCell ref="T236:U236"/>
    <mergeCell ref="T237:U237"/>
    <mergeCell ref="T238:U238"/>
    <mergeCell ref="T239:U239"/>
    <mergeCell ref="T267:U267"/>
    <mergeCell ref="T268:U268"/>
    <mergeCell ref="T269:U269"/>
    <mergeCell ref="T270:U270"/>
    <mergeCell ref="T271:U271"/>
    <mergeCell ref="Q271:S271"/>
    <mergeCell ref="Q257:S257"/>
    <mergeCell ref="Q258:S258"/>
    <mergeCell ref="Q259:S259"/>
    <mergeCell ref="T584:U584"/>
    <mergeCell ref="T264:U264"/>
    <mergeCell ref="T265:U265"/>
    <mergeCell ref="T266:U266"/>
    <mergeCell ref="N580:P580"/>
    <mergeCell ref="B585:D585"/>
    <mergeCell ref="O265:P265"/>
    <mergeCell ref="O266:P266"/>
    <mergeCell ref="A18:A21"/>
    <mergeCell ref="A22:A25"/>
    <mergeCell ref="A26:A29"/>
    <mergeCell ref="H115:I115"/>
    <mergeCell ref="F115:G115"/>
    <mergeCell ref="B120:E120"/>
    <mergeCell ref="B121:E121"/>
    <mergeCell ref="B122:E122"/>
    <mergeCell ref="B123:E123"/>
    <mergeCell ref="J118:M118"/>
    <mergeCell ref="J119:M119"/>
    <mergeCell ref="B102:C102"/>
    <mergeCell ref="B103:C103"/>
    <mergeCell ref="B104:C104"/>
    <mergeCell ref="B100:C100"/>
    <mergeCell ref="A99:U99"/>
    <mergeCell ref="D100:U100"/>
    <mergeCell ref="D101:U101"/>
    <mergeCell ref="D102:U102"/>
    <mergeCell ref="D103:U103"/>
    <mergeCell ref="D104:U104"/>
    <mergeCell ref="G39:H39"/>
    <mergeCell ref="I39:J39"/>
    <mergeCell ref="G40:H40"/>
    <mergeCell ref="J552:M552"/>
    <mergeCell ref="N552:P552"/>
    <mergeCell ref="Q552:S552"/>
    <mergeCell ref="Q580:S580"/>
    <mergeCell ref="N576:P576"/>
    <mergeCell ref="A219:A220"/>
    <mergeCell ref="A216:U216"/>
    <mergeCell ref="A218:U218"/>
    <mergeCell ref="Q265:S265"/>
    <mergeCell ref="Q248:S248"/>
    <mergeCell ref="Q249:S249"/>
    <mergeCell ref="Q250:S250"/>
    <mergeCell ref="Q251:S251"/>
    <mergeCell ref="Q252:S252"/>
    <mergeCell ref="Q253:S253"/>
    <mergeCell ref="Q254:S254"/>
    <mergeCell ref="Q255:S255"/>
    <mergeCell ref="Q256:S256"/>
    <mergeCell ref="Q239:S239"/>
    <mergeCell ref="Q240:S240"/>
    <mergeCell ref="Q241:S241"/>
    <mergeCell ref="Q242:S242"/>
    <mergeCell ref="Q243:S243"/>
    <mergeCell ref="Q244:S244"/>
    <mergeCell ref="Q245:S245"/>
    <mergeCell ref="Q246:S246"/>
    <mergeCell ref="Q247:S247"/>
    <mergeCell ref="Q263:S263"/>
    <mergeCell ref="Q264:S264"/>
    <mergeCell ref="T231:U231"/>
    <mergeCell ref="T232:U232"/>
    <mergeCell ref="T233:U233"/>
    <mergeCell ref="T234:U234"/>
    <mergeCell ref="T235:U235"/>
    <mergeCell ref="T257:U257"/>
    <mergeCell ref="T240:U240"/>
    <mergeCell ref="F17:U17"/>
    <mergeCell ref="F28:U28"/>
    <mergeCell ref="F29:U29"/>
    <mergeCell ref="B34:E34"/>
    <mergeCell ref="B33:E33"/>
    <mergeCell ref="B32:E32"/>
    <mergeCell ref="B31:E31"/>
    <mergeCell ref="B30:E30"/>
    <mergeCell ref="B26:E29"/>
    <mergeCell ref="B22:E25"/>
    <mergeCell ref="F30:U30"/>
    <mergeCell ref="F31:U31"/>
    <mergeCell ref="B18:E21"/>
    <mergeCell ref="A10:U10"/>
    <mergeCell ref="F22:U22"/>
    <mergeCell ref="A37:U37"/>
    <mergeCell ref="F19:U19"/>
    <mergeCell ref="F20:U20"/>
    <mergeCell ref="F21:U21"/>
    <mergeCell ref="F23:U23"/>
    <mergeCell ref="F24:U24"/>
    <mergeCell ref="F25:U25"/>
    <mergeCell ref="F26:U26"/>
    <mergeCell ref="F27:U27"/>
    <mergeCell ref="B14:E14"/>
    <mergeCell ref="B13:E13"/>
    <mergeCell ref="F18:U18"/>
    <mergeCell ref="D35:U35"/>
    <mergeCell ref="A35:C35"/>
    <mergeCell ref="F32:U32"/>
    <mergeCell ref="F33:U33"/>
    <mergeCell ref="F11:U11"/>
    <mergeCell ref="B38:F38"/>
    <mergeCell ref="K43:U43"/>
    <mergeCell ref="B44:F44"/>
    <mergeCell ref="G44:H44"/>
    <mergeCell ref="I44:J44"/>
    <mergeCell ref="K44:U44"/>
    <mergeCell ref="B49:G49"/>
    <mergeCell ref="H49:I49"/>
    <mergeCell ref="J49:N49"/>
    <mergeCell ref="O49:Q49"/>
    <mergeCell ref="R49:U49"/>
    <mergeCell ref="B50:G50"/>
    <mergeCell ref="H50:I50"/>
    <mergeCell ref="J50:N50"/>
    <mergeCell ref="T225:U225"/>
    <mergeCell ref="T226:U226"/>
    <mergeCell ref="T227:U227"/>
    <mergeCell ref="I40:J40"/>
    <mergeCell ref="B225:D225"/>
    <mergeCell ref="N162:P162"/>
    <mergeCell ref="H162:I162"/>
    <mergeCell ref="F161:G161"/>
    <mergeCell ref="F162:G162"/>
    <mergeCell ref="B160:E160"/>
    <mergeCell ref="J154:M154"/>
    <mergeCell ref="J155:M155"/>
    <mergeCell ref="J156:M156"/>
    <mergeCell ref="J157:M157"/>
    <mergeCell ref="J158:M158"/>
    <mergeCell ref="Q160:R160"/>
    <mergeCell ref="Q161:R161"/>
    <mergeCell ref="Q162:R162"/>
    <mergeCell ref="S114:U114"/>
    <mergeCell ref="S115:U115"/>
    <mergeCell ref="S116:U116"/>
    <mergeCell ref="S117:U117"/>
    <mergeCell ref="N112:P112"/>
    <mergeCell ref="N113:P113"/>
    <mergeCell ref="N114:P114"/>
    <mergeCell ref="N115:P115"/>
    <mergeCell ref="N116:P116"/>
    <mergeCell ref="N117:P117"/>
    <mergeCell ref="J112:M112"/>
    <mergeCell ref="J113:M113"/>
    <mergeCell ref="H111:I111"/>
    <mergeCell ref="F117:G117"/>
    <mergeCell ref="B17:E17"/>
    <mergeCell ref="B16:E16"/>
    <mergeCell ref="B15:E15"/>
    <mergeCell ref="A89:U89"/>
    <mergeCell ref="F34:U34"/>
    <mergeCell ref="K38:U38"/>
    <mergeCell ref="K39:U39"/>
    <mergeCell ref="K40:U40"/>
    <mergeCell ref="K41:U41"/>
    <mergeCell ref="K42:U42"/>
    <mergeCell ref="B39:F39"/>
    <mergeCell ref="B40:F40"/>
    <mergeCell ref="B41:F41"/>
    <mergeCell ref="B42:F42"/>
    <mergeCell ref="G38:H38"/>
    <mergeCell ref="I38:J38"/>
    <mergeCell ref="J114:M114"/>
    <mergeCell ref="J115:M115"/>
    <mergeCell ref="J116:M116"/>
    <mergeCell ref="J117:M117"/>
    <mergeCell ref="Q124:R124"/>
    <mergeCell ref="Q125:R125"/>
    <mergeCell ref="Q126:R126"/>
    <mergeCell ref="N124:P124"/>
    <mergeCell ref="N125:P125"/>
    <mergeCell ref="N126:P126"/>
    <mergeCell ref="J124:M124"/>
    <mergeCell ref="S136:U136"/>
    <mergeCell ref="S137:U137"/>
    <mergeCell ref="S138:U138"/>
    <mergeCell ref="O50:Q50"/>
    <mergeCell ref="R50:U50"/>
    <mergeCell ref="B51:G51"/>
    <mergeCell ref="B110:E111"/>
    <mergeCell ref="B112:E112"/>
    <mergeCell ref="B113:E113"/>
    <mergeCell ref="B114:E114"/>
    <mergeCell ref="B115:E115"/>
    <mergeCell ref="B116:E116"/>
    <mergeCell ref="S123:U123"/>
    <mergeCell ref="S124:U124"/>
    <mergeCell ref="S125:U125"/>
    <mergeCell ref="S126:U126"/>
    <mergeCell ref="J110:M111"/>
    <mergeCell ref="N110:P111"/>
    <mergeCell ref="S110:U111"/>
    <mergeCell ref="S112:U112"/>
    <mergeCell ref="S113:U113"/>
    <mergeCell ref="S118:U118"/>
    <mergeCell ref="S119:U119"/>
    <mergeCell ref="S120:U120"/>
    <mergeCell ref="S121:U121"/>
    <mergeCell ref="S122:U122"/>
    <mergeCell ref="Q137:R137"/>
    <mergeCell ref="Q138:R138"/>
    <mergeCell ref="N136:P136"/>
    <mergeCell ref="N137:P137"/>
    <mergeCell ref="N138:P138"/>
    <mergeCell ref="N139:P139"/>
    <mergeCell ref="N140:P140"/>
    <mergeCell ref="N141:P141"/>
    <mergeCell ref="Q120:R120"/>
    <mergeCell ref="N118:P118"/>
    <mergeCell ref="F118:G118"/>
    <mergeCell ref="F119:G119"/>
    <mergeCell ref="F120:G120"/>
    <mergeCell ref="F134:G134"/>
    <mergeCell ref="F135:G135"/>
    <mergeCell ref="F125:G125"/>
    <mergeCell ref="F126:G126"/>
    <mergeCell ref="F127:G127"/>
    <mergeCell ref="F128:G128"/>
    <mergeCell ref="F129:G129"/>
    <mergeCell ref="F130:G130"/>
    <mergeCell ref="F131:G131"/>
    <mergeCell ref="F132:G132"/>
    <mergeCell ref="F133:G133"/>
    <mergeCell ref="Q119:R119"/>
    <mergeCell ref="Q118:R118"/>
    <mergeCell ref="Q127:R127"/>
    <mergeCell ref="Q128:R128"/>
    <mergeCell ref="Q129:R129"/>
    <mergeCell ref="S142:U142"/>
    <mergeCell ref="S143:U143"/>
    <mergeCell ref="S144:U144"/>
    <mergeCell ref="Q143:R143"/>
    <mergeCell ref="Q144:R144"/>
    <mergeCell ref="N142:P142"/>
    <mergeCell ref="N143:P143"/>
    <mergeCell ref="N144:P144"/>
    <mergeCell ref="N145:P145"/>
    <mergeCell ref="N146:P146"/>
    <mergeCell ref="N147:P147"/>
    <mergeCell ref="S127:U127"/>
    <mergeCell ref="S128:U128"/>
    <mergeCell ref="S129:U129"/>
    <mergeCell ref="S130:U130"/>
    <mergeCell ref="S131:U131"/>
    <mergeCell ref="S132:U132"/>
    <mergeCell ref="S133:U133"/>
    <mergeCell ref="S134:U134"/>
    <mergeCell ref="S135:U135"/>
    <mergeCell ref="Q145:R145"/>
    <mergeCell ref="Q146:R146"/>
    <mergeCell ref="Q147:R147"/>
    <mergeCell ref="Q142:R142"/>
    <mergeCell ref="Q136:R136"/>
    <mergeCell ref="S139:U139"/>
    <mergeCell ref="S140:U140"/>
    <mergeCell ref="S141:U141"/>
    <mergeCell ref="S145:U145"/>
    <mergeCell ref="S146:U146"/>
    <mergeCell ref="S147:U147"/>
    <mergeCell ref="S150:U150"/>
    <mergeCell ref="S151:U151"/>
    <mergeCell ref="S152:U152"/>
    <mergeCell ref="S153:U153"/>
    <mergeCell ref="J147:M147"/>
    <mergeCell ref="J148:M148"/>
    <mergeCell ref="J149:M149"/>
    <mergeCell ref="J150:M150"/>
    <mergeCell ref="J151:M151"/>
    <mergeCell ref="J159:M159"/>
    <mergeCell ref="Q157:R157"/>
    <mergeCell ref="Q158:R158"/>
    <mergeCell ref="Q159:R159"/>
    <mergeCell ref="Q154:R154"/>
    <mergeCell ref="Q155:R155"/>
    <mergeCell ref="Q156:R156"/>
    <mergeCell ref="N154:P154"/>
    <mergeCell ref="N155:P155"/>
    <mergeCell ref="N156:P156"/>
    <mergeCell ref="N157:P157"/>
    <mergeCell ref="N158:P158"/>
    <mergeCell ref="N159:P159"/>
    <mergeCell ref="H143:I143"/>
    <mergeCell ref="J136:M136"/>
    <mergeCell ref="J137:M137"/>
    <mergeCell ref="J162:M162"/>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53:I153"/>
    <mergeCell ref="H154:I154"/>
    <mergeCell ref="H155:I155"/>
    <mergeCell ref="H156:I156"/>
    <mergeCell ref="H157:I157"/>
    <mergeCell ref="H158:I158"/>
    <mergeCell ref="H159:I159"/>
    <mergeCell ref="H160:I160"/>
    <mergeCell ref="H161:I161"/>
    <mergeCell ref="H144:I144"/>
    <mergeCell ref="H145:I145"/>
    <mergeCell ref="H146:I146"/>
    <mergeCell ref="F142:G142"/>
    <mergeCell ref="B133:E133"/>
    <mergeCell ref="B134:E134"/>
    <mergeCell ref="B135:E135"/>
    <mergeCell ref="B136:E136"/>
    <mergeCell ref="B137:E137"/>
    <mergeCell ref="B138:E138"/>
    <mergeCell ref="B139:E139"/>
    <mergeCell ref="B140:E140"/>
    <mergeCell ref="B141:E141"/>
    <mergeCell ref="B124:E124"/>
    <mergeCell ref="B125:E125"/>
    <mergeCell ref="B126:E126"/>
    <mergeCell ref="B127:E127"/>
    <mergeCell ref="B128:E128"/>
    <mergeCell ref="B129:E129"/>
    <mergeCell ref="B130:E130"/>
    <mergeCell ref="B131:E131"/>
    <mergeCell ref="B132:E132"/>
    <mergeCell ref="B142:E142"/>
    <mergeCell ref="F136:G136"/>
    <mergeCell ref="F137:G137"/>
    <mergeCell ref="F138:G138"/>
    <mergeCell ref="F139:G139"/>
    <mergeCell ref="F140:G140"/>
    <mergeCell ref="F141:G141"/>
    <mergeCell ref="B143:E143"/>
    <mergeCell ref="B144:E144"/>
    <mergeCell ref="B145:E145"/>
    <mergeCell ref="B146:E146"/>
    <mergeCell ref="B147:E147"/>
    <mergeCell ref="B148:E148"/>
    <mergeCell ref="B149:E149"/>
    <mergeCell ref="B150:E150"/>
    <mergeCell ref="F152:G152"/>
    <mergeCell ref="F153:G153"/>
    <mergeCell ref="F154:G154"/>
    <mergeCell ref="F155:G155"/>
    <mergeCell ref="F156:G156"/>
    <mergeCell ref="F157:G157"/>
    <mergeCell ref="F158:G158"/>
    <mergeCell ref="F159:G159"/>
    <mergeCell ref="F143:G143"/>
    <mergeCell ref="F146:G146"/>
    <mergeCell ref="F147:G147"/>
    <mergeCell ref="F148:G148"/>
    <mergeCell ref="F149:G149"/>
    <mergeCell ref="F150:G150"/>
    <mergeCell ref="F151:G151"/>
    <mergeCell ref="F144:G144"/>
    <mergeCell ref="F145:G145"/>
    <mergeCell ref="B151:E151"/>
    <mergeCell ref="B152:E152"/>
    <mergeCell ref="B153:E153"/>
    <mergeCell ref="B154:E154"/>
    <mergeCell ref="B155:E155"/>
    <mergeCell ref="B156:E156"/>
    <mergeCell ref="B157:E157"/>
    <mergeCell ref="H147:I147"/>
    <mergeCell ref="H148:I148"/>
    <mergeCell ref="H149:I149"/>
    <mergeCell ref="H150:I150"/>
    <mergeCell ref="H151:I151"/>
    <mergeCell ref="H152:I152"/>
    <mergeCell ref="F160:G160"/>
    <mergeCell ref="S160:U160"/>
    <mergeCell ref="S161:U161"/>
    <mergeCell ref="Q151:R151"/>
    <mergeCell ref="Q152:R152"/>
    <mergeCell ref="Q153:R153"/>
    <mergeCell ref="Q148:R148"/>
    <mergeCell ref="Q149:R149"/>
    <mergeCell ref="Q150:R150"/>
    <mergeCell ref="N148:P148"/>
    <mergeCell ref="N150:P150"/>
    <mergeCell ref="N151:P151"/>
    <mergeCell ref="N152:P152"/>
    <mergeCell ref="N153:P153"/>
    <mergeCell ref="S154:U154"/>
    <mergeCell ref="S155:U155"/>
    <mergeCell ref="S156:U156"/>
    <mergeCell ref="S157:U157"/>
    <mergeCell ref="S158:U158"/>
    <mergeCell ref="S159:U159"/>
    <mergeCell ref="J152:M152"/>
    <mergeCell ref="J153:M153"/>
    <mergeCell ref="J160:M160"/>
    <mergeCell ref="J161:M161"/>
    <mergeCell ref="S148:U148"/>
    <mergeCell ref="S149:U149"/>
    <mergeCell ref="T219:U220"/>
    <mergeCell ref="T258:U258"/>
    <mergeCell ref="T259:U259"/>
    <mergeCell ref="O256:P256"/>
    <mergeCell ref="O257:P257"/>
    <mergeCell ref="O258:P258"/>
    <mergeCell ref="O241:P241"/>
    <mergeCell ref="S162:U162"/>
    <mergeCell ref="B158:E158"/>
    <mergeCell ref="B159:E159"/>
    <mergeCell ref="N149:P149"/>
    <mergeCell ref="T222:U222"/>
    <mergeCell ref="T223:U223"/>
    <mergeCell ref="T224:U224"/>
    <mergeCell ref="Q219:S220"/>
    <mergeCell ref="Q221:S221"/>
    <mergeCell ref="Q222:S222"/>
    <mergeCell ref="O219:P220"/>
    <mergeCell ref="O221:P221"/>
    <mergeCell ref="O222:P222"/>
    <mergeCell ref="Q223:S223"/>
    <mergeCell ref="Q224:S224"/>
    <mergeCell ref="E222:H222"/>
    <mergeCell ref="E221:H221"/>
    <mergeCell ref="E219:H220"/>
    <mergeCell ref="B219:D220"/>
    <mergeCell ref="B221:D221"/>
    <mergeCell ref="B222:D222"/>
    <mergeCell ref="B223:D223"/>
    <mergeCell ref="B161:E161"/>
    <mergeCell ref="B162:E162"/>
    <mergeCell ref="K226:L226"/>
    <mergeCell ref="O223:P223"/>
    <mergeCell ref="O224:P224"/>
    <mergeCell ref="O225:P225"/>
    <mergeCell ref="Q234:S234"/>
    <mergeCell ref="Q235:S235"/>
    <mergeCell ref="Q260:S260"/>
    <mergeCell ref="Q261:S261"/>
    <mergeCell ref="Q262:S262"/>
    <mergeCell ref="T228:U228"/>
    <mergeCell ref="T229:U229"/>
    <mergeCell ref="T230:U230"/>
    <mergeCell ref="T242:U242"/>
    <mergeCell ref="T243:U243"/>
    <mergeCell ref="T244:U244"/>
    <mergeCell ref="T245:U245"/>
    <mergeCell ref="T246:U246"/>
    <mergeCell ref="T247:U247"/>
    <mergeCell ref="T248:U248"/>
    <mergeCell ref="T241:U241"/>
    <mergeCell ref="O251:P251"/>
    <mergeCell ref="O252:P252"/>
    <mergeCell ref="O253:P253"/>
    <mergeCell ref="O254:P254"/>
    <mergeCell ref="O255:P255"/>
    <mergeCell ref="O268:P268"/>
    <mergeCell ref="O269:P269"/>
    <mergeCell ref="O270:P270"/>
    <mergeCell ref="M254:N254"/>
    <mergeCell ref="T260:U260"/>
    <mergeCell ref="T261:U261"/>
    <mergeCell ref="T262:U262"/>
    <mergeCell ref="T263:U263"/>
    <mergeCell ref="Q225:S225"/>
    <mergeCell ref="Q226:S226"/>
    <mergeCell ref="Q227:S227"/>
    <mergeCell ref="Q228:S228"/>
    <mergeCell ref="Q229:S229"/>
    <mergeCell ref="Q230:S230"/>
    <mergeCell ref="Q231:S231"/>
    <mergeCell ref="Q232:S232"/>
    <mergeCell ref="Q233:S233"/>
    <mergeCell ref="M255:N255"/>
    <mergeCell ref="I226:J226"/>
    <mergeCell ref="O259:P259"/>
    <mergeCell ref="O260:P260"/>
    <mergeCell ref="O261:P261"/>
    <mergeCell ref="O262:P262"/>
    <mergeCell ref="O263:P263"/>
    <mergeCell ref="O264:P264"/>
    <mergeCell ref="I227:J227"/>
    <mergeCell ref="K227:L227"/>
    <mergeCell ref="M227:N227"/>
    <mergeCell ref="M226:N226"/>
    <mergeCell ref="Q266:S266"/>
    <mergeCell ref="Q267:S267"/>
    <mergeCell ref="Q268:S268"/>
    <mergeCell ref="Q269:S269"/>
    <mergeCell ref="Q270:S270"/>
    <mergeCell ref="O226:P226"/>
    <mergeCell ref="O227:P227"/>
    <mergeCell ref="O228:P228"/>
    <mergeCell ref="O229:P229"/>
    <mergeCell ref="O230:P230"/>
    <mergeCell ref="O231:P231"/>
    <mergeCell ref="O232:P232"/>
    <mergeCell ref="O233:P233"/>
    <mergeCell ref="O234:P234"/>
    <mergeCell ref="O235:P235"/>
    <mergeCell ref="O236:P236"/>
    <mergeCell ref="O237:P237"/>
    <mergeCell ref="O238:P238"/>
    <mergeCell ref="O239:P239"/>
    <mergeCell ref="O240:P240"/>
    <mergeCell ref="O250:P250"/>
    <mergeCell ref="I219:N219"/>
    <mergeCell ref="M220:N220"/>
    <mergeCell ref="M221:N221"/>
    <mergeCell ref="M222:N222"/>
    <mergeCell ref="K220:L220"/>
    <mergeCell ref="K221:L221"/>
    <mergeCell ref="K222:L222"/>
    <mergeCell ref="I220:J220"/>
    <mergeCell ref="I221:J221"/>
    <mergeCell ref="I222:J222"/>
    <mergeCell ref="I223:J223"/>
    <mergeCell ref="K223:L223"/>
    <mergeCell ref="M223:N223"/>
    <mergeCell ref="I224:J224"/>
    <mergeCell ref="K224:L224"/>
    <mergeCell ref="M224:N224"/>
    <mergeCell ref="I225:J225"/>
    <mergeCell ref="K225:L225"/>
    <mergeCell ref="M225:N225"/>
    <mergeCell ref="I228:J228"/>
    <mergeCell ref="K228:L228"/>
    <mergeCell ref="M228:N228"/>
    <mergeCell ref="I229:J229"/>
    <mergeCell ref="K229:L229"/>
    <mergeCell ref="M229:N229"/>
    <mergeCell ref="I236:J236"/>
    <mergeCell ref="K236:L236"/>
    <mergeCell ref="M236:N236"/>
    <mergeCell ref="I237:J237"/>
    <mergeCell ref="K237:L237"/>
    <mergeCell ref="M237:N237"/>
    <mergeCell ref="I238:J238"/>
    <mergeCell ref="K238:L238"/>
    <mergeCell ref="M238:N238"/>
    <mergeCell ref="M233:N233"/>
    <mergeCell ref="I234:J234"/>
    <mergeCell ref="K234:L234"/>
    <mergeCell ref="M234:N234"/>
    <mergeCell ref="I235:J235"/>
    <mergeCell ref="K235:L235"/>
    <mergeCell ref="M235:N235"/>
    <mergeCell ref="I233:J233"/>
    <mergeCell ref="K233:L233"/>
    <mergeCell ref="I242:J242"/>
    <mergeCell ref="K242:L242"/>
    <mergeCell ref="M242:N242"/>
    <mergeCell ref="I243:J243"/>
    <mergeCell ref="K243:L243"/>
    <mergeCell ref="M243:N243"/>
    <mergeCell ref="I244:J244"/>
    <mergeCell ref="K244:L244"/>
    <mergeCell ref="M244:N244"/>
    <mergeCell ref="I230:J230"/>
    <mergeCell ref="K230:L230"/>
    <mergeCell ref="M230:N230"/>
    <mergeCell ref="I231:J231"/>
    <mergeCell ref="K231:L231"/>
    <mergeCell ref="M231:N231"/>
    <mergeCell ref="I232:J232"/>
    <mergeCell ref="K232:L232"/>
    <mergeCell ref="M232:N232"/>
    <mergeCell ref="I239:J239"/>
    <mergeCell ref="K239:L239"/>
    <mergeCell ref="M239:N239"/>
    <mergeCell ref="I240:J240"/>
    <mergeCell ref="K240:L240"/>
    <mergeCell ref="M240:N240"/>
    <mergeCell ref="I241:J241"/>
    <mergeCell ref="K241:L241"/>
    <mergeCell ref="M241:N241"/>
    <mergeCell ref="I248:J248"/>
    <mergeCell ref="K248:L248"/>
    <mergeCell ref="M248:N248"/>
    <mergeCell ref="I249:J249"/>
    <mergeCell ref="K249:L249"/>
    <mergeCell ref="M249:N249"/>
    <mergeCell ref="I250:J250"/>
    <mergeCell ref="K250:L250"/>
    <mergeCell ref="M250:N250"/>
    <mergeCell ref="I245:J245"/>
    <mergeCell ref="K245:L245"/>
    <mergeCell ref="M245:N245"/>
    <mergeCell ref="I246:J246"/>
    <mergeCell ref="K246:L246"/>
    <mergeCell ref="M246:N246"/>
    <mergeCell ref="I247:J247"/>
    <mergeCell ref="K247:L247"/>
    <mergeCell ref="M247:N247"/>
    <mergeCell ref="I256:J256"/>
    <mergeCell ref="K256:L256"/>
    <mergeCell ref="M256:N256"/>
    <mergeCell ref="I251:J251"/>
    <mergeCell ref="K251:L251"/>
    <mergeCell ref="M251:N251"/>
    <mergeCell ref="M264:N264"/>
    <mergeCell ref="I265:J265"/>
    <mergeCell ref="K265:L265"/>
    <mergeCell ref="M265:N265"/>
    <mergeCell ref="I263:J263"/>
    <mergeCell ref="K263:L263"/>
    <mergeCell ref="M263:N263"/>
    <mergeCell ref="I252:J252"/>
    <mergeCell ref="K252:L252"/>
    <mergeCell ref="M252:N252"/>
    <mergeCell ref="I253:J253"/>
    <mergeCell ref="K253:L253"/>
    <mergeCell ref="M253:N253"/>
    <mergeCell ref="I260:J260"/>
    <mergeCell ref="K260:L260"/>
    <mergeCell ref="M260:N260"/>
    <mergeCell ref="I261:J261"/>
    <mergeCell ref="K261:L261"/>
    <mergeCell ref="M261:N261"/>
    <mergeCell ref="I262:J262"/>
    <mergeCell ref="I257:J257"/>
    <mergeCell ref="K257:L257"/>
    <mergeCell ref="M257:N257"/>
    <mergeCell ref="I254:J254"/>
    <mergeCell ref="K254:L254"/>
    <mergeCell ref="I255:J255"/>
    <mergeCell ref="B269:D269"/>
    <mergeCell ref="E269:H269"/>
    <mergeCell ref="B239:D239"/>
    <mergeCell ref="E239:H239"/>
    <mergeCell ref="E245:H245"/>
    <mergeCell ref="B246:D246"/>
    <mergeCell ref="E246:H246"/>
    <mergeCell ref="B247:D247"/>
    <mergeCell ref="E247:H247"/>
    <mergeCell ref="B248:D248"/>
    <mergeCell ref="E248:H248"/>
    <mergeCell ref="B249:D249"/>
    <mergeCell ref="E249:H249"/>
    <mergeCell ref="E240:H240"/>
    <mergeCell ref="B241:D241"/>
    <mergeCell ref="E241:H241"/>
    <mergeCell ref="B242:D242"/>
    <mergeCell ref="E242:H242"/>
    <mergeCell ref="B243:D243"/>
    <mergeCell ref="E243:H243"/>
    <mergeCell ref="B244:D244"/>
    <mergeCell ref="E244:H244"/>
    <mergeCell ref="B245:D245"/>
    <mergeCell ref="B240:D240"/>
    <mergeCell ref="E251:H251"/>
    <mergeCell ref="B252:D252"/>
    <mergeCell ref="E252:H252"/>
    <mergeCell ref="B253:D253"/>
    <mergeCell ref="E253:H253"/>
    <mergeCell ref="B254:D254"/>
    <mergeCell ref="E254:H254"/>
    <mergeCell ref="B255:D255"/>
    <mergeCell ref="I269:J269"/>
    <mergeCell ref="K269:L269"/>
    <mergeCell ref="M269:N269"/>
    <mergeCell ref="I258:J258"/>
    <mergeCell ref="K258:L258"/>
    <mergeCell ref="M258:N258"/>
    <mergeCell ref="I259:J259"/>
    <mergeCell ref="K259:L259"/>
    <mergeCell ref="M259:N259"/>
    <mergeCell ref="I266:J266"/>
    <mergeCell ref="K266:L266"/>
    <mergeCell ref="M266:N266"/>
    <mergeCell ref="I267:J267"/>
    <mergeCell ref="K267:L267"/>
    <mergeCell ref="M267:N267"/>
    <mergeCell ref="I268:J268"/>
    <mergeCell ref="K268:L268"/>
    <mergeCell ref="M268:N268"/>
    <mergeCell ref="I264:J264"/>
    <mergeCell ref="K264:L264"/>
    <mergeCell ref="K262:L262"/>
    <mergeCell ref="M262:N262"/>
    <mergeCell ref="K255:L255"/>
    <mergeCell ref="E223:H223"/>
    <mergeCell ref="B224:D224"/>
    <mergeCell ref="E224:H224"/>
    <mergeCell ref="E235:H235"/>
    <mergeCell ref="B236:D236"/>
    <mergeCell ref="E236:H236"/>
    <mergeCell ref="B237:D237"/>
    <mergeCell ref="E237:H237"/>
    <mergeCell ref="B238:D238"/>
    <mergeCell ref="E238:H238"/>
    <mergeCell ref="E230:H230"/>
    <mergeCell ref="B231:D231"/>
    <mergeCell ref="E231:H231"/>
    <mergeCell ref="B232:D232"/>
    <mergeCell ref="E232:H232"/>
    <mergeCell ref="B233:D233"/>
    <mergeCell ref="E233:H233"/>
    <mergeCell ref="B234:D234"/>
    <mergeCell ref="E234:H234"/>
    <mergeCell ref="E225:H225"/>
    <mergeCell ref="B226:D226"/>
    <mergeCell ref="E226:H226"/>
    <mergeCell ref="B227:D227"/>
    <mergeCell ref="E227:H227"/>
    <mergeCell ref="B228:D228"/>
    <mergeCell ref="B230:D230"/>
    <mergeCell ref="E228:H228"/>
    <mergeCell ref="B229:D229"/>
    <mergeCell ref="E229:H229"/>
    <mergeCell ref="E250:H250"/>
    <mergeCell ref="B251:D251"/>
    <mergeCell ref="B250:D250"/>
    <mergeCell ref="E265:H265"/>
    <mergeCell ref="B266:D266"/>
    <mergeCell ref="E266:H266"/>
    <mergeCell ref="B267:D267"/>
    <mergeCell ref="E267:H267"/>
    <mergeCell ref="E255:H255"/>
    <mergeCell ref="B256:D256"/>
    <mergeCell ref="B268:D268"/>
    <mergeCell ref="E268:H268"/>
    <mergeCell ref="E260:H260"/>
    <mergeCell ref="B261:D261"/>
    <mergeCell ref="E261:H261"/>
    <mergeCell ref="B262:D262"/>
    <mergeCell ref="E262:H262"/>
    <mergeCell ref="B263:D263"/>
    <mergeCell ref="E263:H263"/>
    <mergeCell ref="B264:D264"/>
    <mergeCell ref="E264:H264"/>
    <mergeCell ref="B265:D265"/>
    <mergeCell ref="B260:D260"/>
    <mergeCell ref="E256:H256"/>
    <mergeCell ref="B257:D257"/>
    <mergeCell ref="E257:H257"/>
    <mergeCell ref="B258:D258"/>
    <mergeCell ref="E258:H258"/>
    <mergeCell ref="B259:D259"/>
    <mergeCell ref="E259:H259"/>
    <mergeCell ref="E270:H270"/>
    <mergeCell ref="B271:D271"/>
    <mergeCell ref="E271:H271"/>
    <mergeCell ref="A425:U425"/>
    <mergeCell ref="R427:U427"/>
    <mergeCell ref="R426:U426"/>
    <mergeCell ref="O426:Q426"/>
    <mergeCell ref="O427:Q427"/>
    <mergeCell ref="L426:N426"/>
    <mergeCell ref="L427:N427"/>
    <mergeCell ref="J426:K426"/>
    <mergeCell ref="J427:K427"/>
    <mergeCell ref="H426:I426"/>
    <mergeCell ref="H427:I427"/>
    <mergeCell ref="E426:G426"/>
    <mergeCell ref="E427:G427"/>
    <mergeCell ref="B426:D426"/>
    <mergeCell ref="B427:D427"/>
    <mergeCell ref="T275:U275"/>
    <mergeCell ref="B276:D276"/>
    <mergeCell ref="E276:H276"/>
    <mergeCell ref="I276:J276"/>
    <mergeCell ref="K276:L276"/>
    <mergeCell ref="M276:N276"/>
    <mergeCell ref="O276:P276"/>
    <mergeCell ref="Q276:S276"/>
    <mergeCell ref="T276:U276"/>
    <mergeCell ref="B277:D277"/>
    <mergeCell ref="E277:H277"/>
    <mergeCell ref="I277:J277"/>
    <mergeCell ref="K277:L277"/>
    <mergeCell ref="Q283:S283"/>
    <mergeCell ref="O271:P271"/>
    <mergeCell ref="I270:J270"/>
    <mergeCell ref="K270:L270"/>
    <mergeCell ref="M270:N270"/>
    <mergeCell ref="I271:J271"/>
    <mergeCell ref="K271:L271"/>
    <mergeCell ref="M271:N271"/>
    <mergeCell ref="B272:D272"/>
    <mergeCell ref="E272:H272"/>
    <mergeCell ref="I272:J272"/>
    <mergeCell ref="K272:L272"/>
    <mergeCell ref="M272:N272"/>
    <mergeCell ref="O272:P272"/>
    <mergeCell ref="Q272:S272"/>
    <mergeCell ref="B430:D430"/>
    <mergeCell ref="E430:G430"/>
    <mergeCell ref="H430:I430"/>
    <mergeCell ref="J430:K430"/>
    <mergeCell ref="L430:N430"/>
    <mergeCell ref="O430:Q430"/>
    <mergeCell ref="R430:U430"/>
    <mergeCell ref="Q274:S274"/>
    <mergeCell ref="T274:U274"/>
    <mergeCell ref="K274:L274"/>
    <mergeCell ref="M274:N274"/>
    <mergeCell ref="O274:P274"/>
    <mergeCell ref="B275:D275"/>
    <mergeCell ref="E275:H275"/>
    <mergeCell ref="I275:J275"/>
    <mergeCell ref="K275:L275"/>
    <mergeCell ref="M275:N275"/>
    <mergeCell ref="B270:D270"/>
    <mergeCell ref="O275:P275"/>
    <mergeCell ref="Q275:S275"/>
    <mergeCell ref="B431:D431"/>
    <mergeCell ref="E431:G431"/>
    <mergeCell ref="H431:I431"/>
    <mergeCell ref="J431:K431"/>
    <mergeCell ref="L431:N431"/>
    <mergeCell ref="O431:Q431"/>
    <mergeCell ref="R431:U431"/>
    <mergeCell ref="B428:D428"/>
    <mergeCell ref="J428:K428"/>
    <mergeCell ref="R428:U428"/>
    <mergeCell ref="O428:Q428"/>
    <mergeCell ref="L428:N428"/>
    <mergeCell ref="H428:I428"/>
    <mergeCell ref="E428:G428"/>
    <mergeCell ref="B429:D429"/>
    <mergeCell ref="E429:G429"/>
    <mergeCell ref="H429:I429"/>
    <mergeCell ref="J429:K429"/>
    <mergeCell ref="L429:N429"/>
    <mergeCell ref="O429:Q429"/>
    <mergeCell ref="R429:U429"/>
    <mergeCell ref="M277:N277"/>
    <mergeCell ref="T283:U283"/>
    <mergeCell ref="B284:D284"/>
    <mergeCell ref="E284:H284"/>
    <mergeCell ref="I284:J284"/>
    <mergeCell ref="K284:L284"/>
    <mergeCell ref="M284:N284"/>
    <mergeCell ref="O284:P284"/>
    <mergeCell ref="Q284:S284"/>
    <mergeCell ref="B434:D434"/>
    <mergeCell ref="E434:G434"/>
    <mergeCell ref="H434:I434"/>
    <mergeCell ref="J434:K434"/>
    <mergeCell ref="L434:N434"/>
    <mergeCell ref="O434:Q434"/>
    <mergeCell ref="R434:U434"/>
    <mergeCell ref="B435:D435"/>
    <mergeCell ref="E435:G435"/>
    <mergeCell ref="H435:I435"/>
    <mergeCell ref="J435:K435"/>
    <mergeCell ref="L435:N435"/>
    <mergeCell ref="O435:Q435"/>
    <mergeCell ref="R435:U435"/>
    <mergeCell ref="B432:D432"/>
    <mergeCell ref="E432:G432"/>
    <mergeCell ref="H432:I432"/>
    <mergeCell ref="J432:K432"/>
    <mergeCell ref="L432:N432"/>
    <mergeCell ref="O432:Q432"/>
    <mergeCell ref="R432:U432"/>
    <mergeCell ref="B433:D433"/>
    <mergeCell ref="E433:G433"/>
    <mergeCell ref="H433:I433"/>
    <mergeCell ref="J433:K433"/>
    <mergeCell ref="L433:N433"/>
    <mergeCell ref="O433:Q433"/>
    <mergeCell ref="R433:U433"/>
    <mergeCell ref="B438:D438"/>
    <mergeCell ref="E438:G438"/>
    <mergeCell ref="H438:I438"/>
    <mergeCell ref="J438:K438"/>
    <mergeCell ref="L438:N438"/>
    <mergeCell ref="O438:Q438"/>
    <mergeCell ref="R438:U438"/>
    <mergeCell ref="B439:D439"/>
    <mergeCell ref="E439:G439"/>
    <mergeCell ref="H439:I439"/>
    <mergeCell ref="J439:K439"/>
    <mergeCell ref="L439:N439"/>
    <mergeCell ref="O439:Q439"/>
    <mergeCell ref="R439:U439"/>
    <mergeCell ref="B436:D436"/>
    <mergeCell ref="E436:G436"/>
    <mergeCell ref="H436:I436"/>
    <mergeCell ref="J436:K436"/>
    <mergeCell ref="L436:N436"/>
    <mergeCell ref="O436:Q436"/>
    <mergeCell ref="R436:U436"/>
    <mergeCell ref="B437:D437"/>
    <mergeCell ref="E437:G437"/>
    <mergeCell ref="H437:I437"/>
    <mergeCell ref="J437:K437"/>
    <mergeCell ref="L437:N437"/>
    <mergeCell ref="O437:Q437"/>
    <mergeCell ref="R437:U437"/>
    <mergeCell ref="B442:D442"/>
    <mergeCell ref="E442:G442"/>
    <mergeCell ref="H442:I442"/>
    <mergeCell ref="J442:K442"/>
    <mergeCell ref="L442:N442"/>
    <mergeCell ref="O442:Q442"/>
    <mergeCell ref="R442:U442"/>
    <mergeCell ref="B443:D443"/>
    <mergeCell ref="E443:G443"/>
    <mergeCell ref="H443:I443"/>
    <mergeCell ref="J443:K443"/>
    <mergeCell ref="L443:N443"/>
    <mergeCell ref="O443:Q443"/>
    <mergeCell ref="R443:U443"/>
    <mergeCell ref="B440:D440"/>
    <mergeCell ref="E440:G440"/>
    <mergeCell ref="H440:I440"/>
    <mergeCell ref="J440:K440"/>
    <mergeCell ref="L440:N440"/>
    <mergeCell ref="O440:Q440"/>
    <mergeCell ref="R440:U440"/>
    <mergeCell ref="B441:D441"/>
    <mergeCell ref="E441:G441"/>
    <mergeCell ref="H441:I441"/>
    <mergeCell ref="J441:K441"/>
    <mergeCell ref="L441:N441"/>
    <mergeCell ref="O441:Q441"/>
    <mergeCell ref="R441:U441"/>
    <mergeCell ref="B446:D446"/>
    <mergeCell ref="E446:G446"/>
    <mergeCell ref="H446:I446"/>
    <mergeCell ref="J446:K446"/>
    <mergeCell ref="L446:N446"/>
    <mergeCell ref="O446:Q446"/>
    <mergeCell ref="R446:U446"/>
    <mergeCell ref="B447:D447"/>
    <mergeCell ref="E447:G447"/>
    <mergeCell ref="H447:I447"/>
    <mergeCell ref="J447:K447"/>
    <mergeCell ref="L447:N447"/>
    <mergeCell ref="O447:Q447"/>
    <mergeCell ref="R447:U447"/>
    <mergeCell ref="B444:D444"/>
    <mergeCell ref="E444:G444"/>
    <mergeCell ref="H444:I444"/>
    <mergeCell ref="J444:K444"/>
    <mergeCell ref="L444:N444"/>
    <mergeCell ref="O444:Q444"/>
    <mergeCell ref="R444:U444"/>
    <mergeCell ref="B445:D445"/>
    <mergeCell ref="E445:G445"/>
    <mergeCell ref="H445:I445"/>
    <mergeCell ref="J445:K445"/>
    <mergeCell ref="L445:N445"/>
    <mergeCell ref="O445:Q445"/>
    <mergeCell ref="R445:U445"/>
    <mergeCell ref="A481:U481"/>
    <mergeCell ref="T482:U483"/>
    <mergeCell ref="B486:D486"/>
    <mergeCell ref="E486:G486"/>
    <mergeCell ref="H486:I486"/>
    <mergeCell ref="J486:K486"/>
    <mergeCell ref="L486:M486"/>
    <mergeCell ref="N486:O486"/>
    <mergeCell ref="P486:Q486"/>
    <mergeCell ref="R486:S486"/>
    <mergeCell ref="T486:U486"/>
    <mergeCell ref="H484:I484"/>
    <mergeCell ref="H482:I483"/>
    <mergeCell ref="B484:D484"/>
    <mergeCell ref="B482:D483"/>
    <mergeCell ref="E482:G483"/>
    <mergeCell ref="E484:G484"/>
    <mergeCell ref="E485:G485"/>
    <mergeCell ref="H485:I485"/>
    <mergeCell ref="B485:D485"/>
    <mergeCell ref="T485:U485"/>
    <mergeCell ref="R482:S483"/>
    <mergeCell ref="R485:S485"/>
    <mergeCell ref="P482:Q483"/>
    <mergeCell ref="J482:O482"/>
    <mergeCell ref="N483:O483"/>
    <mergeCell ref="N484:O484"/>
    <mergeCell ref="N485:O485"/>
    <mergeCell ref="P485:Q485"/>
    <mergeCell ref="P484:Q484"/>
    <mergeCell ref="L483:M483"/>
    <mergeCell ref="J483:K483"/>
    <mergeCell ref="T488:U488"/>
    <mergeCell ref="B487:D487"/>
    <mergeCell ref="E487:G487"/>
    <mergeCell ref="H487:I487"/>
    <mergeCell ref="J487:K487"/>
    <mergeCell ref="L487:M487"/>
    <mergeCell ref="N487:O487"/>
    <mergeCell ref="P487:Q487"/>
    <mergeCell ref="R487:S487"/>
    <mergeCell ref="T487:U487"/>
    <mergeCell ref="B490:D490"/>
    <mergeCell ref="E490:G490"/>
    <mergeCell ref="H490:I490"/>
    <mergeCell ref="J490:K490"/>
    <mergeCell ref="L490:M490"/>
    <mergeCell ref="N490:O490"/>
    <mergeCell ref="P490:Q490"/>
    <mergeCell ref="R490:S490"/>
    <mergeCell ref="T490:U490"/>
    <mergeCell ref="B489:D489"/>
    <mergeCell ref="E489:G489"/>
    <mergeCell ref="H489:I489"/>
    <mergeCell ref="J489:K489"/>
    <mergeCell ref="L489:M489"/>
    <mergeCell ref="N489:O489"/>
    <mergeCell ref="P489:Q489"/>
    <mergeCell ref="R489:S489"/>
    <mergeCell ref="T489:U489"/>
    <mergeCell ref="T492:U492"/>
    <mergeCell ref="B491:D491"/>
    <mergeCell ref="E491:G491"/>
    <mergeCell ref="H491:I491"/>
    <mergeCell ref="J491:K491"/>
    <mergeCell ref="L491:M491"/>
    <mergeCell ref="N491:O491"/>
    <mergeCell ref="P491:Q491"/>
    <mergeCell ref="R491:S491"/>
    <mergeCell ref="T491:U491"/>
    <mergeCell ref="B494:D494"/>
    <mergeCell ref="E494:G494"/>
    <mergeCell ref="H494:I494"/>
    <mergeCell ref="J494:K494"/>
    <mergeCell ref="L494:M494"/>
    <mergeCell ref="N494:O494"/>
    <mergeCell ref="P494:Q494"/>
    <mergeCell ref="R494:S494"/>
    <mergeCell ref="T494:U494"/>
    <mergeCell ref="B493:D493"/>
    <mergeCell ref="E493:G493"/>
    <mergeCell ref="H493:I493"/>
    <mergeCell ref="J493:K493"/>
    <mergeCell ref="L493:M493"/>
    <mergeCell ref="N493:O493"/>
    <mergeCell ref="P493:Q493"/>
    <mergeCell ref="R493:S493"/>
    <mergeCell ref="J492:K492"/>
    <mergeCell ref="L492:M492"/>
    <mergeCell ref="N492:O492"/>
    <mergeCell ref="P492:Q492"/>
    <mergeCell ref="R492:S492"/>
    <mergeCell ref="P497:Q497"/>
    <mergeCell ref="R497:S497"/>
    <mergeCell ref="T497:U497"/>
    <mergeCell ref="T493:U493"/>
    <mergeCell ref="B496:D496"/>
    <mergeCell ref="E496:G496"/>
    <mergeCell ref="H496:I496"/>
    <mergeCell ref="J496:K496"/>
    <mergeCell ref="L496:M496"/>
    <mergeCell ref="N496:O496"/>
    <mergeCell ref="P496:Q496"/>
    <mergeCell ref="R496:S496"/>
    <mergeCell ref="T496:U496"/>
    <mergeCell ref="B495:D495"/>
    <mergeCell ref="E495:G495"/>
    <mergeCell ref="H495:I495"/>
    <mergeCell ref="J495:K495"/>
    <mergeCell ref="L495:M495"/>
    <mergeCell ref="N495:O495"/>
    <mergeCell ref="P495:Q495"/>
    <mergeCell ref="R495:S495"/>
    <mergeCell ref="T495:U495"/>
    <mergeCell ref="B497:D497"/>
    <mergeCell ref="E497:G497"/>
    <mergeCell ref="H497:I497"/>
    <mergeCell ref="J497:K497"/>
    <mergeCell ref="L497:M497"/>
    <mergeCell ref="N497:O497"/>
    <mergeCell ref="B499:D499"/>
    <mergeCell ref="E499:G499"/>
    <mergeCell ref="H499:I499"/>
    <mergeCell ref="J499:K499"/>
    <mergeCell ref="L499:M499"/>
    <mergeCell ref="N499:O499"/>
    <mergeCell ref="P499:Q499"/>
    <mergeCell ref="R499:S499"/>
    <mergeCell ref="T499:U499"/>
    <mergeCell ref="B498:D498"/>
    <mergeCell ref="E498:G498"/>
    <mergeCell ref="H498:I498"/>
    <mergeCell ref="J498:K498"/>
    <mergeCell ref="L498:M498"/>
    <mergeCell ref="N498:O498"/>
    <mergeCell ref="P498:Q498"/>
    <mergeCell ref="R498:S498"/>
    <mergeCell ref="T498:U498"/>
    <mergeCell ref="B501:D501"/>
    <mergeCell ref="E501:G501"/>
    <mergeCell ref="H501:I501"/>
    <mergeCell ref="J501:K501"/>
    <mergeCell ref="L501:M501"/>
    <mergeCell ref="N501:O501"/>
    <mergeCell ref="P501:Q501"/>
    <mergeCell ref="R501:S501"/>
    <mergeCell ref="T501:U501"/>
    <mergeCell ref="B500:D500"/>
    <mergeCell ref="E500:G500"/>
    <mergeCell ref="H500:I500"/>
    <mergeCell ref="J500:K500"/>
    <mergeCell ref="L500:M500"/>
    <mergeCell ref="N500:O500"/>
    <mergeCell ref="P500:Q500"/>
    <mergeCell ref="R500:S500"/>
    <mergeCell ref="T500:U500"/>
    <mergeCell ref="B503:D503"/>
    <mergeCell ref="E503:G503"/>
    <mergeCell ref="H503:I503"/>
    <mergeCell ref="J503:K503"/>
    <mergeCell ref="L503:M503"/>
    <mergeCell ref="N503:O503"/>
    <mergeCell ref="P503:Q503"/>
    <mergeCell ref="R503:S503"/>
    <mergeCell ref="T503:U503"/>
    <mergeCell ref="B502:D502"/>
    <mergeCell ref="E502:G502"/>
    <mergeCell ref="H502:I502"/>
    <mergeCell ref="J502:K502"/>
    <mergeCell ref="L502:M502"/>
    <mergeCell ref="N502:O502"/>
    <mergeCell ref="P502:Q502"/>
    <mergeCell ref="R502:S502"/>
    <mergeCell ref="T502:U502"/>
    <mergeCell ref="B505:D505"/>
    <mergeCell ref="E505:G505"/>
    <mergeCell ref="H505:I505"/>
    <mergeCell ref="J505:K505"/>
    <mergeCell ref="L505:M505"/>
    <mergeCell ref="N505:O505"/>
    <mergeCell ref="P505:Q505"/>
    <mergeCell ref="R505:S505"/>
    <mergeCell ref="T505:U505"/>
    <mergeCell ref="B504:D504"/>
    <mergeCell ref="E504:G504"/>
    <mergeCell ref="H504:I504"/>
    <mergeCell ref="J504:K504"/>
    <mergeCell ref="L504:M504"/>
    <mergeCell ref="N504:O504"/>
    <mergeCell ref="P504:Q504"/>
    <mergeCell ref="R504:S504"/>
    <mergeCell ref="T504:U504"/>
    <mergeCell ref="B507:D507"/>
    <mergeCell ref="E507:G507"/>
    <mergeCell ref="H507:I507"/>
    <mergeCell ref="J507:K507"/>
    <mergeCell ref="L507:M507"/>
    <mergeCell ref="N507:O507"/>
    <mergeCell ref="P507:Q507"/>
    <mergeCell ref="R507:S507"/>
    <mergeCell ref="T507:U507"/>
    <mergeCell ref="B506:D506"/>
    <mergeCell ref="E506:G506"/>
    <mergeCell ref="H506:I506"/>
    <mergeCell ref="J506:K506"/>
    <mergeCell ref="L506:M506"/>
    <mergeCell ref="N506:O506"/>
    <mergeCell ref="P506:Q506"/>
    <mergeCell ref="R506:S506"/>
    <mergeCell ref="T506:U506"/>
    <mergeCell ref="B509:D509"/>
    <mergeCell ref="E509:G509"/>
    <mergeCell ref="H509:I509"/>
    <mergeCell ref="J509:K509"/>
    <mergeCell ref="L509:M509"/>
    <mergeCell ref="N509:O509"/>
    <mergeCell ref="P509:Q509"/>
    <mergeCell ref="R509:S509"/>
    <mergeCell ref="T509:U509"/>
    <mergeCell ref="B508:D508"/>
    <mergeCell ref="E508:G508"/>
    <mergeCell ref="H508:I508"/>
    <mergeCell ref="J508:K508"/>
    <mergeCell ref="L508:M508"/>
    <mergeCell ref="N508:O508"/>
    <mergeCell ref="P508:Q508"/>
    <mergeCell ref="R508:S508"/>
    <mergeCell ref="T508:U508"/>
    <mergeCell ref="B511:D511"/>
    <mergeCell ref="E511:G511"/>
    <mergeCell ref="H511:I511"/>
    <mergeCell ref="J511:K511"/>
    <mergeCell ref="L511:M511"/>
    <mergeCell ref="N511:O511"/>
    <mergeCell ref="P511:Q511"/>
    <mergeCell ref="R511:S511"/>
    <mergeCell ref="T511:U511"/>
    <mergeCell ref="B510:D510"/>
    <mergeCell ref="E510:G510"/>
    <mergeCell ref="H510:I510"/>
    <mergeCell ref="J510:K510"/>
    <mergeCell ref="L510:M510"/>
    <mergeCell ref="N510:O510"/>
    <mergeCell ref="P510:Q510"/>
    <mergeCell ref="R510:S510"/>
    <mergeCell ref="T510:U510"/>
    <mergeCell ref="B513:D513"/>
    <mergeCell ref="E513:G513"/>
    <mergeCell ref="H513:I513"/>
    <mergeCell ref="J513:K513"/>
    <mergeCell ref="L513:M513"/>
    <mergeCell ref="N513:O513"/>
    <mergeCell ref="P513:Q513"/>
    <mergeCell ref="R513:S513"/>
    <mergeCell ref="T513:U513"/>
    <mergeCell ref="B512:D512"/>
    <mergeCell ref="E512:G512"/>
    <mergeCell ref="H512:I512"/>
    <mergeCell ref="J512:K512"/>
    <mergeCell ref="L512:M512"/>
    <mergeCell ref="N512:O512"/>
    <mergeCell ref="P512:Q512"/>
    <mergeCell ref="R512:S512"/>
    <mergeCell ref="T512:U512"/>
    <mergeCell ref="B515:D515"/>
    <mergeCell ref="E515:G515"/>
    <mergeCell ref="H515:I515"/>
    <mergeCell ref="J515:K515"/>
    <mergeCell ref="L515:M515"/>
    <mergeCell ref="N515:O515"/>
    <mergeCell ref="P515:Q515"/>
    <mergeCell ref="R515:S515"/>
    <mergeCell ref="T515:U515"/>
    <mergeCell ref="B514:D514"/>
    <mergeCell ref="E514:G514"/>
    <mergeCell ref="H514:I514"/>
    <mergeCell ref="J514:K514"/>
    <mergeCell ref="L514:M514"/>
    <mergeCell ref="N514:O514"/>
    <mergeCell ref="P514:Q514"/>
    <mergeCell ref="R514:S514"/>
    <mergeCell ref="T514:U514"/>
    <mergeCell ref="B517:D517"/>
    <mergeCell ref="E517:G517"/>
    <mergeCell ref="H517:I517"/>
    <mergeCell ref="J517:K517"/>
    <mergeCell ref="L517:M517"/>
    <mergeCell ref="N517:O517"/>
    <mergeCell ref="P517:Q517"/>
    <mergeCell ref="R517:S517"/>
    <mergeCell ref="T517:U517"/>
    <mergeCell ref="B516:D516"/>
    <mergeCell ref="E516:G516"/>
    <mergeCell ref="H516:I516"/>
    <mergeCell ref="J516:K516"/>
    <mergeCell ref="L516:M516"/>
    <mergeCell ref="N516:O516"/>
    <mergeCell ref="P516:Q516"/>
    <mergeCell ref="R516:S516"/>
    <mergeCell ref="T516:U516"/>
    <mergeCell ref="B519:D519"/>
    <mergeCell ref="E519:G519"/>
    <mergeCell ref="H519:I519"/>
    <mergeCell ref="J519:K519"/>
    <mergeCell ref="L519:M519"/>
    <mergeCell ref="N519:O519"/>
    <mergeCell ref="P519:Q519"/>
    <mergeCell ref="R519:S519"/>
    <mergeCell ref="T519:U519"/>
    <mergeCell ref="B518:D518"/>
    <mergeCell ref="E518:G518"/>
    <mergeCell ref="H518:I518"/>
    <mergeCell ref="J518:K518"/>
    <mergeCell ref="L518:M518"/>
    <mergeCell ref="N518:O518"/>
    <mergeCell ref="P518:Q518"/>
    <mergeCell ref="R518:S518"/>
    <mergeCell ref="T518:U518"/>
    <mergeCell ref="B521:D521"/>
    <mergeCell ref="E521:G521"/>
    <mergeCell ref="H521:I521"/>
    <mergeCell ref="J521:K521"/>
    <mergeCell ref="L521:M521"/>
    <mergeCell ref="N521:O521"/>
    <mergeCell ref="P521:Q521"/>
    <mergeCell ref="R521:S521"/>
    <mergeCell ref="T521:U521"/>
    <mergeCell ref="B520:D520"/>
    <mergeCell ref="E520:G520"/>
    <mergeCell ref="H520:I520"/>
    <mergeCell ref="J520:K520"/>
    <mergeCell ref="L520:M520"/>
    <mergeCell ref="N520:O520"/>
    <mergeCell ref="P520:Q520"/>
    <mergeCell ref="R520:S520"/>
    <mergeCell ref="T520:U520"/>
    <mergeCell ref="B523:D523"/>
    <mergeCell ref="E523:G523"/>
    <mergeCell ref="H523:I523"/>
    <mergeCell ref="J523:K523"/>
    <mergeCell ref="L523:M523"/>
    <mergeCell ref="N523:O523"/>
    <mergeCell ref="P523:Q523"/>
    <mergeCell ref="R523:S523"/>
    <mergeCell ref="T523:U523"/>
    <mergeCell ref="B522:D522"/>
    <mergeCell ref="E522:G522"/>
    <mergeCell ref="H522:I522"/>
    <mergeCell ref="J522:K522"/>
    <mergeCell ref="L522:M522"/>
    <mergeCell ref="N522:O522"/>
    <mergeCell ref="P522:Q522"/>
    <mergeCell ref="R522:S522"/>
    <mergeCell ref="T522:U522"/>
    <mergeCell ref="B525:D525"/>
    <mergeCell ref="E525:G525"/>
    <mergeCell ref="H525:I525"/>
    <mergeCell ref="J525:K525"/>
    <mergeCell ref="L525:M525"/>
    <mergeCell ref="N525:O525"/>
    <mergeCell ref="P525:Q525"/>
    <mergeCell ref="R525:S525"/>
    <mergeCell ref="T525:U525"/>
    <mergeCell ref="B524:D524"/>
    <mergeCell ref="E524:G524"/>
    <mergeCell ref="H524:I524"/>
    <mergeCell ref="J524:K524"/>
    <mergeCell ref="L524:M524"/>
    <mergeCell ref="N524:O524"/>
    <mergeCell ref="P524:Q524"/>
    <mergeCell ref="R524:S524"/>
    <mergeCell ref="T524:U524"/>
    <mergeCell ref="B527:D527"/>
    <mergeCell ref="E527:G527"/>
    <mergeCell ref="H527:I527"/>
    <mergeCell ref="J527:K527"/>
    <mergeCell ref="L527:M527"/>
    <mergeCell ref="N527:O527"/>
    <mergeCell ref="P527:Q527"/>
    <mergeCell ref="R527:S527"/>
    <mergeCell ref="T527:U527"/>
    <mergeCell ref="B526:D526"/>
    <mergeCell ref="E526:G526"/>
    <mergeCell ref="H526:I526"/>
    <mergeCell ref="J526:K526"/>
    <mergeCell ref="L526:M526"/>
    <mergeCell ref="N526:O526"/>
    <mergeCell ref="P526:Q526"/>
    <mergeCell ref="R526:S526"/>
    <mergeCell ref="T526:U526"/>
    <mergeCell ref="P530:Q530"/>
    <mergeCell ref="R530:S530"/>
    <mergeCell ref="T530:U530"/>
    <mergeCell ref="B529:D529"/>
    <mergeCell ref="E529:G529"/>
    <mergeCell ref="H529:I529"/>
    <mergeCell ref="J529:K529"/>
    <mergeCell ref="L529:M529"/>
    <mergeCell ref="N529:O529"/>
    <mergeCell ref="P529:Q529"/>
    <mergeCell ref="R529:S529"/>
    <mergeCell ref="T529:U529"/>
    <mergeCell ref="B528:D528"/>
    <mergeCell ref="E528:G528"/>
    <mergeCell ref="H528:I528"/>
    <mergeCell ref="J528:K528"/>
    <mergeCell ref="L528:M528"/>
    <mergeCell ref="N528:O528"/>
    <mergeCell ref="P528:Q528"/>
    <mergeCell ref="R528:S528"/>
    <mergeCell ref="T528:U528"/>
    <mergeCell ref="T534:U534"/>
    <mergeCell ref="A107:U107"/>
    <mergeCell ref="A109:U109"/>
    <mergeCell ref="L532:M532"/>
    <mergeCell ref="N532:O532"/>
    <mergeCell ref="P532:Q532"/>
    <mergeCell ref="R532:S532"/>
    <mergeCell ref="T532:U532"/>
    <mergeCell ref="B533:D533"/>
    <mergeCell ref="E533:G533"/>
    <mergeCell ref="H533:I533"/>
    <mergeCell ref="J533:K533"/>
    <mergeCell ref="L533:M533"/>
    <mergeCell ref="N533:O533"/>
    <mergeCell ref="P533:Q533"/>
    <mergeCell ref="R533:S533"/>
    <mergeCell ref="T533:U533"/>
    <mergeCell ref="B531:D531"/>
    <mergeCell ref="E531:G531"/>
    <mergeCell ref="H531:I531"/>
    <mergeCell ref="J531:K531"/>
    <mergeCell ref="L531:M531"/>
    <mergeCell ref="N531:O531"/>
    <mergeCell ref="P531:Q531"/>
    <mergeCell ref="R531:S531"/>
    <mergeCell ref="T531:U531"/>
    <mergeCell ref="B530:D530"/>
    <mergeCell ref="E530:G530"/>
    <mergeCell ref="H530:I530"/>
    <mergeCell ref="J530:K530"/>
    <mergeCell ref="L530:M530"/>
    <mergeCell ref="N530:O530"/>
    <mergeCell ref="E539:I539"/>
    <mergeCell ref="E540:I540"/>
    <mergeCell ref="J540:M540"/>
    <mergeCell ref="N540:P540"/>
    <mergeCell ref="E570:I570"/>
    <mergeCell ref="J570:M570"/>
    <mergeCell ref="N570:P570"/>
    <mergeCell ref="Q570:S570"/>
    <mergeCell ref="B565:D565"/>
    <mergeCell ref="E565:I565"/>
    <mergeCell ref="J565:M565"/>
    <mergeCell ref="N565:P565"/>
    <mergeCell ref="Q565:S565"/>
    <mergeCell ref="B568:D568"/>
    <mergeCell ref="E568:I568"/>
    <mergeCell ref="J568:M568"/>
    <mergeCell ref="L534:M534"/>
    <mergeCell ref="N534:O534"/>
    <mergeCell ref="P534:Q534"/>
    <mergeCell ref="R534:S534"/>
    <mergeCell ref="N542:P542"/>
    <mergeCell ref="Q542:S542"/>
    <mergeCell ref="B548:D548"/>
    <mergeCell ref="E548:I548"/>
    <mergeCell ref="J548:M548"/>
    <mergeCell ref="N548:P548"/>
    <mergeCell ref="Q548:S548"/>
    <mergeCell ref="N560:P560"/>
    <mergeCell ref="Q560:S560"/>
    <mergeCell ref="B567:D567"/>
    <mergeCell ref="E567:I567"/>
    <mergeCell ref="J567:M567"/>
    <mergeCell ref="E600:U600"/>
    <mergeCell ref="E602:U602"/>
    <mergeCell ref="E604:U604"/>
    <mergeCell ref="E606:U606"/>
    <mergeCell ref="E608:U608"/>
    <mergeCell ref="E610:U610"/>
    <mergeCell ref="E612:U612"/>
    <mergeCell ref="A607:A608"/>
    <mergeCell ref="A609:A610"/>
    <mergeCell ref="B625:C625"/>
    <mergeCell ref="D625:U625"/>
    <mergeCell ref="D622:U622"/>
    <mergeCell ref="A624:A625"/>
    <mergeCell ref="A621:A622"/>
    <mergeCell ref="A639:U639"/>
    <mergeCell ref="B640:T641"/>
    <mergeCell ref="A538:U538"/>
    <mergeCell ref="T540:U540"/>
    <mergeCell ref="T541:U541"/>
    <mergeCell ref="B596:T597"/>
    <mergeCell ref="U596:U597"/>
    <mergeCell ref="B598:T598"/>
    <mergeCell ref="B599:T599"/>
    <mergeCell ref="A593:U593"/>
    <mergeCell ref="A595:U595"/>
    <mergeCell ref="Q540:S540"/>
    <mergeCell ref="T539:U539"/>
    <mergeCell ref="Q539:S539"/>
    <mergeCell ref="N539:P539"/>
    <mergeCell ref="J539:M539"/>
    <mergeCell ref="B539:D539"/>
    <mergeCell ref="B540:D540"/>
    <mergeCell ref="B618:T619"/>
    <mergeCell ref="B620:T620"/>
    <mergeCell ref="B621:T621"/>
    <mergeCell ref="B622:C622"/>
    <mergeCell ref="B623:T623"/>
    <mergeCell ref="B624:T624"/>
    <mergeCell ref="A673:A675"/>
    <mergeCell ref="B660:T660"/>
    <mergeCell ref="B661:F661"/>
    <mergeCell ref="G661:U661"/>
    <mergeCell ref="B662:T662"/>
    <mergeCell ref="B663:T663"/>
    <mergeCell ref="B664:F664"/>
    <mergeCell ref="G664:U664"/>
    <mergeCell ref="B665:T665"/>
    <mergeCell ref="B667:F667"/>
    <mergeCell ref="B606:D606"/>
    <mergeCell ref="A605:A606"/>
    <mergeCell ref="B675:I675"/>
    <mergeCell ref="J675:U675"/>
    <mergeCell ref="A669:A670"/>
    <mergeCell ref="F670:U670"/>
    <mergeCell ref="B670:E670"/>
    <mergeCell ref="B706:T706"/>
    <mergeCell ref="A704:A705"/>
    <mergeCell ref="A706:A707"/>
    <mergeCell ref="B705:E705"/>
    <mergeCell ref="B707:E707"/>
    <mergeCell ref="B642:T642"/>
    <mergeCell ref="A689:A690"/>
    <mergeCell ref="A640:A641"/>
    <mergeCell ref="U640:U641"/>
    <mergeCell ref="A676:A677"/>
    <mergeCell ref="B676:T676"/>
    <mergeCell ref="B677:E677"/>
    <mergeCell ref="F677:U677"/>
    <mergeCell ref="A678:A679"/>
    <mergeCell ref="B678:T678"/>
    <mergeCell ref="B679:E679"/>
    <mergeCell ref="F679:U679"/>
    <mergeCell ref="A680:A681"/>
    <mergeCell ref="B680:T680"/>
    <mergeCell ref="B681:E681"/>
    <mergeCell ref="F681:U681"/>
    <mergeCell ref="G667:U667"/>
    <mergeCell ref="B666:T666"/>
    <mergeCell ref="A697:A698"/>
    <mergeCell ref="B697:T697"/>
    <mergeCell ref="B698:F698"/>
    <mergeCell ref="G698:U698"/>
    <mergeCell ref="A700:A701"/>
    <mergeCell ref="B701:U701"/>
    <mergeCell ref="B703:U703"/>
    <mergeCell ref="A702:A703"/>
    <mergeCell ref="T542:U542"/>
    <mergeCell ref="B543:D543"/>
    <mergeCell ref="E543:I543"/>
    <mergeCell ref="J543:M543"/>
    <mergeCell ref="N543:P543"/>
    <mergeCell ref="Q543:S543"/>
    <mergeCell ref="T543:U543"/>
    <mergeCell ref="B731:T731"/>
    <mergeCell ref="B729:T729"/>
    <mergeCell ref="B728:T728"/>
    <mergeCell ref="B727:T727"/>
    <mergeCell ref="B726:T726"/>
    <mergeCell ref="B724:T724"/>
    <mergeCell ref="B723:T723"/>
    <mergeCell ref="B722:T722"/>
    <mergeCell ref="B721:T721"/>
    <mergeCell ref="F730:U730"/>
    <mergeCell ref="F725:U725"/>
    <mergeCell ref="G692:U692"/>
    <mergeCell ref="B691:T691"/>
    <mergeCell ref="B689:T689"/>
    <mergeCell ref="G686:U686"/>
    <mergeCell ref="B685:T685"/>
    <mergeCell ref="G684:U684"/>
    <mergeCell ref="G690:U690"/>
    <mergeCell ref="A699:U699"/>
    <mergeCell ref="B700:T700"/>
    <mergeCell ref="A611:A612"/>
    <mergeCell ref="A615:U615"/>
    <mergeCell ref="A617:U617"/>
    <mergeCell ref="T546:U546"/>
    <mergeCell ref="T547:U547"/>
    <mergeCell ref="T548:U548"/>
    <mergeCell ref="B544:D544"/>
    <mergeCell ref="E544:I544"/>
    <mergeCell ref="J544:M544"/>
    <mergeCell ref="N544:P544"/>
    <mergeCell ref="Q544:S544"/>
    <mergeCell ref="T544:U544"/>
    <mergeCell ref="B545:D545"/>
    <mergeCell ref="E545:I545"/>
    <mergeCell ref="J545:M545"/>
    <mergeCell ref="N545:P545"/>
    <mergeCell ref="Q545:S545"/>
    <mergeCell ref="T545:U545"/>
    <mergeCell ref="B546:D546"/>
    <mergeCell ref="E546:I546"/>
    <mergeCell ref="J546:M546"/>
    <mergeCell ref="N546:P546"/>
    <mergeCell ref="Q546:S546"/>
    <mergeCell ref="B547:D547"/>
    <mergeCell ref="E547:I547"/>
    <mergeCell ref="J547:M547"/>
    <mergeCell ref="N547:P547"/>
    <mergeCell ref="Q547:S547"/>
    <mergeCell ref="T552:U552"/>
    <mergeCell ref="B553:D553"/>
    <mergeCell ref="E553:I553"/>
    <mergeCell ref="J553:M553"/>
    <mergeCell ref="N553:P553"/>
    <mergeCell ref="Q553:S553"/>
    <mergeCell ref="T553:U553"/>
    <mergeCell ref="T549:U549"/>
    <mergeCell ref="B550:D550"/>
    <mergeCell ref="E550:I550"/>
    <mergeCell ref="J550:M550"/>
    <mergeCell ref="N550:P550"/>
    <mergeCell ref="Q550:S550"/>
    <mergeCell ref="T550:U550"/>
    <mergeCell ref="B551:D551"/>
    <mergeCell ref="E551:I551"/>
    <mergeCell ref="J551:M551"/>
    <mergeCell ref="N551:P551"/>
    <mergeCell ref="Q551:S551"/>
    <mergeCell ref="T551:U551"/>
    <mergeCell ref="T557:U557"/>
    <mergeCell ref="B558:D558"/>
    <mergeCell ref="E558:I558"/>
    <mergeCell ref="J558:M558"/>
    <mergeCell ref="N558:P558"/>
    <mergeCell ref="Q558:S558"/>
    <mergeCell ref="T558:U558"/>
    <mergeCell ref="B559:D559"/>
    <mergeCell ref="E559:I559"/>
    <mergeCell ref="J559:M559"/>
    <mergeCell ref="N559:P559"/>
    <mergeCell ref="Q559:S559"/>
    <mergeCell ref="T559:U559"/>
    <mergeCell ref="T554:U554"/>
    <mergeCell ref="B555:D555"/>
    <mergeCell ref="E555:I555"/>
    <mergeCell ref="J555:M555"/>
    <mergeCell ref="N555:P555"/>
    <mergeCell ref="Q555:S555"/>
    <mergeCell ref="T555:U555"/>
    <mergeCell ref="B556:D556"/>
    <mergeCell ref="E556:I556"/>
    <mergeCell ref="J556:M556"/>
    <mergeCell ref="N556:P556"/>
    <mergeCell ref="Q556:S556"/>
    <mergeCell ref="T556:U556"/>
    <mergeCell ref="B557:D557"/>
    <mergeCell ref="E557:I557"/>
    <mergeCell ref="J557:M557"/>
    <mergeCell ref="N557:P557"/>
    <mergeCell ref="Q557:S557"/>
    <mergeCell ref="B554:D554"/>
    <mergeCell ref="T560:U560"/>
    <mergeCell ref="B561:D561"/>
    <mergeCell ref="E561:I561"/>
    <mergeCell ref="J561:M561"/>
    <mergeCell ref="N561:P561"/>
    <mergeCell ref="Q561:S561"/>
    <mergeCell ref="T561:U561"/>
    <mergeCell ref="B560:D560"/>
    <mergeCell ref="E560:I560"/>
    <mergeCell ref="J560:M560"/>
    <mergeCell ref="B562:D562"/>
    <mergeCell ref="E562:I562"/>
    <mergeCell ref="J562:M562"/>
    <mergeCell ref="N562:P562"/>
    <mergeCell ref="Q562:S562"/>
    <mergeCell ref="T565:U565"/>
    <mergeCell ref="B566:D566"/>
    <mergeCell ref="E566:I566"/>
    <mergeCell ref="J566:M566"/>
    <mergeCell ref="N566:P566"/>
    <mergeCell ref="Q566:S566"/>
    <mergeCell ref="T566:U566"/>
    <mergeCell ref="N567:P567"/>
    <mergeCell ref="Q567:S567"/>
    <mergeCell ref="T567:U567"/>
    <mergeCell ref="N568:P568"/>
    <mergeCell ref="Q568:S568"/>
    <mergeCell ref="T562:U562"/>
    <mergeCell ref="B563:D563"/>
    <mergeCell ref="E563:I563"/>
    <mergeCell ref="J563:M563"/>
    <mergeCell ref="N563:P563"/>
    <mergeCell ref="Q563:S563"/>
    <mergeCell ref="T563:U563"/>
    <mergeCell ref="B564:D564"/>
    <mergeCell ref="E564:I564"/>
    <mergeCell ref="J564:M564"/>
    <mergeCell ref="N564:P564"/>
    <mergeCell ref="Q564:S564"/>
    <mergeCell ref="T564:U564"/>
    <mergeCell ref="T571:U571"/>
    <mergeCell ref="B572:D572"/>
    <mergeCell ref="E572:I572"/>
    <mergeCell ref="J572:M572"/>
    <mergeCell ref="N572:P572"/>
    <mergeCell ref="Q572:S572"/>
    <mergeCell ref="T572:U572"/>
    <mergeCell ref="B573:D573"/>
    <mergeCell ref="E573:I573"/>
    <mergeCell ref="J573:M573"/>
    <mergeCell ref="N573:P573"/>
    <mergeCell ref="Q573:S573"/>
    <mergeCell ref="B571:D571"/>
    <mergeCell ref="B570:D570"/>
    <mergeCell ref="T568:U568"/>
    <mergeCell ref="B569:D569"/>
    <mergeCell ref="E569:I569"/>
    <mergeCell ref="J569:M569"/>
    <mergeCell ref="N569:P569"/>
    <mergeCell ref="Q569:S569"/>
    <mergeCell ref="T569:U569"/>
    <mergeCell ref="B590:D590"/>
    <mergeCell ref="E590:I590"/>
    <mergeCell ref="J590:M590"/>
    <mergeCell ref="N590:P590"/>
    <mergeCell ref="Q590:S590"/>
    <mergeCell ref="T590:U590"/>
    <mergeCell ref="T586:U586"/>
    <mergeCell ref="B587:D587"/>
    <mergeCell ref="E587:I587"/>
    <mergeCell ref="J587:M587"/>
    <mergeCell ref="N587:P587"/>
    <mergeCell ref="Q587:S587"/>
    <mergeCell ref="T587:U587"/>
    <mergeCell ref="B588:D588"/>
    <mergeCell ref="E588:I588"/>
    <mergeCell ref="J588:M588"/>
    <mergeCell ref="N588:P588"/>
    <mergeCell ref="Q588:S588"/>
    <mergeCell ref="T588:U588"/>
    <mergeCell ref="T589:U589"/>
    <mergeCell ref="B589:D589"/>
    <mergeCell ref="E589:I589"/>
    <mergeCell ref="J589:M589"/>
    <mergeCell ref="N589:P589"/>
    <mergeCell ref="Q589:S589"/>
    <mergeCell ref="B586:D586"/>
    <mergeCell ref="E586:I586"/>
    <mergeCell ref="J586:M586"/>
    <mergeCell ref="N586:P586"/>
    <mergeCell ref="Q586:S586"/>
    <mergeCell ref="Q577:S577"/>
    <mergeCell ref="T577:U577"/>
    <mergeCell ref="B578:D578"/>
    <mergeCell ref="E578:I578"/>
    <mergeCell ref="J578:M578"/>
    <mergeCell ref="N578:P578"/>
    <mergeCell ref="Q578:S578"/>
    <mergeCell ref="B576:D576"/>
    <mergeCell ref="E576:I576"/>
    <mergeCell ref="J576:M576"/>
    <mergeCell ref="O277:P277"/>
    <mergeCell ref="Q277:S277"/>
    <mergeCell ref="T277:U277"/>
    <mergeCell ref="B280:D280"/>
    <mergeCell ref="E280:H280"/>
    <mergeCell ref="I280:J280"/>
    <mergeCell ref="K280:L280"/>
    <mergeCell ref="M280:N280"/>
    <mergeCell ref="O280:P280"/>
    <mergeCell ref="Q280:S280"/>
    <mergeCell ref="T280:U280"/>
    <mergeCell ref="B448:D448"/>
    <mergeCell ref="E448:G448"/>
    <mergeCell ref="H448:I448"/>
    <mergeCell ref="J448:K448"/>
    <mergeCell ref="L448:N448"/>
    <mergeCell ref="O448:Q448"/>
    <mergeCell ref="T570:U570"/>
    <mergeCell ref="E571:I571"/>
    <mergeCell ref="J571:M571"/>
    <mergeCell ref="N571:P571"/>
    <mergeCell ref="Q571:S571"/>
    <mergeCell ref="T585:U585"/>
    <mergeCell ref="T581:U581"/>
    <mergeCell ref="B582:D582"/>
    <mergeCell ref="E582:I582"/>
    <mergeCell ref="J582:M582"/>
    <mergeCell ref="N582:P582"/>
    <mergeCell ref="Q582:S582"/>
    <mergeCell ref="T582:U582"/>
    <mergeCell ref="B583:D583"/>
    <mergeCell ref="E583:I583"/>
    <mergeCell ref="J583:M583"/>
    <mergeCell ref="N583:P583"/>
    <mergeCell ref="Q583:S583"/>
    <mergeCell ref="T583:U583"/>
    <mergeCell ref="T573:U573"/>
    <mergeCell ref="B574:D574"/>
    <mergeCell ref="E574:I574"/>
    <mergeCell ref="J574:M574"/>
    <mergeCell ref="N574:P574"/>
    <mergeCell ref="Q574:S574"/>
    <mergeCell ref="T574:U574"/>
    <mergeCell ref="B575:D575"/>
    <mergeCell ref="E575:I575"/>
    <mergeCell ref="J575:M575"/>
    <mergeCell ref="N575:P575"/>
    <mergeCell ref="Q575:S575"/>
    <mergeCell ref="T575:U575"/>
    <mergeCell ref="T576:U576"/>
    <mergeCell ref="B577:D577"/>
    <mergeCell ref="E577:I577"/>
    <mergeCell ref="J577:M577"/>
    <mergeCell ref="N577:P577"/>
    <mergeCell ref="E7:I7"/>
    <mergeCell ref="J7:U7"/>
    <mergeCell ref="T221:U221"/>
    <mergeCell ref="B1:D6"/>
    <mergeCell ref="B278:D278"/>
    <mergeCell ref="E278:H278"/>
    <mergeCell ref="I278:J278"/>
    <mergeCell ref="K278:L278"/>
    <mergeCell ref="M278:N278"/>
    <mergeCell ref="O278:P278"/>
    <mergeCell ref="Q278:S278"/>
    <mergeCell ref="T278:U278"/>
    <mergeCell ref="B279:D279"/>
    <mergeCell ref="E279:H279"/>
    <mergeCell ref="I279:J279"/>
    <mergeCell ref="K279:L279"/>
    <mergeCell ref="M279:N279"/>
    <mergeCell ref="O279:P279"/>
    <mergeCell ref="Q279:S279"/>
    <mergeCell ref="T279:U279"/>
    <mergeCell ref="T272:U272"/>
    <mergeCell ref="B273:D273"/>
    <mergeCell ref="E273:H273"/>
    <mergeCell ref="I273:J273"/>
    <mergeCell ref="K273:L273"/>
    <mergeCell ref="M273:N273"/>
    <mergeCell ref="O273:P273"/>
    <mergeCell ref="Q273:S273"/>
    <mergeCell ref="T273:U273"/>
    <mergeCell ref="B274:D274"/>
    <mergeCell ref="E274:H274"/>
    <mergeCell ref="I274:J274"/>
    <mergeCell ref="R448:U448"/>
    <mergeCell ref="B449:D449"/>
    <mergeCell ref="E449:G449"/>
    <mergeCell ref="H449:I449"/>
    <mergeCell ref="J449:K449"/>
    <mergeCell ref="L449:N449"/>
    <mergeCell ref="O449:Q449"/>
    <mergeCell ref="R449:U449"/>
    <mergeCell ref="B450:D450"/>
    <mergeCell ref="E450:G450"/>
    <mergeCell ref="H450:I450"/>
    <mergeCell ref="J450:K450"/>
    <mergeCell ref="L450:N450"/>
    <mergeCell ref="O450:Q450"/>
    <mergeCell ref="R450:U450"/>
    <mergeCell ref="B451:D451"/>
    <mergeCell ref="E451:G451"/>
    <mergeCell ref="H451:I451"/>
    <mergeCell ref="J451:K451"/>
    <mergeCell ref="L451:N451"/>
    <mergeCell ref="O451:Q451"/>
    <mergeCell ref="R451:U451"/>
    <mergeCell ref="B452:D452"/>
    <mergeCell ref="E452:G452"/>
    <mergeCell ref="H452:I452"/>
    <mergeCell ref="J452:K452"/>
    <mergeCell ref="L452:N452"/>
    <mergeCell ref="O452:Q452"/>
    <mergeCell ref="R452:U452"/>
    <mergeCell ref="B453:D453"/>
    <mergeCell ref="E453:G453"/>
    <mergeCell ref="H453:I453"/>
    <mergeCell ref="J453:K453"/>
    <mergeCell ref="L453:N453"/>
    <mergeCell ref="O453:Q453"/>
    <mergeCell ref="R453:U453"/>
    <mergeCell ref="B454:D454"/>
    <mergeCell ref="E454:G454"/>
    <mergeCell ref="H454:I454"/>
    <mergeCell ref="J454:K454"/>
    <mergeCell ref="L454:N454"/>
    <mergeCell ref="O454:Q454"/>
    <mergeCell ref="R454:U454"/>
    <mergeCell ref="B455:D455"/>
    <mergeCell ref="E455:G455"/>
    <mergeCell ref="H455:I455"/>
    <mergeCell ref="J455:K455"/>
    <mergeCell ref="L455:N455"/>
    <mergeCell ref="O455:Q455"/>
    <mergeCell ref="R455:U455"/>
    <mergeCell ref="B456:D456"/>
    <mergeCell ref="E456:G456"/>
    <mergeCell ref="H456:I456"/>
    <mergeCell ref="J456:K456"/>
    <mergeCell ref="L456:N456"/>
    <mergeCell ref="O456:Q456"/>
    <mergeCell ref="R456:U456"/>
    <mergeCell ref="B457:D457"/>
    <mergeCell ref="E457:G457"/>
    <mergeCell ref="H457:I457"/>
    <mergeCell ref="J457:K457"/>
    <mergeCell ref="L457:N457"/>
    <mergeCell ref="O457:Q457"/>
    <mergeCell ref="R457:U457"/>
    <mergeCell ref="B458:D458"/>
    <mergeCell ref="E458:G458"/>
    <mergeCell ref="H458:I458"/>
    <mergeCell ref="J458:K458"/>
    <mergeCell ref="L458:N458"/>
    <mergeCell ref="O458:Q458"/>
    <mergeCell ref="R458:U458"/>
    <mergeCell ref="B459:D459"/>
    <mergeCell ref="E459:G459"/>
    <mergeCell ref="H459:I459"/>
    <mergeCell ref="J459:K459"/>
    <mergeCell ref="L459:N459"/>
    <mergeCell ref="O459:Q459"/>
    <mergeCell ref="R459:U459"/>
    <mergeCell ref="B460:D460"/>
    <mergeCell ref="E460:G460"/>
    <mergeCell ref="H460:I460"/>
    <mergeCell ref="J460:K460"/>
    <mergeCell ref="L460:N460"/>
    <mergeCell ref="O460:Q460"/>
    <mergeCell ref="R460:U460"/>
    <mergeCell ref="B461:D461"/>
    <mergeCell ref="E461:G461"/>
    <mergeCell ref="H461:I461"/>
    <mergeCell ref="J461:K461"/>
    <mergeCell ref="L461:N461"/>
    <mergeCell ref="O461:Q461"/>
    <mergeCell ref="R461:U461"/>
    <mergeCell ref="B462:D462"/>
    <mergeCell ref="E462:G462"/>
    <mergeCell ref="H462:I462"/>
    <mergeCell ref="J462:K462"/>
    <mergeCell ref="L462:N462"/>
    <mergeCell ref="O462:Q462"/>
    <mergeCell ref="R462:U462"/>
    <mergeCell ref="B463:D463"/>
    <mergeCell ref="E463:G463"/>
    <mergeCell ref="H463:I463"/>
    <mergeCell ref="J463:K463"/>
    <mergeCell ref="L463:N463"/>
    <mergeCell ref="O463:Q463"/>
    <mergeCell ref="R463:U463"/>
    <mergeCell ref="B464:D464"/>
    <mergeCell ref="E464:G464"/>
    <mergeCell ref="H464:I464"/>
    <mergeCell ref="J464:K464"/>
    <mergeCell ref="L464:N464"/>
    <mergeCell ref="O464:Q464"/>
    <mergeCell ref="R464:U464"/>
    <mergeCell ref="B465:D465"/>
    <mergeCell ref="E465:G465"/>
    <mergeCell ref="H465:I465"/>
    <mergeCell ref="J465:K465"/>
    <mergeCell ref="L465:N465"/>
    <mergeCell ref="O465:Q465"/>
    <mergeCell ref="R465:U465"/>
    <mergeCell ref="B466:D466"/>
    <mergeCell ref="E466:G466"/>
    <mergeCell ref="H466:I466"/>
    <mergeCell ref="J466:K466"/>
    <mergeCell ref="L466:N466"/>
    <mergeCell ref="O466:Q466"/>
    <mergeCell ref="R466:U466"/>
    <mergeCell ref="B467:D467"/>
    <mergeCell ref="E467:G467"/>
    <mergeCell ref="H467:I467"/>
    <mergeCell ref="J467:K467"/>
    <mergeCell ref="L467:N467"/>
    <mergeCell ref="O467:Q467"/>
    <mergeCell ref="R467:U467"/>
    <mergeCell ref="B468:D468"/>
    <mergeCell ref="E468:G468"/>
    <mergeCell ref="H468:I468"/>
    <mergeCell ref="J468:K468"/>
    <mergeCell ref="L468:N468"/>
    <mergeCell ref="O468:Q468"/>
    <mergeCell ref="R468:U468"/>
    <mergeCell ref="B469:D469"/>
    <mergeCell ref="E469:G469"/>
    <mergeCell ref="H469:I469"/>
    <mergeCell ref="J469:K469"/>
    <mergeCell ref="L469:N469"/>
    <mergeCell ref="O469:Q469"/>
    <mergeCell ref="R469:U469"/>
    <mergeCell ref="B470:D470"/>
    <mergeCell ref="E470:G470"/>
    <mergeCell ref="H470:I470"/>
    <mergeCell ref="J470:K470"/>
    <mergeCell ref="L470:N470"/>
    <mergeCell ref="O470:Q470"/>
    <mergeCell ref="R470:U470"/>
    <mergeCell ref="B471:D471"/>
    <mergeCell ref="E471:G471"/>
    <mergeCell ref="H471:I471"/>
    <mergeCell ref="J471:K471"/>
    <mergeCell ref="L471:N471"/>
    <mergeCell ref="O471:Q471"/>
    <mergeCell ref="R471:U471"/>
    <mergeCell ref="T578:U578"/>
    <mergeCell ref="B579:D579"/>
    <mergeCell ref="E579:I579"/>
    <mergeCell ref="J579:M579"/>
    <mergeCell ref="N579:P579"/>
    <mergeCell ref="Q579:S579"/>
    <mergeCell ref="T579:U579"/>
    <mergeCell ref="B472:D472"/>
    <mergeCell ref="E472:G472"/>
    <mergeCell ref="H472:I472"/>
    <mergeCell ref="J472:K472"/>
    <mergeCell ref="L472:N472"/>
    <mergeCell ref="O472:Q472"/>
    <mergeCell ref="R472:U472"/>
    <mergeCell ref="B473:D473"/>
    <mergeCell ref="E473:G473"/>
    <mergeCell ref="H473:I473"/>
    <mergeCell ref="J473:K473"/>
    <mergeCell ref="H475:I475"/>
    <mergeCell ref="J475:K475"/>
    <mergeCell ref="L475:N475"/>
    <mergeCell ref="O475:Q475"/>
    <mergeCell ref="R475:U475"/>
    <mergeCell ref="B476:D476"/>
    <mergeCell ref="E476:G476"/>
    <mergeCell ref="H476:I476"/>
    <mergeCell ref="J476:K476"/>
    <mergeCell ref="L476:N476"/>
    <mergeCell ref="O476:Q476"/>
    <mergeCell ref="R476:U476"/>
    <mergeCell ref="B477:D477"/>
    <mergeCell ref="E477:G477"/>
    <mergeCell ref="H477:I477"/>
    <mergeCell ref="J477:K477"/>
    <mergeCell ref="L477:N477"/>
    <mergeCell ref="O477:Q477"/>
    <mergeCell ref="R477:U477"/>
    <mergeCell ref="H51:I51"/>
    <mergeCell ref="J51:N51"/>
    <mergeCell ref="O51:Q51"/>
    <mergeCell ref="R51:U51"/>
    <mergeCell ref="B52:G52"/>
    <mergeCell ref="H52:I52"/>
    <mergeCell ref="J52:N52"/>
    <mergeCell ref="O52:Q52"/>
    <mergeCell ref="R52:U52"/>
    <mergeCell ref="B53:G53"/>
    <mergeCell ref="H53:I53"/>
    <mergeCell ref="J53:N53"/>
    <mergeCell ref="O53:Q53"/>
    <mergeCell ref="R53:U53"/>
    <mergeCell ref="B54:G54"/>
    <mergeCell ref="H54:I54"/>
    <mergeCell ref="J54:N54"/>
    <mergeCell ref="O54:Q54"/>
    <mergeCell ref="R54:U54"/>
    <mergeCell ref="B55:G55"/>
    <mergeCell ref="H55:I55"/>
    <mergeCell ref="J55:N55"/>
    <mergeCell ref="O55:Q55"/>
    <mergeCell ref="R55:U55"/>
    <mergeCell ref="B56:G56"/>
    <mergeCell ref="H56:I56"/>
    <mergeCell ref="J56:N56"/>
    <mergeCell ref="O56:Q56"/>
    <mergeCell ref="R56:U56"/>
    <mergeCell ref="B57:G57"/>
    <mergeCell ref="H57:I57"/>
    <mergeCell ref="J57:N57"/>
    <mergeCell ref="O57:Q57"/>
    <mergeCell ref="R57:U57"/>
    <mergeCell ref="B58:G58"/>
    <mergeCell ref="H58:I58"/>
    <mergeCell ref="J58:N58"/>
    <mergeCell ref="O58:Q58"/>
    <mergeCell ref="R58:U58"/>
    <mergeCell ref="B59:G59"/>
    <mergeCell ref="H59:I59"/>
    <mergeCell ref="J59:N59"/>
    <mergeCell ref="O59:Q59"/>
    <mergeCell ref="R59:U59"/>
    <mergeCell ref="B60:G60"/>
    <mergeCell ref="H60:I60"/>
    <mergeCell ref="J60:N60"/>
    <mergeCell ref="O60:Q60"/>
    <mergeCell ref="R60:U60"/>
    <mergeCell ref="A64:U64"/>
    <mergeCell ref="B65:F65"/>
    <mergeCell ref="G65:L65"/>
    <mergeCell ref="M65:N65"/>
    <mergeCell ref="O65:Q65"/>
    <mergeCell ref="R65:U65"/>
    <mergeCell ref="B66:F66"/>
    <mergeCell ref="G66:L66"/>
    <mergeCell ref="M66:N66"/>
    <mergeCell ref="O66:Q66"/>
    <mergeCell ref="R66:U66"/>
    <mergeCell ref="B67:F67"/>
    <mergeCell ref="G67:L67"/>
    <mergeCell ref="M67:N67"/>
    <mergeCell ref="O67:Q67"/>
    <mergeCell ref="R67:U67"/>
    <mergeCell ref="B68:F68"/>
    <mergeCell ref="G68:L68"/>
    <mergeCell ref="M68:N68"/>
    <mergeCell ref="O68:Q68"/>
    <mergeCell ref="R68:U68"/>
    <mergeCell ref="B69:F69"/>
    <mergeCell ref="G69:L69"/>
    <mergeCell ref="M69:N69"/>
    <mergeCell ref="O69:Q69"/>
    <mergeCell ref="R69:U69"/>
    <mergeCell ref="B70:F70"/>
    <mergeCell ref="G70:L70"/>
    <mergeCell ref="M70:N70"/>
    <mergeCell ref="O70:Q70"/>
    <mergeCell ref="R70:U70"/>
    <mergeCell ref="B71:F71"/>
    <mergeCell ref="G71:L71"/>
    <mergeCell ref="M71:N71"/>
    <mergeCell ref="O71:Q71"/>
    <mergeCell ref="R71:U71"/>
    <mergeCell ref="B72:F72"/>
    <mergeCell ref="G72:L72"/>
    <mergeCell ref="M72:N72"/>
    <mergeCell ref="O72:Q72"/>
    <mergeCell ref="R72:U72"/>
    <mergeCell ref="B73:F73"/>
    <mergeCell ref="G73:L73"/>
    <mergeCell ref="M73:N73"/>
    <mergeCell ref="O73:Q73"/>
    <mergeCell ref="R73:U73"/>
    <mergeCell ref="B74:F74"/>
    <mergeCell ref="G74:L74"/>
    <mergeCell ref="M74:N74"/>
    <mergeCell ref="O74:Q74"/>
    <mergeCell ref="R74:U74"/>
    <mergeCell ref="B75:F75"/>
    <mergeCell ref="G75:L75"/>
    <mergeCell ref="M75:N75"/>
    <mergeCell ref="O75:Q75"/>
    <mergeCell ref="R75:U75"/>
    <mergeCell ref="B76:F76"/>
    <mergeCell ref="G76:L76"/>
    <mergeCell ref="M76:N76"/>
    <mergeCell ref="O76:Q76"/>
    <mergeCell ref="R76:U76"/>
    <mergeCell ref="B77:F77"/>
    <mergeCell ref="G77:L77"/>
    <mergeCell ref="M77:N77"/>
    <mergeCell ref="O77:Q77"/>
    <mergeCell ref="R77:U77"/>
    <mergeCell ref="B78:F78"/>
    <mergeCell ref="G78:L78"/>
    <mergeCell ref="M78:N78"/>
    <mergeCell ref="O78:Q78"/>
    <mergeCell ref="R78:U78"/>
    <mergeCell ref="B79:F79"/>
    <mergeCell ref="G79:L79"/>
    <mergeCell ref="M79:N79"/>
    <mergeCell ref="O79:Q79"/>
    <mergeCell ref="R79:U79"/>
    <mergeCell ref="B80:F80"/>
    <mergeCell ref="G80:L80"/>
    <mergeCell ref="M80:N80"/>
    <mergeCell ref="O80:Q80"/>
    <mergeCell ref="R80:U80"/>
    <mergeCell ref="B81:F81"/>
    <mergeCell ref="G81:L81"/>
    <mergeCell ref="M81:N81"/>
    <mergeCell ref="O81:Q81"/>
    <mergeCell ref="R81:U81"/>
    <mergeCell ref="B82:F82"/>
    <mergeCell ref="G82:L82"/>
    <mergeCell ref="M82:N82"/>
    <mergeCell ref="O82:Q82"/>
    <mergeCell ref="R82:U82"/>
    <mergeCell ref="B83:F83"/>
    <mergeCell ref="G83:L83"/>
    <mergeCell ref="M83:N83"/>
    <mergeCell ref="O83:Q83"/>
    <mergeCell ref="R83:U83"/>
    <mergeCell ref="B84:F84"/>
    <mergeCell ref="G84:L84"/>
    <mergeCell ref="M84:N84"/>
    <mergeCell ref="O84:Q84"/>
    <mergeCell ref="R84:U84"/>
    <mergeCell ref="B85:F85"/>
    <mergeCell ref="G85:L85"/>
    <mergeCell ref="M85:N85"/>
    <mergeCell ref="O85:Q85"/>
    <mergeCell ref="R85:U85"/>
    <mergeCell ref="B86:F86"/>
    <mergeCell ref="G86:L86"/>
    <mergeCell ref="M86:N86"/>
    <mergeCell ref="O86:Q86"/>
    <mergeCell ref="R86:U86"/>
    <mergeCell ref="A87:C87"/>
    <mergeCell ref="D87:U87"/>
    <mergeCell ref="J90:L90"/>
    <mergeCell ref="M90:N90"/>
    <mergeCell ref="O90:Q90"/>
    <mergeCell ref="J91:L91"/>
    <mergeCell ref="M91:N91"/>
    <mergeCell ref="O91:Q91"/>
    <mergeCell ref="J92:L92"/>
    <mergeCell ref="M92:N92"/>
    <mergeCell ref="O92:Q92"/>
    <mergeCell ref="J93:L93"/>
    <mergeCell ref="M93:N93"/>
    <mergeCell ref="O93:Q93"/>
    <mergeCell ref="J94:L94"/>
    <mergeCell ref="M94:N94"/>
    <mergeCell ref="O94:Q94"/>
    <mergeCell ref="B90:I90"/>
    <mergeCell ref="B91:I91"/>
    <mergeCell ref="B92:I92"/>
    <mergeCell ref="R90:U90"/>
    <mergeCell ref="R91:U91"/>
    <mergeCell ref="R92:U92"/>
    <mergeCell ref="B93:I93"/>
    <mergeCell ref="R93:U93"/>
    <mergeCell ref="B94:I94"/>
    <mergeCell ref="R94:U94"/>
    <mergeCell ref="J95:L95"/>
    <mergeCell ref="M95:N95"/>
    <mergeCell ref="O95:Q95"/>
    <mergeCell ref="J96:L96"/>
    <mergeCell ref="M96:N96"/>
    <mergeCell ref="O96:Q96"/>
    <mergeCell ref="A652:A653"/>
    <mergeCell ref="B652:T652"/>
    <mergeCell ref="B653:F653"/>
    <mergeCell ref="G653:U653"/>
    <mergeCell ref="A654:A655"/>
    <mergeCell ref="B654:T654"/>
    <mergeCell ref="B655:F655"/>
    <mergeCell ref="G655:U655"/>
    <mergeCell ref="A656:A657"/>
    <mergeCell ref="B656:T656"/>
    <mergeCell ref="B657:F657"/>
    <mergeCell ref="G657:U657"/>
    <mergeCell ref="A628:U628"/>
    <mergeCell ref="B475:D475"/>
    <mergeCell ref="L473:N473"/>
    <mergeCell ref="O473:Q473"/>
    <mergeCell ref="R473:U473"/>
    <mergeCell ref="B474:D474"/>
    <mergeCell ref="E474:G474"/>
    <mergeCell ref="H474:I474"/>
    <mergeCell ref="J474:K474"/>
    <mergeCell ref="L474:N474"/>
    <mergeCell ref="O474:Q474"/>
    <mergeCell ref="R474:U474"/>
    <mergeCell ref="T580:U580"/>
    <mergeCell ref="E475:G475"/>
    <mergeCell ref="A750:U750"/>
    <mergeCell ref="A751:U751"/>
    <mergeCell ref="B753:D753"/>
    <mergeCell ref="H753:K753"/>
    <mergeCell ref="N753:U753"/>
    <mergeCell ref="B754:D754"/>
    <mergeCell ref="H754:K755"/>
    <mergeCell ref="N754:U754"/>
    <mergeCell ref="N755:U756"/>
    <mergeCell ref="N757:U757"/>
    <mergeCell ref="A658:A659"/>
    <mergeCell ref="B658:T658"/>
    <mergeCell ref="B659:F659"/>
    <mergeCell ref="G659:U659"/>
    <mergeCell ref="A671:A672"/>
    <mergeCell ref="B671:T671"/>
    <mergeCell ref="B672:E672"/>
    <mergeCell ref="F672:U672"/>
    <mergeCell ref="A687:A688"/>
    <mergeCell ref="B687:T687"/>
    <mergeCell ref="B688:F688"/>
    <mergeCell ref="G688:U688"/>
    <mergeCell ref="A693:A694"/>
    <mergeCell ref="B693:T693"/>
    <mergeCell ref="B694:F694"/>
    <mergeCell ref="G694:U694"/>
    <mergeCell ref="A695:A696"/>
    <mergeCell ref="B695:T695"/>
    <mergeCell ref="B696:F696"/>
    <mergeCell ref="G696:U696"/>
    <mergeCell ref="B730:E730"/>
    <mergeCell ref="A719:A720"/>
    <mergeCell ref="A747:U748"/>
    <mergeCell ref="B749:U749"/>
    <mergeCell ref="H744:K744"/>
    <mergeCell ref="H745:K746"/>
    <mergeCell ref="B744:D744"/>
    <mergeCell ref="B745:D745"/>
    <mergeCell ref="B737:T737"/>
    <mergeCell ref="B732:E732"/>
    <mergeCell ref="B734:E734"/>
    <mergeCell ref="B736:E736"/>
    <mergeCell ref="A739:U740"/>
    <mergeCell ref="B741:U741"/>
    <mergeCell ref="A742:U742"/>
    <mergeCell ref="A743:U743"/>
    <mergeCell ref="N744:U744"/>
    <mergeCell ref="N745:U745"/>
    <mergeCell ref="B735:T735"/>
    <mergeCell ref="B733:T733"/>
    <mergeCell ref="F736:U736"/>
    <mergeCell ref="F734:U734"/>
    <mergeCell ref="F732:U732"/>
    <mergeCell ref="A735:A736"/>
    <mergeCell ref="A733:A734"/>
    <mergeCell ref="A731:A732"/>
    <mergeCell ref="A738:C738"/>
    <mergeCell ref="D738:U738"/>
  </mergeCells>
  <conditionalFormatting sqref="A654:U659 A668:U696 A699:U700 A702:U702 A704:U707">
    <cfRule type="cellIs" dxfId="16" priority="17" operator="equal">
      <formula>0</formula>
    </cfRule>
  </conditionalFormatting>
  <conditionalFormatting sqref="A660:U660">
    <cfRule type="cellIs" dxfId="15" priority="16" operator="equal">
      <formula>0</formula>
    </cfRule>
  </conditionalFormatting>
  <conditionalFormatting sqref="A661:U661">
    <cfRule type="cellIs" dxfId="14" priority="15" operator="equal">
      <formula>0</formula>
    </cfRule>
  </conditionalFormatting>
  <conditionalFormatting sqref="A662">
    <cfRule type="cellIs" dxfId="13" priority="12" operator="equal">
      <formula>0</formula>
    </cfRule>
  </conditionalFormatting>
  <conditionalFormatting sqref="B662:U662">
    <cfRule type="cellIs" dxfId="12" priority="14" operator="equal">
      <formula>0</formula>
    </cfRule>
  </conditionalFormatting>
  <conditionalFormatting sqref="A664:U664">
    <cfRule type="cellIs" dxfId="11" priority="10" operator="equal">
      <formula>0</formula>
    </cfRule>
  </conditionalFormatting>
  <conditionalFormatting sqref="A667:U667">
    <cfRule type="cellIs" dxfId="10" priority="8" operator="equal">
      <formula>0</formula>
    </cfRule>
  </conditionalFormatting>
  <conditionalFormatting sqref="A663:U663">
    <cfRule type="cellIs" dxfId="9" priority="11" operator="equal">
      <formula>0</formula>
    </cfRule>
  </conditionalFormatting>
  <conditionalFormatting sqref="A666:U666">
    <cfRule type="cellIs" dxfId="8" priority="6" operator="equal">
      <formula>0</formula>
    </cfRule>
  </conditionalFormatting>
  <conditionalFormatting sqref="A665:U665">
    <cfRule type="cellIs" dxfId="7" priority="9" operator="equal">
      <formula>0</formula>
    </cfRule>
  </conditionalFormatting>
  <conditionalFormatting sqref="B698:F698">
    <cfRule type="cellIs" dxfId="6" priority="4" operator="equal">
      <formula>0</formula>
    </cfRule>
  </conditionalFormatting>
  <conditionalFormatting sqref="A697:U697 A698 G698:U698">
    <cfRule type="cellIs" dxfId="5" priority="5" operator="equal">
      <formula>0</formula>
    </cfRule>
  </conditionalFormatting>
  <conditionalFormatting sqref="B701">
    <cfRule type="cellIs" dxfId="4" priority="3" operator="equal">
      <formula>0</formula>
    </cfRule>
  </conditionalFormatting>
  <conditionalFormatting sqref="B703">
    <cfRule type="cellIs" dxfId="3" priority="2" operator="equal">
      <formula>0</formula>
    </cfRule>
  </conditionalFormatting>
  <conditionalFormatting sqref="J7:U7">
    <cfRule type="expression" dxfId="2" priority="1">
      <formula>$E$7="зміни внесено у Табиці №:"</formula>
    </cfRule>
  </conditionalFormatting>
  <pageMargins left="0.39370078740157483" right="0.39370078740157483" top="0.98425196850393704" bottom="0.86614173228346458" header="0.78740157480314965" footer="0.62992125984251968"/>
  <pageSetup paperSize="9" fitToHeight="0" orientation="landscape" horizontalDpi="4294967293" r:id="rId1"/>
  <headerFooter>
    <oddFooter>&amp;C&amp;"Times New Roman,обычный"&amp;7Сторінка  &amp;P з &amp;N</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21"/>
  <dimension ref="A1:E155"/>
  <sheetViews>
    <sheetView showGridLines="0" showRowColHeaders="0" zoomScale="85" zoomScaleNormal="85" zoomScaleSheetLayoutView="100" workbookViewId="0"/>
  </sheetViews>
  <sheetFormatPr defaultColWidth="0" defaultRowHeight="13" zeroHeight="1" x14ac:dyDescent="0.3"/>
  <cols>
    <col min="1" max="1" width="85.81640625" style="1" customWidth="1"/>
    <col min="2" max="2" width="15" style="1" customWidth="1"/>
    <col min="3" max="16384" width="9.1796875" style="1" hidden="1"/>
  </cols>
  <sheetData>
    <row r="1" spans="1:5" ht="31.5" customHeight="1" x14ac:dyDescent="0.3">
      <c r="A1" s="55" t="s">
        <v>129</v>
      </c>
      <c r="B1" s="72" t="s">
        <v>130</v>
      </c>
    </row>
    <row r="2" spans="1:5" x14ac:dyDescent="0.3">
      <c r="A2" s="206" t="s">
        <v>514</v>
      </c>
      <c r="B2" s="41" t="s">
        <v>131</v>
      </c>
      <c r="C2" s="211" t="str">
        <f>A2</f>
        <v>АКЦІОНЕРНЕ ТОВАРИСТВО "АГРОПРОСПЕРІС БАНК"</v>
      </c>
      <c r="D2" s="283" t="s">
        <v>1122</v>
      </c>
      <c r="E2" s="283">
        <v>3</v>
      </c>
    </row>
    <row r="3" spans="1:5" x14ac:dyDescent="0.3">
      <c r="A3" s="206" t="s">
        <v>515</v>
      </c>
      <c r="B3" s="41" t="s">
        <v>133</v>
      </c>
      <c r="C3" s="211" t="str">
        <f t="shared" ref="C3:C66" si="0">A3</f>
        <v>АКЦІОНЕРНЕ ТОВАРИСТВО "АКЦЕНТ - БАНК"</v>
      </c>
      <c r="D3" s="284" t="s">
        <v>910</v>
      </c>
      <c r="E3" s="283">
        <v>3</v>
      </c>
    </row>
    <row r="4" spans="1:5" x14ac:dyDescent="0.3">
      <c r="A4" s="206" t="s">
        <v>516</v>
      </c>
      <c r="B4" s="41" t="s">
        <v>138</v>
      </c>
      <c r="C4" s="211" t="str">
        <f t="shared" si="0"/>
        <v>АКЦІОНЕРНЕ ТОВАРИСТВО "АКЦІОНЕРНИЙ БАНК "РАДАБАНК"</v>
      </c>
      <c r="D4" s="283" t="s">
        <v>1123</v>
      </c>
      <c r="E4" s="283">
        <v>3</v>
      </c>
    </row>
    <row r="5" spans="1:5" x14ac:dyDescent="0.3">
      <c r="A5" s="206" t="s">
        <v>517</v>
      </c>
      <c r="B5" s="41" t="s">
        <v>141</v>
      </c>
      <c r="C5" s="211" t="str">
        <f t="shared" si="0"/>
        <v>АКЦІОНЕРНЕ ТОВАРИСТВО АКЦІОНЕРНИЙ КОМЕРЦІЙНИЙ БАНК "АРКАДА"</v>
      </c>
      <c r="D5" s="283" t="s">
        <v>1124</v>
      </c>
      <c r="E5" s="283">
        <v>3</v>
      </c>
    </row>
    <row r="6" spans="1:5" x14ac:dyDescent="0.3">
      <c r="A6" s="206" t="s">
        <v>518</v>
      </c>
      <c r="B6" s="41" t="s">
        <v>142</v>
      </c>
      <c r="C6" s="211" t="str">
        <f t="shared" si="0"/>
        <v>АКЦІОНЕРНЕ ТОВАРИСТВО "АКЦІОНЕРНИЙ КОМЕРЦІЙНИЙ БАНК "КОНКОРД"</v>
      </c>
      <c r="D6" s="283" t="s">
        <v>1125</v>
      </c>
      <c r="E6" s="283">
        <v>3</v>
      </c>
    </row>
    <row r="7" spans="1:5" x14ac:dyDescent="0.3">
      <c r="A7" s="206" t="s">
        <v>846</v>
      </c>
      <c r="B7" s="41" t="s">
        <v>145</v>
      </c>
      <c r="C7" s="211" t="str">
        <f t="shared" si="0"/>
        <v>АКЦІОНЕРНЕ ТОВАРИСТВО АКЦІОНЕРНО-КОМЕРЦІЙНИЙ БАНК "ЛЬВІВ"</v>
      </c>
      <c r="D7" s="283" t="s">
        <v>1126</v>
      </c>
      <c r="E7" s="283">
        <v>3</v>
      </c>
    </row>
    <row r="8" spans="1:5" x14ac:dyDescent="0.3">
      <c r="A8" s="206" t="s">
        <v>519</v>
      </c>
      <c r="B8" s="41" t="s">
        <v>146</v>
      </c>
      <c r="C8" s="211" t="str">
        <f t="shared" si="0"/>
        <v>АКЦІОНЕРНЕ ТОВАРИСТВО "АЛЬПАРІ БАНК"</v>
      </c>
      <c r="D8" s="283" t="s">
        <v>1127</v>
      </c>
      <c r="E8" s="283">
        <v>3</v>
      </c>
    </row>
    <row r="9" spans="1:5" x14ac:dyDescent="0.3">
      <c r="A9" s="206" t="s">
        <v>847</v>
      </c>
      <c r="B9" s="41" t="s">
        <v>147</v>
      </c>
      <c r="C9" s="211" t="str">
        <f t="shared" si="0"/>
        <v>АКЦІОНЕРНЕ ТОВАРИСТВО "АЛЬТБАНК"</v>
      </c>
      <c r="D9" s="283" t="s">
        <v>895</v>
      </c>
      <c r="E9" s="283">
        <v>3</v>
      </c>
    </row>
    <row r="10" spans="1:5" x14ac:dyDescent="0.3">
      <c r="A10" s="206" t="s">
        <v>520</v>
      </c>
      <c r="B10" s="41" t="s">
        <v>148</v>
      </c>
      <c r="C10" s="211" t="str">
        <f t="shared" si="0"/>
        <v>АКЦІОНЕРНЕ ТОВАРИСТВО "АЛЬФА-БАНК"</v>
      </c>
      <c r="D10" s="283" t="s">
        <v>1128</v>
      </c>
      <c r="E10" s="283">
        <v>3</v>
      </c>
    </row>
    <row r="11" spans="1:5" x14ac:dyDescent="0.3">
      <c r="A11" s="206" t="s">
        <v>521</v>
      </c>
      <c r="B11" s="41" t="s">
        <v>149</v>
      </c>
      <c r="C11" s="211" t="str">
        <f t="shared" si="0"/>
        <v>АКЦІОНЕРНЕ ТОВАРИСТВО "АСВІО БАНК"</v>
      </c>
      <c r="D11" s="283" t="s">
        <v>1129</v>
      </c>
      <c r="E11" s="283">
        <v>3</v>
      </c>
    </row>
    <row r="12" spans="1:5" x14ac:dyDescent="0.3">
      <c r="A12" s="206" t="s">
        <v>522</v>
      </c>
      <c r="B12" s="41" t="s">
        <v>150</v>
      </c>
      <c r="C12" s="211" t="str">
        <f t="shared" si="0"/>
        <v>АКЦІОНЕРНЕ ТОВАРИСТВО "БАНК АВАНГАРД"</v>
      </c>
      <c r="D12" s="283" t="s">
        <v>1130</v>
      </c>
      <c r="E12" s="283">
        <v>3</v>
      </c>
    </row>
    <row r="13" spans="1:5" x14ac:dyDescent="0.3">
      <c r="A13" s="206" t="s">
        <v>523</v>
      </c>
      <c r="B13" s="41" t="s">
        <v>151</v>
      </c>
      <c r="C13" s="211" t="str">
        <f t="shared" si="0"/>
        <v>АКЦІОНЕРНЕ ТОВАРИСТВО "БАНК АЛЬЯНС"</v>
      </c>
      <c r="D13" s="283" t="s">
        <v>1131</v>
      </c>
      <c r="E13" s="283">
        <v>3</v>
      </c>
    </row>
    <row r="14" spans="1:5" x14ac:dyDescent="0.3">
      <c r="A14" s="206" t="s">
        <v>845</v>
      </c>
      <c r="B14" s="41" t="s">
        <v>154</v>
      </c>
      <c r="C14" s="211" t="str">
        <f t="shared" si="0"/>
        <v>АКЦІОНЕРНЕ ТОВАРИСТВО "БАНК ІНВЕСТИЦІЙ ТА ЗАОЩАДЖЕНЬ"</v>
      </c>
      <c r="D14" s="283" t="s">
        <v>1132</v>
      </c>
      <c r="E14" s="283">
        <v>3</v>
      </c>
    </row>
    <row r="15" spans="1:5" x14ac:dyDescent="0.3">
      <c r="A15" s="206" t="s">
        <v>524</v>
      </c>
      <c r="B15" s="41" t="s">
        <v>156</v>
      </c>
      <c r="C15" s="211" t="str">
        <f t="shared" si="0"/>
        <v>АКЦІОНЕРНЕ ТОВАРИСТВО "БАНК КРЕДИТ ДНІПРО"</v>
      </c>
      <c r="D15" s="283" t="s">
        <v>1133</v>
      </c>
      <c r="E15" s="283">
        <v>3</v>
      </c>
    </row>
    <row r="16" spans="1:5" x14ac:dyDescent="0.3">
      <c r="A16" s="206" t="s">
        <v>824</v>
      </c>
      <c r="B16" s="41" t="s">
        <v>157</v>
      </c>
      <c r="C16" s="211" t="str">
        <f t="shared" si="0"/>
        <v>АКЦІОНЕРНЕ ТОВАРИСТВО "БАНК "ПОРТАЛ"</v>
      </c>
      <c r="D16" s="283" t="s">
        <v>1134</v>
      </c>
      <c r="E16" s="283">
        <v>3</v>
      </c>
    </row>
    <row r="17" spans="1:5" x14ac:dyDescent="0.3">
      <c r="A17" s="206" t="s">
        <v>525</v>
      </c>
      <c r="B17" s="41" t="s">
        <v>158</v>
      </c>
      <c r="C17" s="211" t="str">
        <f t="shared" si="0"/>
        <v>АКЦІОНЕРНЕ ТОВАРИСТВО "БАНК СІЧ"</v>
      </c>
      <c r="D17" s="283" t="s">
        <v>1135</v>
      </c>
      <c r="E17" s="283">
        <v>3</v>
      </c>
    </row>
    <row r="18" spans="1:5" x14ac:dyDescent="0.3">
      <c r="A18" s="206" t="s">
        <v>526</v>
      </c>
      <c r="B18" s="41" t="s">
        <v>143</v>
      </c>
      <c r="C18" s="211" t="str">
        <f t="shared" si="0"/>
        <v>АКЦІОНЕРНЕ ТОВАРИСТВО "БАНК ТРАСТ-КАПІТАЛ"</v>
      </c>
      <c r="D18" s="283" t="s">
        <v>1136</v>
      </c>
      <c r="E18" s="283">
        <v>3</v>
      </c>
    </row>
    <row r="19" spans="1:5" x14ac:dyDescent="0.3">
      <c r="A19" s="206" t="s">
        <v>848</v>
      </c>
      <c r="B19" s="41" t="s">
        <v>159</v>
      </c>
      <c r="C19" s="211" t="str">
        <f t="shared" si="0"/>
        <v>АКЦІОНЕРНЕ ТОВАРИСТВО "БАНК "УКРАЇНСЬКИЙ КАПІТАЛ"</v>
      </c>
      <c r="D19" s="283" t="s">
        <v>1137</v>
      </c>
      <c r="E19" s="283">
        <v>3</v>
      </c>
    </row>
    <row r="20" spans="1:5" x14ac:dyDescent="0.3">
      <c r="A20" s="206" t="s">
        <v>527</v>
      </c>
      <c r="B20" s="41" t="s">
        <v>161</v>
      </c>
      <c r="C20" s="211" t="str">
        <f t="shared" si="0"/>
        <v>АКЦІОНЕРНЕ ТОВАРИСТВО "БАНК ФОРВАРД"</v>
      </c>
      <c r="D20" s="283" t="s">
        <v>1138</v>
      </c>
      <c r="E20" s="283">
        <v>3</v>
      </c>
    </row>
    <row r="21" spans="1:5" x14ac:dyDescent="0.3">
      <c r="A21" s="206" t="s">
        <v>528</v>
      </c>
      <c r="B21" s="41" t="s">
        <v>162</v>
      </c>
      <c r="C21" s="211" t="str">
        <f t="shared" si="0"/>
        <v>АКЦІОНЕРНЕ ТОВАРИСТВО "БАНК 3/4"</v>
      </c>
      <c r="D21" s="283" t="s">
        <v>1139</v>
      </c>
      <c r="E21" s="283">
        <v>3</v>
      </c>
    </row>
    <row r="22" spans="1:5" x14ac:dyDescent="0.3">
      <c r="A22" s="206" t="s">
        <v>529</v>
      </c>
      <c r="B22" s="41" t="s">
        <v>163</v>
      </c>
      <c r="C22" s="211" t="str">
        <f t="shared" si="0"/>
        <v>АКЦІОНЕРНЕ ТОВАРИСТВО "БТА БАНК"</v>
      </c>
      <c r="D22" s="283" t="s">
        <v>1140</v>
      </c>
      <c r="E22" s="283">
        <v>3</v>
      </c>
    </row>
    <row r="23" spans="1:5" x14ac:dyDescent="0.3">
      <c r="A23" s="206" t="s">
        <v>530</v>
      </c>
      <c r="B23" s="41" t="s">
        <v>164</v>
      </c>
      <c r="C23" s="211" t="str">
        <f t="shared" si="0"/>
        <v>АКЦІОНЕРНЕ ТОВАРИСТВО "ВЕСТ ФАЙНЕНС ЕНД КРЕДИТ БАНК"</v>
      </c>
      <c r="D23" s="283" t="s">
        <v>1141</v>
      </c>
      <c r="E23" s="283">
        <v>3</v>
      </c>
    </row>
    <row r="24" spans="1:5" x14ac:dyDescent="0.3">
      <c r="A24" s="206" t="s">
        <v>849</v>
      </c>
      <c r="B24" s="41" t="s">
        <v>165</v>
      </c>
      <c r="C24" s="211" t="str">
        <f t="shared" si="0"/>
        <v>АКЦІОНЕРНЕ ТОВАРИСТВО "ДЕРЖАВНИЙ ЕКСПОРТНО-ІМПОРТНИЙ БАНК УКРАЇНИ"</v>
      </c>
      <c r="D24" s="283" t="s">
        <v>1142</v>
      </c>
      <c r="E24" s="283">
        <v>3</v>
      </c>
    </row>
    <row r="25" spans="1:5" x14ac:dyDescent="0.3">
      <c r="A25" s="206" t="s">
        <v>850</v>
      </c>
      <c r="B25" s="41" t="s">
        <v>166</v>
      </c>
      <c r="C25" s="211" t="str">
        <f t="shared" si="0"/>
        <v>АКЦІОНЕРНЕ ТОВАРИСТВО "ДЕРЖАВНИЙ ОЩАДНИЙ БАНК УКРАЇНИ"</v>
      </c>
      <c r="D25" s="283" t="s">
        <v>1143</v>
      </c>
      <c r="E25" s="283">
        <v>3</v>
      </c>
    </row>
    <row r="26" spans="1:5" x14ac:dyDescent="0.3">
      <c r="A26" s="206" t="s">
        <v>851</v>
      </c>
      <c r="B26" s="41" t="s">
        <v>167</v>
      </c>
      <c r="C26" s="211" t="str">
        <f t="shared" si="0"/>
        <v>АКЦІОНЕРНЕ ТОВАРИСТВО "ДОЙЧЕ БАНК ДБУ"</v>
      </c>
      <c r="D26" s="283" t="s">
        <v>1144</v>
      </c>
      <c r="E26" s="283">
        <v>3</v>
      </c>
    </row>
    <row r="27" spans="1:5" x14ac:dyDescent="0.3">
      <c r="A27" s="206" t="s">
        <v>531</v>
      </c>
      <c r="B27" s="41" t="s">
        <v>168</v>
      </c>
      <c r="C27" s="211" t="str">
        <f t="shared" si="0"/>
        <v>АКЦІОНЕРНЕ ТОВАРИСТВО "ЄВРОПЕЙСЬКИЙ ПРОМИСЛОВИЙ БАНК"</v>
      </c>
      <c r="D27" s="283" t="s">
        <v>1145</v>
      </c>
      <c r="E27" s="283">
        <v>3</v>
      </c>
    </row>
    <row r="28" spans="1:5" x14ac:dyDescent="0.3">
      <c r="A28" s="206" t="s">
        <v>852</v>
      </c>
      <c r="B28" s="41" t="s">
        <v>169</v>
      </c>
      <c r="C28" s="211" t="str">
        <f t="shared" si="0"/>
        <v>АКЦІОНЕРНЕ ТОВАРИСТВО "ІДЕЯ БАНК"</v>
      </c>
      <c r="D28" s="283" t="s">
        <v>1146</v>
      </c>
      <c r="E28" s="283">
        <v>3</v>
      </c>
    </row>
    <row r="29" spans="1:5" x14ac:dyDescent="0.3">
      <c r="A29" s="206" t="s">
        <v>853</v>
      </c>
      <c r="B29" s="41" t="s">
        <v>170</v>
      </c>
      <c r="C29" s="211" t="str">
        <f t="shared" si="0"/>
        <v>АКЦІОНЕРНЕ ТОВАРИСТВО "ІНГ БАНК УКРАЇНА"</v>
      </c>
      <c r="D29" s="283" t="s">
        <v>1147</v>
      </c>
      <c r="E29" s="283">
        <v>3</v>
      </c>
    </row>
    <row r="30" spans="1:5" x14ac:dyDescent="0.3">
      <c r="A30" s="206" t="s">
        <v>825</v>
      </c>
      <c r="B30" s="41" t="s">
        <v>173</v>
      </c>
      <c r="C30" s="211" t="str">
        <f t="shared" si="0"/>
        <v>АКЦІОНЕРНЕ ТОВАРИСТВО "КОМЕРЦІЙНИЙ БАНК "ГЛОБУС"</v>
      </c>
      <c r="D30" s="283" t="s">
        <v>1148</v>
      </c>
      <c r="E30" s="283">
        <v>3</v>
      </c>
    </row>
    <row r="31" spans="1:5" x14ac:dyDescent="0.3">
      <c r="A31" s="206" t="s">
        <v>532</v>
      </c>
      <c r="B31" s="41" t="s">
        <v>174</v>
      </c>
      <c r="C31" s="211" t="str">
        <f t="shared" si="0"/>
        <v>АКЦІОНЕРНЕ ТОВАРИСТВО "КОМЕРЦІЙНИЙ БАНК "ЗЕМЕЛЬНИЙ КАПІТАЛ"</v>
      </c>
      <c r="D31" s="283" t="s">
        <v>1149</v>
      </c>
      <c r="E31" s="283">
        <v>3</v>
      </c>
    </row>
    <row r="32" spans="1:5" x14ac:dyDescent="0.3">
      <c r="A32" s="206" t="s">
        <v>533</v>
      </c>
      <c r="B32" s="41" t="s">
        <v>176</v>
      </c>
      <c r="C32" s="211" t="str">
        <f t="shared" si="0"/>
        <v>АКЦІОНЕРНЕ ТОВАРИСТВО КОМЕРЦІЙНИЙ БАНК "ПРИВАТБАНК"</v>
      </c>
      <c r="D32" s="283" t="s">
        <v>901</v>
      </c>
      <c r="E32" s="283">
        <v>3</v>
      </c>
    </row>
    <row r="33" spans="1:5" x14ac:dyDescent="0.3">
      <c r="A33" s="206" t="s">
        <v>534</v>
      </c>
      <c r="B33" s="41" t="s">
        <v>177</v>
      </c>
      <c r="C33" s="211" t="str">
        <f t="shared" si="0"/>
        <v>АКЦІОНЕРНЕ ТОВАРИСТВО "КОМЕРЦІЙНИЙ ІНВЕСТИЦІЙНИЙ БАНК"</v>
      </c>
      <c r="D33" s="283" t="s">
        <v>1150</v>
      </c>
      <c r="E33" s="283">
        <v>3</v>
      </c>
    </row>
    <row r="34" spans="1:5" x14ac:dyDescent="0.3">
      <c r="A34" s="206" t="s">
        <v>854</v>
      </c>
      <c r="B34" s="41" t="s">
        <v>178</v>
      </c>
      <c r="C34" s="211" t="str">
        <f t="shared" si="0"/>
        <v>АКЦІОНЕРНЕ ТОВАРИСТВО "КОМЕРЦІЙНИЙ ІНДУСТРІАЛЬНИЙ БАНК"</v>
      </c>
      <c r="D34" s="283" t="s">
        <v>1151</v>
      </c>
      <c r="E34" s="283">
        <v>3</v>
      </c>
    </row>
    <row r="35" spans="1:5" x14ac:dyDescent="0.3">
      <c r="A35" s="206" t="s">
        <v>535</v>
      </c>
      <c r="B35" s="41" t="s">
        <v>179</v>
      </c>
      <c r="C35" s="211" t="str">
        <f t="shared" si="0"/>
        <v>АКЦІОНЕРНЕ ТОВАРИСТВО "КРЕДИТ ЄВРОПА БАНК"</v>
      </c>
      <c r="D35" s="283" t="s">
        <v>1152</v>
      </c>
      <c r="E35" s="283">
        <v>3</v>
      </c>
    </row>
    <row r="36" spans="1:5" x14ac:dyDescent="0.3">
      <c r="A36" s="206" t="s">
        <v>826</v>
      </c>
      <c r="B36" s="41" t="s">
        <v>180</v>
      </c>
      <c r="C36" s="211" t="str">
        <f t="shared" si="0"/>
        <v>АКЦІОНЕРНЕ ТОВАРИСТВО "КРЕДІ АГРІКОЛЬ БАНК"</v>
      </c>
      <c r="D36" s="283" t="s">
        <v>1153</v>
      </c>
      <c r="E36" s="283">
        <v>3</v>
      </c>
    </row>
    <row r="37" spans="1:5" x14ac:dyDescent="0.3">
      <c r="A37" s="206" t="s">
        <v>855</v>
      </c>
      <c r="B37" s="41" t="s">
        <v>181</v>
      </c>
      <c r="C37" s="211" t="str">
        <f t="shared" si="0"/>
        <v>АКЦІОНЕРНЕ ТОВАРИСТВО "КРЕДОБАНК"</v>
      </c>
      <c r="D37" s="283" t="s">
        <v>966</v>
      </c>
      <c r="E37" s="283">
        <v>3</v>
      </c>
    </row>
    <row r="38" spans="1:5" x14ac:dyDescent="0.3">
      <c r="A38" s="206" t="s">
        <v>536</v>
      </c>
      <c r="B38" s="41" t="s">
        <v>182</v>
      </c>
      <c r="C38" s="211" t="str">
        <f t="shared" si="0"/>
        <v>АКЦІОНЕРНЕ ТОВАРИСТВО "КРИСТАЛБАНК"</v>
      </c>
      <c r="D38" s="283" t="s">
        <v>1154</v>
      </c>
      <c r="E38" s="283">
        <v>3</v>
      </c>
    </row>
    <row r="39" spans="1:5" x14ac:dyDescent="0.3">
      <c r="A39" s="206" t="s">
        <v>537</v>
      </c>
      <c r="B39" s="41" t="s">
        <v>184</v>
      </c>
      <c r="C39" s="211" t="str">
        <f t="shared" si="0"/>
        <v>АКЦІОНЕРНЕ ТОВАРИСТВО "МЕГАБАНК"</v>
      </c>
      <c r="D39" s="283" t="s">
        <v>1155</v>
      </c>
      <c r="E39" s="283">
        <v>3</v>
      </c>
    </row>
    <row r="40" spans="1:5" x14ac:dyDescent="0.3">
      <c r="A40" s="206" t="s">
        <v>856</v>
      </c>
      <c r="B40" s="41" t="s">
        <v>185</v>
      </c>
      <c r="C40" s="211" t="str">
        <f t="shared" si="0"/>
        <v>АКЦІОНЕРНЕ ТОВАРИСТВО "МЕТАБАНК"</v>
      </c>
      <c r="D40" s="283" t="s">
        <v>1156</v>
      </c>
      <c r="E40" s="283">
        <v>3</v>
      </c>
    </row>
    <row r="41" spans="1:5" x14ac:dyDescent="0.3">
      <c r="A41" s="206" t="s">
        <v>538</v>
      </c>
      <c r="B41" s="41" t="s">
        <v>186</v>
      </c>
      <c r="C41" s="211" t="str">
        <f t="shared" si="0"/>
        <v>АКЦІОНЕРНЕ ТОВАРИСТВО "МІЖНАРОДНИЙ ІНВЕСТИЦІЙНИЙ БАНК"</v>
      </c>
      <c r="D41" s="283" t="s">
        <v>1157</v>
      </c>
      <c r="E41" s="283">
        <v>3</v>
      </c>
    </row>
    <row r="42" spans="1:5" x14ac:dyDescent="0.3">
      <c r="A42" s="206" t="s">
        <v>857</v>
      </c>
      <c r="B42" s="41" t="s">
        <v>188</v>
      </c>
      <c r="C42" s="211" t="str">
        <f t="shared" si="0"/>
        <v>АКЦІОНЕРНЕ ТОВАРИСТВО "МОТОР-БАНК"</v>
      </c>
      <c r="D42" s="283" t="s">
        <v>1158</v>
      </c>
      <c r="E42" s="283">
        <v>3</v>
      </c>
    </row>
    <row r="43" spans="1:5" x14ac:dyDescent="0.3">
      <c r="A43" s="206" t="s">
        <v>858</v>
      </c>
      <c r="B43" s="41" t="s">
        <v>189</v>
      </c>
      <c r="C43" s="211" t="str">
        <f t="shared" si="0"/>
        <v>АКЦІОНЕРНЕ ТОВАРИСТВО "ОКСІ БАНК"</v>
      </c>
      <c r="D43" s="283" t="s">
        <v>1159</v>
      </c>
      <c r="E43" s="283">
        <v>3</v>
      </c>
    </row>
    <row r="44" spans="1:5" x14ac:dyDescent="0.3">
      <c r="A44" s="206" t="s">
        <v>539</v>
      </c>
      <c r="B44" s="41" t="s">
        <v>190</v>
      </c>
      <c r="C44" s="211" t="str">
        <f t="shared" si="0"/>
        <v>АКЦІОНЕРНЕ ТОВАРИСТВО "ОТП БАНК"</v>
      </c>
      <c r="D44" s="283" t="s">
        <v>1160</v>
      </c>
      <c r="E44" s="283">
        <v>3</v>
      </c>
    </row>
    <row r="45" spans="1:5" x14ac:dyDescent="0.3">
      <c r="A45" s="206" t="s">
        <v>540</v>
      </c>
      <c r="B45" s="41" t="s">
        <v>191</v>
      </c>
      <c r="C45" s="211" t="str">
        <f t="shared" si="0"/>
        <v>АКЦІОНЕРНЕ ТОВАРИСТВО "ПЕРШИЙ ІНВЕСТИЦІЙНИЙ БАНК"</v>
      </c>
      <c r="D45" s="283" t="s">
        <v>1161</v>
      </c>
      <c r="E45" s="283">
        <v>3</v>
      </c>
    </row>
    <row r="46" spans="1:5" x14ac:dyDescent="0.3">
      <c r="A46" s="206" t="s">
        <v>827</v>
      </c>
      <c r="B46" s="41" t="s">
        <v>192</v>
      </c>
      <c r="C46" s="211" t="str">
        <f t="shared" si="0"/>
        <v>АКЦІОНЕРНЕ ТОВАРИСТВО "ПЕРШИЙ УКРАЇНСЬКИЙ МІЖНАРОДНИЙ БАНК"</v>
      </c>
      <c r="D46" s="283" t="s">
        <v>1162</v>
      </c>
      <c r="E46" s="283">
        <v>3</v>
      </c>
    </row>
    <row r="47" spans="1:5" x14ac:dyDescent="0.3">
      <c r="A47" s="206" t="s">
        <v>828</v>
      </c>
      <c r="B47" s="41" t="s">
        <v>193</v>
      </c>
      <c r="C47" s="211" t="str">
        <f t="shared" si="0"/>
        <v>АКЦІОНЕРНЕ ТОВАРИСТВО "ПІРЕУС БАНК МКБ"</v>
      </c>
      <c r="D47" s="283" t="s">
        <v>1163</v>
      </c>
      <c r="E47" s="283">
        <v>3</v>
      </c>
    </row>
    <row r="48" spans="1:5" x14ac:dyDescent="0.3">
      <c r="A48" s="206" t="s">
        <v>859</v>
      </c>
      <c r="B48" s="41" t="s">
        <v>194</v>
      </c>
      <c r="C48" s="211" t="str">
        <f t="shared" si="0"/>
        <v>АКЦІОНЕРНЕ ТОВАРИСТВО "ПОЛІКОМБАНК"</v>
      </c>
      <c r="D48" s="283" t="s">
        <v>904</v>
      </c>
      <c r="E48" s="283">
        <v>3</v>
      </c>
    </row>
    <row r="49" spans="1:5" x14ac:dyDescent="0.3">
      <c r="A49" s="206" t="s">
        <v>860</v>
      </c>
      <c r="B49" s="41" t="s">
        <v>195</v>
      </c>
      <c r="C49" s="211" t="str">
        <f t="shared" si="0"/>
        <v>АКЦІОНЕРНЕ ТОВАРИСТВО "ПОЛТАВА-БАНК"</v>
      </c>
      <c r="D49" s="283" t="s">
        <v>1164</v>
      </c>
      <c r="E49" s="283">
        <v>3</v>
      </c>
    </row>
    <row r="50" spans="1:5" x14ac:dyDescent="0.3">
      <c r="A50" s="206" t="s">
        <v>861</v>
      </c>
      <c r="B50" s="41" t="s">
        <v>175</v>
      </c>
      <c r="C50" s="211" t="str">
        <f t="shared" si="0"/>
        <v>АКЦІОНЕРНЕ ТОВАРИСТВО "ПРАВЕКС БАНК"</v>
      </c>
      <c r="D50" s="283" t="s">
        <v>1165</v>
      </c>
      <c r="E50" s="283">
        <v>3</v>
      </c>
    </row>
    <row r="51" spans="1:5" x14ac:dyDescent="0.3">
      <c r="A51" s="206" t="s">
        <v>541</v>
      </c>
      <c r="B51" s="41" t="s">
        <v>196</v>
      </c>
      <c r="C51" s="211" t="str">
        <f t="shared" si="0"/>
        <v>АКЦІОНЕРНЕ ТОВАРИСТВО "ПРОКРЕДИТ БАНК"</v>
      </c>
      <c r="D51" s="283" t="s">
        <v>1166</v>
      </c>
      <c r="E51" s="283">
        <v>3</v>
      </c>
    </row>
    <row r="52" spans="1:5" x14ac:dyDescent="0.3">
      <c r="A52" s="206" t="s">
        <v>862</v>
      </c>
      <c r="B52" s="41" t="s">
        <v>197</v>
      </c>
      <c r="C52" s="211" t="str">
        <f t="shared" si="0"/>
        <v>АКЦІОНЕРНЕ ТОВАРИСТВО "РАЙФФАЙЗЕН БАНК АВАЛЬ"</v>
      </c>
      <c r="D52" s="283" t="s">
        <v>875</v>
      </c>
      <c r="E52" s="283">
        <v>3</v>
      </c>
    </row>
    <row r="53" spans="1:5" x14ac:dyDescent="0.3">
      <c r="A53" s="206" t="s">
        <v>542</v>
      </c>
      <c r="B53" s="41" t="s">
        <v>198</v>
      </c>
      <c r="C53" s="211" t="str">
        <f t="shared" si="0"/>
        <v>АКЦІОНЕРНЕ ТОВАРИСТВО "РВС БАНК"</v>
      </c>
      <c r="D53" s="283" t="s">
        <v>1167</v>
      </c>
      <c r="E53" s="283">
        <v>3</v>
      </c>
    </row>
    <row r="54" spans="1:5" x14ac:dyDescent="0.3">
      <c r="A54" s="206" t="s">
        <v>543</v>
      </c>
      <c r="B54" s="41" t="s">
        <v>201</v>
      </c>
      <c r="C54" s="211" t="str">
        <f t="shared" si="0"/>
        <v>АКЦІОНЕРНЕ ТОВАРИСТВО "СБЕРБАНК"</v>
      </c>
      <c r="D54" s="283" t="s">
        <v>1168</v>
      </c>
      <c r="E54" s="283">
        <v>3</v>
      </c>
    </row>
    <row r="55" spans="1:5" x14ac:dyDescent="0.3">
      <c r="A55" s="206" t="s">
        <v>544</v>
      </c>
      <c r="B55" s="41" t="s">
        <v>202</v>
      </c>
      <c r="C55" s="211" t="str">
        <f t="shared" si="0"/>
        <v>АКЦІОНЕРНЕ ТОВАРИСТВО "СЕБ КОРПОРАТИВНИЙ БАНК"</v>
      </c>
      <c r="D55" s="283" t="s">
        <v>1169</v>
      </c>
      <c r="E55" s="283">
        <v>3</v>
      </c>
    </row>
    <row r="56" spans="1:5" x14ac:dyDescent="0.3">
      <c r="A56" s="206" t="s">
        <v>545</v>
      </c>
      <c r="B56" s="41" t="s">
        <v>203</v>
      </c>
      <c r="C56" s="211" t="str">
        <f t="shared" si="0"/>
        <v>АКЦІОНЕРНЕ ТОВАРИСТВО "СІТІБАНК"</v>
      </c>
      <c r="D56" s="283" t="s">
        <v>1170</v>
      </c>
      <c r="E56" s="283">
        <v>3</v>
      </c>
    </row>
    <row r="57" spans="1:5" x14ac:dyDescent="0.3">
      <c r="A57" s="206" t="s">
        <v>546</v>
      </c>
      <c r="B57" s="41" t="s">
        <v>204</v>
      </c>
      <c r="C57" s="211" t="str">
        <f t="shared" si="0"/>
        <v>АКЦІОНЕРНЕ ТОВАРИСТВО "СКАЙ БАНК"</v>
      </c>
      <c r="D57" s="283" t="s">
        <v>1171</v>
      </c>
      <c r="E57" s="283">
        <v>3</v>
      </c>
    </row>
    <row r="58" spans="1:5" x14ac:dyDescent="0.3">
      <c r="A58" s="206" t="s">
        <v>547</v>
      </c>
      <c r="B58" s="41" t="s">
        <v>205</v>
      </c>
      <c r="C58" s="211" t="str">
        <f t="shared" si="0"/>
        <v>АКЦІОНЕРНЕ ТОВАРИСТВО "СХІДНО-УКРАЇНСЬКИЙ БАНК "ГРАНТ"</v>
      </c>
      <c r="D58" s="283" t="s">
        <v>1172</v>
      </c>
      <c r="E58" s="283">
        <v>3</v>
      </c>
    </row>
    <row r="59" spans="1:5" x14ac:dyDescent="0.3">
      <c r="A59" s="206" t="s">
        <v>548</v>
      </c>
      <c r="B59" s="41" t="s">
        <v>206</v>
      </c>
      <c r="C59" s="211" t="str">
        <f t="shared" si="0"/>
        <v>АКЦІОНЕРНЕ ТОВАРИСТВО "ТАСКОМБАНК"</v>
      </c>
      <c r="D59" s="283" t="s">
        <v>925</v>
      </c>
      <c r="E59" s="283">
        <v>3</v>
      </c>
    </row>
    <row r="60" spans="1:5" x14ac:dyDescent="0.3">
      <c r="A60" s="206" t="s">
        <v>863</v>
      </c>
      <c r="B60" s="41" t="s">
        <v>207</v>
      </c>
      <c r="C60" s="211" t="str">
        <f t="shared" si="0"/>
        <v>АКЦІОНЕРНЕ ТОВАРИСТВО "УКРАЇНСЬКИЙ БАНК РЕКОНСТРУКЦІЇ ТА РОЗВИТКУ"</v>
      </c>
      <c r="D60" s="283" t="s">
        <v>1173</v>
      </c>
      <c r="E60" s="283">
        <v>3</v>
      </c>
    </row>
    <row r="61" spans="1:5" x14ac:dyDescent="0.3">
      <c r="A61" s="206" t="s">
        <v>549</v>
      </c>
      <c r="B61" s="41" t="s">
        <v>208</v>
      </c>
      <c r="C61" s="211" t="str">
        <f t="shared" si="0"/>
        <v>АКЦІОНЕРНЕ ТОВАРИСТВО "УКРАЇНСЬКИЙ БУДІВЕЛЬНО - ІНВЕСТИЦІЙНИЙ БАНК"</v>
      </c>
      <c r="D61" s="283" t="s">
        <v>1174</v>
      </c>
      <c r="E61" s="283">
        <v>3</v>
      </c>
    </row>
    <row r="62" spans="1:5" x14ac:dyDescent="0.3">
      <c r="A62" s="206" t="s">
        <v>550</v>
      </c>
      <c r="B62" s="41" t="s">
        <v>209</v>
      </c>
      <c r="C62" s="211" t="str">
        <f t="shared" si="0"/>
        <v>АКЦІОНЕРНЕ ТОВАРИСТВО "УКРСИББАНК"</v>
      </c>
      <c r="D62" s="283" t="s">
        <v>1175</v>
      </c>
      <c r="E62" s="283">
        <v>3</v>
      </c>
    </row>
    <row r="63" spans="1:5" x14ac:dyDescent="0.3">
      <c r="A63" s="206" t="s">
        <v>829</v>
      </c>
      <c r="B63" s="41" t="s">
        <v>210</v>
      </c>
      <c r="C63" s="211" t="str">
        <f t="shared" si="0"/>
        <v>АКЦІОНЕРНЕ ТОВАРИСТВО "УНІВЕРСАЛ БАНК"</v>
      </c>
      <c r="D63" s="283" t="s">
        <v>1176</v>
      </c>
      <c r="E63" s="283">
        <v>3</v>
      </c>
    </row>
    <row r="64" spans="1:5" x14ac:dyDescent="0.3">
      <c r="A64" s="206" t="s">
        <v>551</v>
      </c>
      <c r="B64" s="41" t="s">
        <v>211</v>
      </c>
      <c r="C64" s="211" t="str">
        <f t="shared" si="0"/>
        <v>АКЦІОНЕРНЕ ТОВАРИСТВО "ЮНЕКС БАНК"</v>
      </c>
      <c r="D64" s="283" t="s">
        <v>1177</v>
      </c>
      <c r="E64" s="283">
        <v>3</v>
      </c>
    </row>
    <row r="65" spans="1:5" x14ac:dyDescent="0.3">
      <c r="A65" s="206" t="s">
        <v>552</v>
      </c>
      <c r="B65" s="41" t="s">
        <v>132</v>
      </c>
      <c r="C65" s="211" t="str">
        <f t="shared" si="0"/>
        <v>ПРИВАТНЕ АКЦІОНЕРНЕ ТОВАРИСТВО "АЙБОКС БАНК"</v>
      </c>
      <c r="D65" s="283" t="s">
        <v>1178</v>
      </c>
      <c r="E65" s="283">
        <v>3</v>
      </c>
    </row>
    <row r="66" spans="1:5" x14ac:dyDescent="0.3">
      <c r="A66" s="206" t="s">
        <v>553</v>
      </c>
      <c r="B66" s="41" t="s">
        <v>160</v>
      </c>
      <c r="C66" s="211" t="str">
        <f t="shared" si="0"/>
        <v>ПРИВАТНЕ АКЦІОНЕРНЕ ТОВАРИСТВО "БАНК ФАМІЛЬНИЙ"</v>
      </c>
      <c r="D66" s="283" t="s">
        <v>929</v>
      </c>
      <c r="E66" s="283">
        <v>3</v>
      </c>
    </row>
    <row r="67" spans="1:5" x14ac:dyDescent="0.3">
      <c r="A67" s="206" t="s">
        <v>134</v>
      </c>
      <c r="B67" s="41" t="s">
        <v>135</v>
      </c>
      <c r="C67" s="211" t="str">
        <f t="shared" ref="C67:C76" si="1">A67</f>
        <v>ПУБЛІЧНЕ АКЦІОНЕРНЕ ТОВАРИСТВО АКЦІОНЕРНИЙ  КОМЕРЦІЙНИЙ БАНК "ІНДУСТРІАЛБАНК"</v>
      </c>
      <c r="D67" s="283" t="s">
        <v>1179</v>
      </c>
      <c r="E67" s="283">
        <v>3</v>
      </c>
    </row>
    <row r="68" spans="1:5" x14ac:dyDescent="0.3">
      <c r="A68" s="206" t="s">
        <v>136</v>
      </c>
      <c r="B68" s="41" t="s">
        <v>137</v>
      </c>
      <c r="C68" s="211" t="str">
        <f t="shared" si="1"/>
        <v>ПУБЛІЧНЕ АКЦІОНЕРНЕ ТОВАРИСТВО АКЦІОНЕРНИЙ БАНК "ПІВДЕННИЙ"</v>
      </c>
      <c r="D68" s="283" t="s">
        <v>1180</v>
      </c>
      <c r="E68" s="283">
        <v>3</v>
      </c>
    </row>
    <row r="69" spans="1:5" x14ac:dyDescent="0.3">
      <c r="A69" s="206" t="s">
        <v>139</v>
      </c>
      <c r="B69" s="41" t="s">
        <v>140</v>
      </c>
      <c r="C69" s="211" t="str">
        <f t="shared" si="1"/>
        <v>ПУБЛІЧНЕ АКЦІОНЕРНЕ ТОВАРИСТВО АКЦІОНЕРНИЙ БАНК "УКРГАЗБАНК"</v>
      </c>
      <c r="D69" s="283" t="s">
        <v>1181</v>
      </c>
      <c r="E69" s="283">
        <v>3</v>
      </c>
    </row>
    <row r="70" spans="1:5" x14ac:dyDescent="0.3">
      <c r="A70" s="206" t="s">
        <v>864</v>
      </c>
      <c r="B70" s="41" t="s">
        <v>144</v>
      </c>
      <c r="C70" s="211" t="str">
        <f t="shared" si="1"/>
        <v>ПУБЛІЧНЕ АКЦІОНЕРНЕ ТОВАРИСТВО "АКЦІОНЕРНИЙ КОМЕРЦІЙНИЙ ПРОМИСЛОВО-ІНВЕСТИЦІЙНИЙ БАНК"</v>
      </c>
      <c r="D70" s="283" t="s">
        <v>1182</v>
      </c>
      <c r="E70" s="283">
        <v>3</v>
      </c>
    </row>
    <row r="71" spans="1:5" x14ac:dyDescent="0.3">
      <c r="A71" s="206" t="s">
        <v>152</v>
      </c>
      <c r="B71" s="41" t="s">
        <v>153</v>
      </c>
      <c r="C71" s="211" t="str">
        <f t="shared" si="1"/>
        <v>ПУБЛІЧНЕ АКЦІОНЕРНЕ ТОВАРИСТВО "БАНК ВОСТОК"</v>
      </c>
      <c r="D71" s="283" t="s">
        <v>1183</v>
      </c>
      <c r="E71" s="283">
        <v>3</v>
      </c>
    </row>
    <row r="72" spans="1:5" x14ac:dyDescent="0.3">
      <c r="A72" s="206" t="s">
        <v>865</v>
      </c>
      <c r="B72" s="41" t="s">
        <v>155</v>
      </c>
      <c r="C72" s="211" t="str">
        <f t="shared" si="1"/>
        <v>ПУБЛІЧНЕ АКЦІОНЕРНЕ ТОВАРИСТВО "БАНК "КЛІРИНГОВИЙ ДІМ"</v>
      </c>
      <c r="D72" s="283" t="s">
        <v>1184</v>
      </c>
      <c r="E72" s="283">
        <v>3</v>
      </c>
    </row>
    <row r="73" spans="1:5" x14ac:dyDescent="0.3">
      <c r="A73" s="206" t="s">
        <v>171</v>
      </c>
      <c r="B73" s="41" t="s">
        <v>172</v>
      </c>
      <c r="C73" s="211" t="str">
        <f t="shared" si="1"/>
        <v>ПУБЛІЧНЕ АКЦІОНЕРНЕ ТОВАРИСТВО "КОМЕРЦІЙНИЙ БАНК "АКОРДБАНК"</v>
      </c>
      <c r="D73" s="283" t="s">
        <v>1185</v>
      </c>
      <c r="E73" s="283">
        <v>3</v>
      </c>
    </row>
    <row r="74" spans="1:5" x14ac:dyDescent="0.3">
      <c r="A74" s="206" t="s">
        <v>866</v>
      </c>
      <c r="B74" s="41" t="s">
        <v>187</v>
      </c>
      <c r="C74" s="211" t="str">
        <f t="shared" si="1"/>
        <v>ПУБЛІЧНЕ АКЦІОНЕРНЕ ТОВАРИСТВО "МІСТО БАНК"</v>
      </c>
      <c r="D74" s="283" t="s">
        <v>1186</v>
      </c>
      <c r="E74" s="283">
        <v>3</v>
      </c>
    </row>
    <row r="75" spans="1:5" x14ac:dyDescent="0.3">
      <c r="A75" s="206" t="s">
        <v>513</v>
      </c>
      <c r="B75" s="41" t="s">
        <v>183</v>
      </c>
      <c r="C75" s="211" t="str">
        <f t="shared" si="1"/>
        <v>ПУБЛІЧНЕ АКЦІОНЕРНЕ ТОВАРИСТВО "МТБ БАНК"</v>
      </c>
      <c r="D75" s="283" t="s">
        <v>1187</v>
      </c>
      <c r="E75" s="283">
        <v>3</v>
      </c>
    </row>
    <row r="76" spans="1:5" x14ac:dyDescent="0.3">
      <c r="A76" s="206" t="s">
        <v>199</v>
      </c>
      <c r="B76" s="41" t="s">
        <v>200</v>
      </c>
      <c r="C76" s="211" t="str">
        <f t="shared" si="1"/>
        <v>ПУБЛІЧНЕ АКЦІОНЕРНЕ ТОВАРИСТВО "РОЗРАХУНКОВИЙ ЦЕНТР З ОБСЛУГОВУВАННЯ ДОГОВОРІВ НА ФІНАНСОВИХ РИНКАХ"</v>
      </c>
      <c r="D76" s="283" t="s">
        <v>1188</v>
      </c>
      <c r="E76" s="283">
        <v>3</v>
      </c>
    </row>
    <row r="77" spans="1:5" customFormat="1" ht="14.5" hidden="1" x14ac:dyDescent="0.35"/>
    <row r="78" spans="1:5" customFormat="1" ht="14.5" hidden="1" x14ac:dyDescent="0.35"/>
    <row r="79" spans="1:5" customFormat="1" ht="14.5" hidden="1" x14ac:dyDescent="0.35"/>
    <row r="80" spans="1:5" customFormat="1" ht="14.5" hidden="1" x14ac:dyDescent="0.35"/>
    <row r="81" customFormat="1" ht="14.5" hidden="1" x14ac:dyDescent="0.35"/>
    <row r="82" customFormat="1" ht="14.5" hidden="1" x14ac:dyDescent="0.35"/>
    <row r="83" customFormat="1" ht="14.5" hidden="1" x14ac:dyDescent="0.35"/>
    <row r="84" customFormat="1" ht="14.5" hidden="1" x14ac:dyDescent="0.35"/>
    <row r="85" customFormat="1" ht="14.5" hidden="1" x14ac:dyDescent="0.35"/>
    <row r="86" customFormat="1" ht="14.5" hidden="1" x14ac:dyDescent="0.35"/>
    <row r="87" customFormat="1" ht="14.5" hidden="1" x14ac:dyDescent="0.35"/>
    <row r="88" customFormat="1" ht="14.5" hidden="1" x14ac:dyDescent="0.35"/>
    <row r="89" customFormat="1" ht="14.5" hidden="1" x14ac:dyDescent="0.35"/>
    <row r="90" customFormat="1" ht="14.5" hidden="1" x14ac:dyDescent="0.35"/>
    <row r="91" customFormat="1" ht="14.5" hidden="1" x14ac:dyDescent="0.35"/>
    <row r="92" customFormat="1" ht="14.5" hidden="1" x14ac:dyDescent="0.35"/>
    <row r="93" customFormat="1" ht="14.5" hidden="1" x14ac:dyDescent="0.35"/>
    <row r="94" customFormat="1" ht="14.5" hidden="1" x14ac:dyDescent="0.35"/>
    <row r="95" customFormat="1" ht="14.5" hidden="1" x14ac:dyDescent="0.35"/>
    <row r="96" customFormat="1" ht="14.5" hidden="1" x14ac:dyDescent="0.35"/>
    <row r="97" customFormat="1" ht="14.5" hidden="1" x14ac:dyDescent="0.35"/>
    <row r="98" customFormat="1" ht="14.5" hidden="1" x14ac:dyDescent="0.35"/>
    <row r="99" customFormat="1" ht="14.5" hidden="1" x14ac:dyDescent="0.35"/>
    <row r="100" customFormat="1" ht="14.5" hidden="1" x14ac:dyDescent="0.35"/>
    <row r="101" customFormat="1" ht="14.5" hidden="1" x14ac:dyDescent="0.35"/>
    <row r="102" customFormat="1" ht="14.5" hidden="1" x14ac:dyDescent="0.35"/>
    <row r="103" customFormat="1" ht="14.5" hidden="1" x14ac:dyDescent="0.35"/>
    <row r="104" customFormat="1" ht="14.5" hidden="1" x14ac:dyDescent="0.35"/>
    <row r="105" customFormat="1" ht="14.5" hidden="1" x14ac:dyDescent="0.35"/>
    <row r="106" customFormat="1" ht="14.5" hidden="1" x14ac:dyDescent="0.35"/>
    <row r="107" customFormat="1" ht="14.5" hidden="1" x14ac:dyDescent="0.35"/>
    <row r="108" customFormat="1" ht="14.5" hidden="1" x14ac:dyDescent="0.35"/>
    <row r="109" customFormat="1" ht="14.5" hidden="1" x14ac:dyDescent="0.35"/>
    <row r="110" customFormat="1" ht="14.5" hidden="1" x14ac:dyDescent="0.35"/>
    <row r="111" customFormat="1" ht="14.5" hidden="1" x14ac:dyDescent="0.35"/>
    <row r="112" customFormat="1" ht="14.5" hidden="1" x14ac:dyDescent="0.35"/>
    <row r="113" customFormat="1" ht="14.5" hidden="1" x14ac:dyDescent="0.35"/>
    <row r="114" customFormat="1" ht="14.5" hidden="1" x14ac:dyDescent="0.35"/>
    <row r="115" customFormat="1" ht="14.5" hidden="1" x14ac:dyDescent="0.35"/>
    <row r="116" customFormat="1" ht="14.5" hidden="1" x14ac:dyDescent="0.35"/>
    <row r="117" customFormat="1" ht="14.5" hidden="1" x14ac:dyDescent="0.35"/>
    <row r="118" customFormat="1" ht="14.5" hidden="1" x14ac:dyDescent="0.35"/>
    <row r="119" customFormat="1" ht="14.5" hidden="1" x14ac:dyDescent="0.35"/>
    <row r="120" customFormat="1" ht="14.5" hidden="1" x14ac:dyDescent="0.35"/>
    <row r="121" customFormat="1" ht="14.5" hidden="1" x14ac:dyDescent="0.35"/>
    <row r="122" customFormat="1" ht="14.5" hidden="1" x14ac:dyDescent="0.35"/>
    <row r="123" customFormat="1" ht="14.5" hidden="1" x14ac:dyDescent="0.35"/>
    <row r="124" customFormat="1" ht="14.5" hidden="1" x14ac:dyDescent="0.35"/>
    <row r="125" customFormat="1" ht="14.5" hidden="1" x14ac:dyDescent="0.35"/>
    <row r="126" customFormat="1" ht="14.5" hidden="1" x14ac:dyDescent="0.35"/>
    <row r="127" customFormat="1" ht="14.5" hidden="1" x14ac:dyDescent="0.35"/>
    <row r="128" customFormat="1" ht="14.5" hidden="1" x14ac:dyDescent="0.35"/>
    <row r="129" customFormat="1" ht="14.5" hidden="1" x14ac:dyDescent="0.35"/>
    <row r="130" customFormat="1" ht="14.5" hidden="1" x14ac:dyDescent="0.35"/>
    <row r="131" customFormat="1" ht="14.5" hidden="1" x14ac:dyDescent="0.35"/>
    <row r="132" customFormat="1" ht="14.5" hidden="1" x14ac:dyDescent="0.35"/>
    <row r="133" customFormat="1" ht="14.5" hidden="1" x14ac:dyDescent="0.35"/>
    <row r="134" customFormat="1" ht="14.5" hidden="1" x14ac:dyDescent="0.35"/>
    <row r="135" customFormat="1" ht="14.5" hidden="1" x14ac:dyDescent="0.35"/>
    <row r="136" customFormat="1" ht="14.5" hidden="1" x14ac:dyDescent="0.35"/>
    <row r="137" customFormat="1" ht="14.5" hidden="1" x14ac:dyDescent="0.35"/>
    <row r="138" customFormat="1" ht="14.5" hidden="1" x14ac:dyDescent="0.35"/>
    <row r="139" customFormat="1" ht="14.5" hidden="1" x14ac:dyDescent="0.35"/>
    <row r="140" customFormat="1" ht="14.5" hidden="1" x14ac:dyDescent="0.35"/>
    <row r="141" customFormat="1" ht="14.5" hidden="1" x14ac:dyDescent="0.35"/>
    <row r="142" customFormat="1" ht="14.5" hidden="1" x14ac:dyDescent="0.35"/>
    <row r="143" customFormat="1" ht="14.5" hidden="1" x14ac:dyDescent="0.35"/>
    <row r="144" customFormat="1" ht="14.5" hidden="1" x14ac:dyDescent="0.35"/>
    <row r="145" customFormat="1" ht="14.5" hidden="1" x14ac:dyDescent="0.35"/>
    <row r="146" customFormat="1" ht="14.5" hidden="1" x14ac:dyDescent="0.35"/>
    <row r="147" customFormat="1" ht="14.5" hidden="1" x14ac:dyDescent="0.35"/>
    <row r="148" customFormat="1" ht="14.5" hidden="1" x14ac:dyDescent="0.35"/>
    <row r="149" customFormat="1" ht="14.5" hidden="1" x14ac:dyDescent="0.35"/>
    <row r="150" customFormat="1" ht="14.5" hidden="1" x14ac:dyDescent="0.35"/>
    <row r="151" customFormat="1" ht="14.5" hidden="1" x14ac:dyDescent="0.35"/>
    <row r="152" customFormat="1" ht="14.5" hidden="1" x14ac:dyDescent="0.35"/>
    <row r="153" customFormat="1" ht="14.5" hidden="1" x14ac:dyDescent="0.35"/>
    <row r="154" customFormat="1" ht="14.5" hidden="1" x14ac:dyDescent="0.35"/>
    <row r="155" customFormat="1" ht="14.5" hidden="1" x14ac:dyDescent="0.35"/>
  </sheetData>
  <sheetProtection algorithmName="SHA-512" hashValue="A+gQnQpk9tBuUNBDQqszl4MYjgvAFcW38M00XJUTnGmu16E/GFWceoB9NTwwLGvSTwsecB1TM0Byq4EN4tgnUw==" saltValue="THycbEo3kVETrpZvhqXmcA==" spinCount="100000" sheet="1" sort="0" autoFilter="0" pivotTables="0"/>
  <autoFilter ref="A1:B155">
    <sortState ref="A2:C167">
      <sortCondition ref="B1"/>
    </sortState>
  </autoFilter>
  <pageMargins left="0.75" right="0.75" top="1" bottom="1" header="0.5" footer="0.5"/>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Аркуш1">
    <outlinePr summaryBelow="0" summaryRight="0"/>
    <pageSetUpPr fitToPage="1"/>
  </sheetPr>
  <dimension ref="A1:XFD43"/>
  <sheetViews>
    <sheetView showGridLines="0" showZeros="0" topLeftCell="A2" zoomScale="85" zoomScaleNormal="85" zoomScaleSheetLayoutView="85" zoomScalePageLayoutView="80" workbookViewId="0">
      <selection activeCell="A2" sqref="A2:B2"/>
    </sheetView>
  </sheetViews>
  <sheetFormatPr defaultColWidth="0" defaultRowHeight="14.5" zeroHeight="1" x14ac:dyDescent="0.35"/>
  <cols>
    <col min="1" max="1" width="72.54296875" style="263" customWidth="1"/>
    <col min="2" max="2" width="72.81640625" style="263" customWidth="1"/>
    <col min="3" max="3" width="43.81640625" style="263" customWidth="1"/>
    <col min="4" max="12" width="7.1796875" hidden="1" customWidth="1"/>
    <col min="13" max="13" width="6.54296875" hidden="1" customWidth="1"/>
    <col min="14" max="14" width="5.81640625" hidden="1" customWidth="1"/>
    <col min="15" max="15" width="7" hidden="1" customWidth="1"/>
    <col min="16" max="28" width="7.1796875" hidden="1" customWidth="1"/>
    <col min="29" max="16384" width="9.1796875" hidden="1"/>
  </cols>
  <sheetData>
    <row r="1" spans="1:16" ht="15" hidden="1" thickBot="1" x14ac:dyDescent="0.4">
      <c r="A1" s="147">
        <v>1</v>
      </c>
      <c r="B1" s="4"/>
      <c r="C1"/>
    </row>
    <row r="2" spans="1:16" ht="16" thickBot="1" x14ac:dyDescent="0.4">
      <c r="A2" s="519" t="s">
        <v>655</v>
      </c>
      <c r="B2" s="520"/>
      <c r="C2" s="247"/>
    </row>
    <row r="3" spans="1:16" ht="21" customHeight="1" x14ac:dyDescent="0.35">
      <c r="A3" s="521"/>
      <c r="B3" s="522"/>
      <c r="C3" s="247"/>
    </row>
    <row r="4" spans="1:16" ht="35.25" customHeight="1" x14ac:dyDescent="0.35">
      <c r="A4" s="93" t="s">
        <v>1378</v>
      </c>
      <c r="B4" s="209"/>
      <c r="C4" s="247"/>
    </row>
    <row r="5" spans="1:16" ht="34.25" customHeight="1" x14ac:dyDescent="0.35">
      <c r="A5" s="95" t="s">
        <v>1413</v>
      </c>
      <c r="B5" s="210"/>
      <c r="C5" s="247"/>
    </row>
    <row r="6" spans="1:16" ht="18.75" hidden="1" customHeight="1" x14ac:dyDescent="0.35">
      <c r="A6" s="523" t="e">
        <f>INDEX(Назви_ЄДРПОУ_банків!$A$2:$A$158,MATCH($B$9,Назви_ЄДРПОУ_банків!$B$2:$B$158,))</f>
        <v>#N/A</v>
      </c>
      <c r="B6" s="524"/>
      <c r="C6" s="247"/>
    </row>
    <row r="7" spans="1:16" ht="24" hidden="1" customHeight="1" x14ac:dyDescent="0.35">
      <c r="A7" s="306"/>
      <c r="B7" s="304"/>
      <c r="C7" s="247"/>
    </row>
    <row r="8" spans="1:16" ht="8.25" customHeight="1" x14ac:dyDescent="0.35">
      <c r="A8" s="305" t="b">
        <v>1</v>
      </c>
      <c r="B8" s="218"/>
      <c r="C8" s="247"/>
    </row>
    <row r="9" spans="1:16" ht="28.5" customHeight="1" x14ac:dyDescent="0.35">
      <c r="A9" s="93" t="s">
        <v>126</v>
      </c>
      <c r="B9" s="370"/>
      <c r="C9" s="248"/>
    </row>
    <row r="10" spans="1:16" ht="22.5" customHeight="1" x14ac:dyDescent="0.35">
      <c r="A10" s="95" t="s">
        <v>127</v>
      </c>
      <c r="B10" s="141"/>
      <c r="C10" s="249" t="e">
        <v>#N/A</v>
      </c>
      <c r="D10" s="71"/>
      <c r="E10" s="3"/>
      <c r="F10" s="3"/>
      <c r="G10" s="3"/>
      <c r="H10" s="3"/>
      <c r="I10" s="3"/>
      <c r="J10" s="3"/>
      <c r="K10" s="3"/>
      <c r="L10" s="3"/>
      <c r="M10" s="8"/>
      <c r="N10" s="8"/>
      <c r="O10" s="8"/>
      <c r="P10" s="3"/>
    </row>
    <row r="11" spans="1:16" ht="30.75" customHeight="1" x14ac:dyDescent="0.65">
      <c r="A11" s="525" t="s">
        <v>646</v>
      </c>
      <c r="B11" s="526"/>
      <c r="C11" s="303"/>
      <c r="D11" s="71"/>
      <c r="E11" s="3"/>
      <c r="F11" s="3"/>
      <c r="G11" s="3"/>
      <c r="H11" s="3"/>
      <c r="I11" s="3"/>
      <c r="J11" s="3"/>
      <c r="K11" s="3"/>
      <c r="L11" s="143"/>
      <c r="M11" s="119"/>
      <c r="N11" s="119"/>
      <c r="O11" s="119"/>
      <c r="P11" s="120"/>
    </row>
    <row r="12" spans="1:16" ht="16.5" customHeight="1" x14ac:dyDescent="0.35">
      <c r="A12" s="95" t="s">
        <v>3</v>
      </c>
      <c r="B12" s="94"/>
      <c r="C12" s="250"/>
      <c r="D12" s="71"/>
      <c r="E12" s="3"/>
      <c r="F12" s="3"/>
      <c r="G12" s="3"/>
      <c r="H12" s="3"/>
      <c r="I12" s="3"/>
      <c r="J12" s="3"/>
      <c r="K12" s="3"/>
      <c r="L12" s="143"/>
      <c r="M12" s="117" t="str">
        <f>B12&amp;" "</f>
        <v xml:space="preserve"> </v>
      </c>
      <c r="N12" s="121" t="e">
        <f>IF(M12=#REF!," ",M12)</f>
        <v>#REF!</v>
      </c>
      <c r="O12" s="117">
        <v>0</v>
      </c>
      <c r="P12" s="120"/>
    </row>
    <row r="13" spans="1:16" ht="16.5" customHeight="1" x14ac:dyDescent="0.35">
      <c r="A13" s="95" t="s">
        <v>437</v>
      </c>
      <c r="B13" s="94"/>
      <c r="C13" s="250"/>
      <c r="D13" s="71"/>
      <c r="E13" s="3"/>
      <c r="F13" s="3"/>
      <c r="G13" s="3"/>
      <c r="H13" s="3"/>
      <c r="I13" s="3"/>
      <c r="J13" s="3"/>
      <c r="K13" s="3"/>
      <c r="L13" s="143"/>
      <c r="M13" s="117" t="str">
        <f>B13&amp;" "</f>
        <v xml:space="preserve"> </v>
      </c>
      <c r="N13" s="121" t="str">
        <f>IF(M13=O13," ",M13)</f>
        <v xml:space="preserve"> </v>
      </c>
      <c r="O13" s="117" t="s">
        <v>466</v>
      </c>
      <c r="P13" s="120"/>
    </row>
    <row r="14" spans="1:16" ht="16.5" customHeight="1" x14ac:dyDescent="0.35">
      <c r="A14" s="95" t="s">
        <v>282</v>
      </c>
      <c r="B14" s="94"/>
      <c r="C14" s="302"/>
      <c r="D14" s="71"/>
      <c r="E14" s="3"/>
      <c r="F14" s="3"/>
      <c r="G14" s="3"/>
      <c r="H14" s="3"/>
      <c r="I14" s="3"/>
      <c r="J14" s="3"/>
      <c r="K14" s="3"/>
      <c r="L14" s="143"/>
      <c r="M14" s="117" t="str">
        <f>B14&amp;",  "</f>
        <v xml:space="preserve">,  </v>
      </c>
      <c r="N14" s="121" t="str">
        <f>IF(M14=O14," ",M14)</f>
        <v xml:space="preserve">,  </v>
      </c>
      <c r="O14" s="117" t="s">
        <v>467</v>
      </c>
      <c r="P14" s="120"/>
    </row>
    <row r="15" spans="1:16" ht="16.5" customHeight="1" x14ac:dyDescent="0.35">
      <c r="A15" s="96" t="s">
        <v>438</v>
      </c>
      <c r="B15" s="94"/>
      <c r="C15" s="250"/>
      <c r="D15" s="71"/>
      <c r="E15" s="3"/>
      <c r="F15" s="3"/>
      <c r="G15" s="3"/>
      <c r="H15" s="3"/>
      <c r="I15" s="3"/>
      <c r="J15" s="3"/>
      <c r="K15" s="3"/>
      <c r="L15" s="143"/>
      <c r="M15" s="117" t="str">
        <f>"тел. "&amp;B15&amp;", "</f>
        <v xml:space="preserve">тел. , </v>
      </c>
      <c r="N15" s="122" t="str">
        <f>IF(M15&gt;0,M15," ")</f>
        <v xml:space="preserve">тел. , </v>
      </c>
      <c r="O15" s="117"/>
      <c r="P15" s="120"/>
    </row>
    <row r="16" spans="1:16" ht="16.5" customHeight="1" thickBot="1" x14ac:dyDescent="0.4">
      <c r="A16" s="97" t="s">
        <v>439</v>
      </c>
      <c r="B16" s="100"/>
      <c r="C16" s="250"/>
      <c r="D16" s="142"/>
      <c r="E16" s="3"/>
      <c r="F16" s="3"/>
      <c r="G16" s="3"/>
      <c r="H16" s="3"/>
      <c r="I16" s="3"/>
      <c r="J16" s="3"/>
      <c r="K16" s="3"/>
      <c r="L16" s="143"/>
      <c r="M16" s="117" t="str">
        <f>"e-mail: "&amp;B16</f>
        <v xml:space="preserve">e-mail: </v>
      </c>
      <c r="N16" s="121" t="str">
        <f>IF(M16=O16," ",M16)</f>
        <v xml:space="preserve">e-mail: </v>
      </c>
      <c r="O16" s="117"/>
      <c r="P16" s="120"/>
    </row>
    <row r="17" spans="1:16384" x14ac:dyDescent="0.35">
      <c r="A17" s="251"/>
      <c r="B17" s="252"/>
      <c r="C17" s="253"/>
      <c r="D17" s="144"/>
      <c r="E17" s="3"/>
      <c r="F17" s="3"/>
      <c r="G17" s="3"/>
      <c r="H17" s="3"/>
      <c r="I17" s="3"/>
      <c r="J17" s="3"/>
      <c r="K17" s="3"/>
      <c r="L17" s="143"/>
      <c r="M17" s="118"/>
      <c r="N17" s="118"/>
      <c r="O17" s="118"/>
      <c r="P17" s="120"/>
    </row>
    <row r="18" spans="1:16384" s="222" customFormat="1" ht="28.5" customHeight="1" x14ac:dyDescent="0.35">
      <c r="A18" s="371" t="s">
        <v>1497</v>
      </c>
      <c r="B18" s="254"/>
      <c r="C18" s="255"/>
      <c r="D18" s="220"/>
      <c r="E18" s="219"/>
      <c r="F18" s="219"/>
      <c r="G18" s="219"/>
      <c r="H18" s="219"/>
      <c r="I18" s="219"/>
      <c r="J18" s="219"/>
      <c r="K18" s="219"/>
      <c r="L18" s="219"/>
      <c r="M18" s="221"/>
      <c r="N18" s="221"/>
      <c r="O18" s="221"/>
      <c r="P18" s="221"/>
    </row>
    <row r="19" spans="1:16384" s="222" customFormat="1" ht="15.75" customHeight="1" x14ac:dyDescent="0.35">
      <c r="A19" s="256" t="s">
        <v>554</v>
      </c>
      <c r="B19" s="256"/>
      <c r="C19" s="257"/>
      <c r="D19" s="224"/>
      <c r="E19" s="223"/>
      <c r="F19" s="223"/>
      <c r="G19" s="223"/>
      <c r="H19" s="223"/>
      <c r="I19" s="223"/>
      <c r="J19" s="223"/>
      <c r="K19" s="223"/>
      <c r="L19" s="225"/>
      <c r="M19" s="226"/>
      <c r="N19" s="226"/>
      <c r="O19" s="226"/>
      <c r="P19" s="226"/>
    </row>
    <row r="20" spans="1:16384" s="222" customFormat="1" ht="15.75" customHeight="1" x14ac:dyDescent="0.35">
      <c r="A20" s="256" t="s">
        <v>555</v>
      </c>
      <c r="B20" s="256"/>
      <c r="C20" s="257"/>
      <c r="D20" s="224"/>
      <c r="E20" s="223"/>
      <c r="F20" s="223"/>
      <c r="G20" s="223"/>
      <c r="H20" s="223"/>
      <c r="I20" s="223"/>
      <c r="J20" s="223"/>
      <c r="K20" s="223"/>
      <c r="L20" s="225"/>
      <c r="M20" s="226"/>
      <c r="N20" s="226"/>
      <c r="O20" s="226"/>
      <c r="P20" s="226"/>
    </row>
    <row r="21" spans="1:16384" s="222" customFormat="1" ht="15.75" customHeight="1" x14ac:dyDescent="0.35">
      <c r="A21" s="256" t="s">
        <v>556</v>
      </c>
      <c r="B21" s="256"/>
      <c r="C21" s="257"/>
      <c r="D21" s="224"/>
      <c r="E21" s="223"/>
      <c r="F21" s="223"/>
      <c r="G21" s="223"/>
      <c r="H21" s="223"/>
      <c r="I21" s="223"/>
      <c r="J21" s="223"/>
      <c r="K21" s="223"/>
      <c r="L21" s="225"/>
      <c r="M21" s="226"/>
      <c r="N21" s="226"/>
      <c r="O21" s="226"/>
      <c r="P21" s="226"/>
    </row>
    <row r="22" spans="1:16384" s="298" customFormat="1" ht="15.75" customHeight="1" x14ac:dyDescent="0.35">
      <c r="A22" s="256" t="s">
        <v>1381</v>
      </c>
      <c r="B22" s="293"/>
      <c r="C22" s="294"/>
      <c r="D22" s="295"/>
      <c r="E22" s="296"/>
      <c r="F22" s="296"/>
      <c r="G22" s="296"/>
      <c r="H22" s="296"/>
      <c r="I22" s="296"/>
      <c r="J22" s="296"/>
      <c r="K22" s="296"/>
      <c r="L22" s="297"/>
      <c r="M22" s="297"/>
      <c r="N22" s="297"/>
      <c r="O22" s="297"/>
      <c r="P22" s="297"/>
    </row>
    <row r="23" spans="1:16384" s="222" customFormat="1" ht="15.75" customHeight="1" x14ac:dyDescent="0.35">
      <c r="A23" s="256" t="s">
        <v>1379</v>
      </c>
      <c r="B23" s="256"/>
      <c r="C23" s="257"/>
      <c r="D23" s="224"/>
      <c r="E23" s="223"/>
      <c r="F23" s="223"/>
      <c r="G23" s="223"/>
      <c r="H23" s="223"/>
      <c r="I23" s="223"/>
      <c r="J23" s="223"/>
      <c r="K23" s="223"/>
      <c r="L23" s="225"/>
      <c r="M23" s="226"/>
      <c r="N23" s="226"/>
      <c r="O23" s="226"/>
      <c r="P23" s="226"/>
    </row>
    <row r="24" spans="1:16384" s="222" customFormat="1" ht="15.75" customHeight="1" x14ac:dyDescent="0.35">
      <c r="A24" s="256" t="s">
        <v>1383</v>
      </c>
      <c r="B24" s="256"/>
      <c r="C24" s="257"/>
      <c r="D24" s="224"/>
      <c r="E24" s="223"/>
      <c r="F24" s="223"/>
      <c r="G24" s="223"/>
      <c r="H24" s="223"/>
      <c r="I24" s="223"/>
      <c r="J24" s="223"/>
      <c r="K24" s="223"/>
      <c r="L24" s="225"/>
      <c r="M24" s="226"/>
      <c r="N24" s="226"/>
      <c r="O24" s="226"/>
      <c r="P24" s="226"/>
    </row>
    <row r="25" spans="1:16384" s="222" customFormat="1" x14ac:dyDescent="0.35">
      <c r="A25" s="254" t="s">
        <v>305</v>
      </c>
      <c r="B25" s="254"/>
      <c r="C25" s="258"/>
      <c r="D25" s="228"/>
      <c r="E25" s="227"/>
      <c r="F25" s="227"/>
      <c r="G25" s="227"/>
      <c r="H25" s="227"/>
      <c r="I25" s="227"/>
      <c r="J25" s="227"/>
      <c r="K25" s="227"/>
      <c r="L25" s="219"/>
      <c r="M25" s="221"/>
      <c r="N25" s="221"/>
      <c r="O25" s="221"/>
      <c r="P25" s="221"/>
    </row>
    <row r="26" spans="1:16384" s="222" customFormat="1" x14ac:dyDescent="0.35">
      <c r="A26" s="256" t="s">
        <v>1384</v>
      </c>
      <c r="B26" s="256"/>
      <c r="C26" s="257"/>
      <c r="D26" s="224"/>
      <c r="E26" s="223"/>
      <c r="F26" s="223"/>
      <c r="G26" s="223"/>
      <c r="H26" s="223"/>
      <c r="I26" s="223"/>
      <c r="J26" s="223"/>
      <c r="K26" s="223"/>
      <c r="L26" s="225"/>
      <c r="M26" s="226"/>
      <c r="N26" s="226"/>
      <c r="O26" s="226"/>
      <c r="P26" s="226"/>
    </row>
    <row r="27" spans="1:16384" s="222" customFormat="1" x14ac:dyDescent="0.35">
      <c r="A27" s="254" t="s">
        <v>1386</v>
      </c>
      <c r="B27" s="254"/>
      <c r="C27" s="258"/>
      <c r="D27" s="228"/>
      <c r="E27" s="227"/>
      <c r="F27" s="227"/>
      <c r="G27" s="227"/>
      <c r="H27" s="227"/>
      <c r="I27" s="227"/>
      <c r="J27" s="227"/>
      <c r="K27" s="227"/>
      <c r="L27" s="227"/>
      <c r="M27" s="232">
        <f>B28</f>
        <v>0</v>
      </c>
      <c r="N27" s="233" t="str">
        <f>IF(M27&gt;0,B28," ")</f>
        <v xml:space="preserve"> </v>
      </c>
      <c r="O27" s="234" t="s">
        <v>468</v>
      </c>
      <c r="P27" s="235"/>
    </row>
    <row r="28" spans="1:16384" s="222" customFormat="1" x14ac:dyDescent="0.35">
      <c r="A28" s="256" t="s">
        <v>557</v>
      </c>
      <c r="B28" s="256"/>
      <c r="C28" s="257"/>
      <c r="D28" s="224"/>
      <c r="E28" s="223"/>
      <c r="F28" s="223"/>
      <c r="G28" s="223"/>
      <c r="H28" s="223"/>
      <c r="I28" s="223"/>
      <c r="J28" s="223"/>
      <c r="K28" s="223"/>
      <c r="L28" s="223"/>
      <c r="M28" s="229" t="str">
        <f>", № "&amp;B29&amp; " від"</f>
        <v>, №  від</v>
      </c>
      <c r="N28" s="230" t="str">
        <f>IF(M28=O28," ",M28)</f>
        <v xml:space="preserve"> </v>
      </c>
      <c r="O28" s="229" t="s">
        <v>469</v>
      </c>
      <c r="P28" s="231"/>
    </row>
    <row r="29" spans="1:16384" s="222" customFormat="1" x14ac:dyDescent="0.35">
      <c r="A29" s="256" t="s">
        <v>1388</v>
      </c>
      <c r="B29" s="256"/>
      <c r="C29" s="257"/>
      <c r="D29" s="224"/>
      <c r="E29" s="223"/>
      <c r="F29" s="223"/>
      <c r="G29" s="223"/>
      <c r="H29" s="223"/>
      <c r="I29" s="223"/>
      <c r="J29" s="223"/>
      <c r="K29" s="223"/>
      <c r="L29" s="223"/>
      <c r="M29" s="229"/>
      <c r="N29" s="229"/>
      <c r="O29" s="229"/>
      <c r="P29" s="231"/>
    </row>
    <row r="30" spans="1:16384" s="222" customFormat="1" ht="30" customHeight="1" x14ac:dyDescent="0.35">
      <c r="A30" s="518" t="s">
        <v>1389</v>
      </c>
      <c r="B30" s="518"/>
      <c r="C30" s="518"/>
      <c r="D30" s="224"/>
      <c r="E30" s="223"/>
      <c r="F30" s="223"/>
      <c r="G30" s="223"/>
      <c r="H30" s="223"/>
      <c r="I30" s="223"/>
      <c r="J30" s="223"/>
      <c r="K30" s="223"/>
      <c r="L30" s="223"/>
      <c r="M30" s="123"/>
      <c r="N30" s="123"/>
      <c r="O30" s="123"/>
      <c r="P30" s="231"/>
    </row>
    <row r="31" spans="1:16384" s="222" customFormat="1" ht="33.75" customHeight="1" x14ac:dyDescent="0.35">
      <c r="A31" s="518" t="s">
        <v>1391</v>
      </c>
      <c r="B31" s="518"/>
      <c r="C31" s="518"/>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7"/>
      <c r="BZ31" s="517"/>
      <c r="CA31" s="517"/>
      <c r="CB31" s="517"/>
      <c r="CC31" s="517"/>
      <c r="CD31" s="517"/>
      <c r="CE31" s="517"/>
      <c r="CF31" s="517"/>
      <c r="CG31" s="517"/>
      <c r="CH31" s="517"/>
      <c r="CI31" s="517"/>
      <c r="CJ31" s="517"/>
      <c r="CK31" s="517"/>
      <c r="CL31" s="517"/>
      <c r="CM31" s="517"/>
      <c r="CN31" s="517"/>
      <c r="CO31" s="517"/>
      <c r="CP31" s="517"/>
      <c r="CQ31" s="517"/>
      <c r="CR31" s="517"/>
      <c r="CS31" s="517"/>
      <c r="CT31" s="517"/>
      <c r="CU31" s="517"/>
      <c r="CV31" s="517"/>
      <c r="CW31" s="517"/>
      <c r="CX31" s="517"/>
      <c r="CY31" s="517"/>
      <c r="CZ31" s="517"/>
      <c r="DA31" s="517"/>
      <c r="DB31" s="517"/>
      <c r="DC31" s="517"/>
      <c r="DD31" s="517"/>
      <c r="DE31" s="517"/>
      <c r="DF31" s="517"/>
      <c r="DG31" s="517"/>
      <c r="DH31" s="517"/>
      <c r="DI31" s="517"/>
      <c r="DJ31" s="517"/>
      <c r="DK31" s="517"/>
      <c r="DL31" s="517"/>
      <c r="DM31" s="517"/>
      <c r="DN31" s="517"/>
      <c r="DO31" s="517"/>
      <c r="DP31" s="517"/>
      <c r="DQ31" s="517"/>
      <c r="DR31" s="517"/>
      <c r="DS31" s="517"/>
      <c r="DT31" s="517"/>
      <c r="DU31" s="517"/>
      <c r="DV31" s="517"/>
      <c r="DW31" s="517"/>
      <c r="DX31" s="517"/>
      <c r="DY31" s="517"/>
      <c r="DZ31" s="517"/>
      <c r="EA31" s="517"/>
      <c r="EB31" s="517"/>
      <c r="EC31" s="517"/>
      <c r="ED31" s="517"/>
      <c r="EE31" s="517"/>
      <c r="EF31" s="517"/>
      <c r="EG31" s="517"/>
      <c r="EH31" s="517"/>
      <c r="EI31" s="517"/>
      <c r="EJ31" s="517"/>
      <c r="EK31" s="517"/>
      <c r="EL31" s="517"/>
      <c r="EM31" s="517"/>
      <c r="EN31" s="517"/>
      <c r="EO31" s="517"/>
      <c r="EP31" s="517"/>
      <c r="EQ31" s="517"/>
      <c r="ER31" s="517"/>
      <c r="ES31" s="517"/>
      <c r="ET31" s="517"/>
      <c r="EU31" s="517"/>
      <c r="EV31" s="517"/>
      <c r="EW31" s="517"/>
      <c r="EX31" s="517"/>
      <c r="EY31" s="517"/>
      <c r="EZ31" s="517"/>
      <c r="FA31" s="517"/>
      <c r="FB31" s="517"/>
      <c r="FC31" s="517"/>
      <c r="FD31" s="517"/>
      <c r="FE31" s="517"/>
      <c r="FF31" s="517"/>
      <c r="FG31" s="517"/>
      <c r="FH31" s="517"/>
      <c r="FI31" s="517"/>
      <c r="FJ31" s="517"/>
      <c r="FK31" s="517"/>
      <c r="FL31" s="517"/>
      <c r="FM31" s="517"/>
      <c r="FN31" s="517"/>
      <c r="FO31" s="517"/>
      <c r="FP31" s="517"/>
      <c r="FQ31" s="517"/>
      <c r="FR31" s="517"/>
      <c r="FS31" s="517"/>
      <c r="FT31" s="517"/>
      <c r="FU31" s="517"/>
      <c r="FV31" s="517"/>
      <c r="FW31" s="517"/>
      <c r="FX31" s="517"/>
      <c r="FY31" s="517"/>
      <c r="FZ31" s="517"/>
      <c r="GA31" s="517"/>
      <c r="GB31" s="517"/>
      <c r="GC31" s="517"/>
      <c r="GD31" s="517"/>
      <c r="GE31" s="517"/>
      <c r="GF31" s="517"/>
      <c r="GG31" s="517"/>
      <c r="GH31" s="517"/>
      <c r="GI31" s="517"/>
      <c r="GJ31" s="517"/>
      <c r="GK31" s="517"/>
      <c r="GL31" s="517"/>
      <c r="GM31" s="517"/>
      <c r="GN31" s="517"/>
      <c r="GO31" s="517"/>
      <c r="GP31" s="517"/>
      <c r="GQ31" s="517"/>
      <c r="GR31" s="517"/>
      <c r="GS31" s="517"/>
      <c r="GT31" s="517"/>
      <c r="GU31" s="517"/>
      <c r="GV31" s="517"/>
      <c r="GW31" s="517"/>
      <c r="GX31" s="517"/>
      <c r="GY31" s="517"/>
      <c r="GZ31" s="517"/>
      <c r="HA31" s="517"/>
      <c r="HB31" s="517"/>
      <c r="HC31" s="517"/>
      <c r="HD31" s="517"/>
      <c r="HE31" s="517"/>
      <c r="HF31" s="517"/>
      <c r="HG31" s="517"/>
      <c r="HH31" s="517"/>
      <c r="HI31" s="517"/>
      <c r="HJ31" s="517"/>
      <c r="HK31" s="517"/>
      <c r="HL31" s="517"/>
      <c r="HM31" s="517"/>
      <c r="HN31" s="517"/>
      <c r="HO31" s="517"/>
      <c r="HP31" s="517"/>
      <c r="HQ31" s="517"/>
      <c r="HR31" s="517"/>
      <c r="HS31" s="517"/>
      <c r="HT31" s="517"/>
      <c r="HU31" s="517"/>
      <c r="HV31" s="517"/>
      <c r="HW31" s="517"/>
      <c r="HX31" s="517"/>
      <c r="HY31" s="517"/>
      <c r="HZ31" s="517"/>
      <c r="IA31" s="517"/>
      <c r="IB31" s="517"/>
      <c r="IC31" s="517"/>
      <c r="ID31" s="517"/>
      <c r="IE31" s="517"/>
      <c r="IF31" s="517"/>
      <c r="IG31" s="517"/>
      <c r="IH31" s="517"/>
      <c r="II31" s="517"/>
      <c r="IJ31" s="517"/>
      <c r="IK31" s="517"/>
      <c r="IL31" s="517"/>
      <c r="IM31" s="517"/>
      <c r="IN31" s="517"/>
      <c r="IO31" s="517"/>
      <c r="IP31" s="517"/>
      <c r="IQ31" s="517"/>
      <c r="IR31" s="517"/>
      <c r="IS31" s="517"/>
      <c r="IT31" s="517"/>
      <c r="IU31" s="517"/>
      <c r="IV31" s="517"/>
      <c r="IW31" s="517"/>
      <c r="IX31" s="517"/>
      <c r="IY31" s="517"/>
      <c r="IZ31" s="517"/>
      <c r="JA31" s="517"/>
      <c r="JB31" s="517"/>
      <c r="JC31" s="517"/>
      <c r="JD31" s="517"/>
      <c r="JE31" s="517"/>
      <c r="JF31" s="517"/>
      <c r="JG31" s="517"/>
      <c r="JH31" s="517"/>
      <c r="JI31" s="517"/>
      <c r="JJ31" s="517"/>
      <c r="JK31" s="517"/>
      <c r="JL31" s="517"/>
      <c r="JM31" s="517"/>
      <c r="JN31" s="517"/>
      <c r="JO31" s="517"/>
      <c r="JP31" s="517"/>
      <c r="JQ31" s="517"/>
      <c r="JR31" s="517"/>
      <c r="JS31" s="517"/>
      <c r="JT31" s="517"/>
      <c r="JU31" s="517"/>
      <c r="JV31" s="517"/>
      <c r="JW31" s="517"/>
      <c r="JX31" s="517"/>
      <c r="JY31" s="517"/>
      <c r="JZ31" s="517"/>
      <c r="KA31" s="517"/>
      <c r="KB31" s="517"/>
      <c r="KC31" s="517"/>
      <c r="KD31" s="517"/>
      <c r="KE31" s="517"/>
      <c r="KF31" s="517"/>
      <c r="KG31" s="517"/>
      <c r="KH31" s="517"/>
      <c r="KI31" s="517"/>
      <c r="KJ31" s="517"/>
      <c r="KK31" s="517"/>
      <c r="KL31" s="517"/>
      <c r="KM31" s="517"/>
      <c r="KN31" s="517"/>
      <c r="KO31" s="517"/>
      <c r="KP31" s="517"/>
      <c r="KQ31" s="517"/>
      <c r="KR31" s="517"/>
      <c r="KS31" s="517"/>
      <c r="KT31" s="517"/>
      <c r="KU31" s="517"/>
      <c r="KV31" s="517"/>
      <c r="KW31" s="517"/>
      <c r="KX31" s="517"/>
      <c r="KY31" s="517"/>
      <c r="KZ31" s="517"/>
      <c r="LA31" s="517"/>
      <c r="LB31" s="517"/>
      <c r="LC31" s="517"/>
      <c r="LD31" s="517"/>
      <c r="LE31" s="517"/>
      <c r="LF31" s="517"/>
      <c r="LG31" s="517"/>
      <c r="LH31" s="517"/>
      <c r="LI31" s="517"/>
      <c r="LJ31" s="517"/>
      <c r="LK31" s="517"/>
      <c r="LL31" s="517"/>
      <c r="LM31" s="517"/>
      <c r="LN31" s="517"/>
      <c r="LO31" s="517"/>
      <c r="LP31" s="517"/>
      <c r="LQ31" s="517"/>
      <c r="LR31" s="517"/>
      <c r="LS31" s="517"/>
      <c r="LT31" s="517"/>
      <c r="LU31" s="517"/>
      <c r="LV31" s="517"/>
      <c r="LW31" s="517"/>
      <c r="LX31" s="517"/>
      <c r="LY31" s="517"/>
      <c r="LZ31" s="517"/>
      <c r="MA31" s="517"/>
      <c r="MB31" s="517"/>
      <c r="MC31" s="517"/>
      <c r="MD31" s="517"/>
      <c r="ME31" s="517"/>
      <c r="MF31" s="517"/>
      <c r="MG31" s="517"/>
      <c r="MH31" s="517"/>
      <c r="MI31" s="517"/>
      <c r="MJ31" s="517"/>
      <c r="MK31" s="517"/>
      <c r="ML31" s="517"/>
      <c r="MM31" s="517"/>
      <c r="MN31" s="517"/>
      <c r="MO31" s="517"/>
      <c r="MP31" s="517"/>
      <c r="MQ31" s="517"/>
      <c r="MR31" s="517"/>
      <c r="MS31" s="517"/>
      <c r="MT31" s="517"/>
      <c r="MU31" s="517"/>
      <c r="MV31" s="517"/>
      <c r="MW31" s="517"/>
      <c r="MX31" s="517"/>
      <c r="MY31" s="517"/>
      <c r="MZ31" s="517"/>
      <c r="NA31" s="517"/>
      <c r="NB31" s="517"/>
      <c r="NC31" s="517"/>
      <c r="ND31" s="517"/>
      <c r="NE31" s="517"/>
      <c r="NF31" s="517"/>
      <c r="NG31" s="517"/>
      <c r="NH31" s="517"/>
      <c r="NI31" s="517"/>
      <c r="NJ31" s="517"/>
      <c r="NK31" s="517"/>
      <c r="NL31" s="517"/>
      <c r="NM31" s="517"/>
      <c r="NN31" s="517"/>
      <c r="NO31" s="517"/>
      <c r="NP31" s="517"/>
      <c r="NQ31" s="517"/>
      <c r="NR31" s="517"/>
      <c r="NS31" s="517"/>
      <c r="NT31" s="517"/>
      <c r="NU31" s="517"/>
      <c r="NV31" s="517"/>
      <c r="NW31" s="517"/>
      <c r="NX31" s="517"/>
      <c r="NY31" s="517"/>
      <c r="NZ31" s="517"/>
      <c r="OA31" s="517"/>
      <c r="OB31" s="517"/>
      <c r="OC31" s="517"/>
      <c r="OD31" s="517"/>
      <c r="OE31" s="517"/>
      <c r="OF31" s="517"/>
      <c r="OG31" s="517"/>
      <c r="OH31" s="517"/>
      <c r="OI31" s="517"/>
      <c r="OJ31" s="517"/>
      <c r="OK31" s="517"/>
      <c r="OL31" s="517"/>
      <c r="OM31" s="517"/>
      <c r="ON31" s="517"/>
      <c r="OO31" s="517"/>
      <c r="OP31" s="517"/>
      <c r="OQ31" s="517"/>
      <c r="OR31" s="517"/>
      <c r="OS31" s="517"/>
      <c r="OT31" s="517"/>
      <c r="OU31" s="517"/>
      <c r="OV31" s="517"/>
      <c r="OW31" s="517"/>
      <c r="OX31" s="517"/>
      <c r="OY31" s="517"/>
      <c r="OZ31" s="517"/>
      <c r="PA31" s="517"/>
      <c r="PB31" s="517"/>
      <c r="PC31" s="517"/>
      <c r="PD31" s="517"/>
      <c r="PE31" s="517"/>
      <c r="PF31" s="517"/>
      <c r="PG31" s="517"/>
      <c r="PH31" s="517"/>
      <c r="PI31" s="517"/>
      <c r="PJ31" s="517"/>
      <c r="PK31" s="517"/>
      <c r="PL31" s="517"/>
      <c r="PM31" s="517"/>
      <c r="PN31" s="517"/>
      <c r="PO31" s="517"/>
      <c r="PP31" s="517"/>
      <c r="PQ31" s="517"/>
      <c r="PR31" s="517"/>
      <c r="PS31" s="517"/>
      <c r="PT31" s="517"/>
      <c r="PU31" s="517"/>
      <c r="PV31" s="517"/>
      <c r="PW31" s="517"/>
      <c r="PX31" s="517"/>
      <c r="PY31" s="517"/>
      <c r="PZ31" s="517"/>
      <c r="QA31" s="517"/>
      <c r="QB31" s="517"/>
      <c r="QC31" s="517"/>
      <c r="QD31" s="517"/>
      <c r="QE31" s="517"/>
      <c r="QF31" s="517"/>
      <c r="QG31" s="517"/>
      <c r="QH31" s="517"/>
      <c r="QI31" s="517"/>
      <c r="QJ31" s="517"/>
      <c r="QK31" s="517"/>
      <c r="QL31" s="517"/>
      <c r="QM31" s="517"/>
      <c r="QN31" s="517"/>
      <c r="QO31" s="517"/>
      <c r="QP31" s="517"/>
      <c r="QQ31" s="517"/>
      <c r="QR31" s="517"/>
      <c r="QS31" s="517"/>
      <c r="QT31" s="517"/>
      <c r="QU31" s="517"/>
      <c r="QV31" s="517"/>
      <c r="QW31" s="517"/>
      <c r="QX31" s="517"/>
      <c r="QY31" s="517"/>
      <c r="QZ31" s="517"/>
      <c r="RA31" s="517"/>
      <c r="RB31" s="517"/>
      <c r="RC31" s="517"/>
      <c r="RD31" s="517"/>
      <c r="RE31" s="517"/>
      <c r="RF31" s="517"/>
      <c r="RG31" s="517"/>
      <c r="RH31" s="517"/>
      <c r="RI31" s="517"/>
      <c r="RJ31" s="517"/>
      <c r="RK31" s="517"/>
      <c r="RL31" s="517"/>
      <c r="RM31" s="517"/>
      <c r="RN31" s="517"/>
      <c r="RO31" s="517"/>
      <c r="RP31" s="517"/>
      <c r="RQ31" s="517"/>
      <c r="RR31" s="517"/>
      <c r="RS31" s="517"/>
      <c r="RT31" s="517"/>
      <c r="RU31" s="517"/>
      <c r="RV31" s="517"/>
      <c r="RW31" s="517"/>
      <c r="RX31" s="517"/>
      <c r="RY31" s="517"/>
      <c r="RZ31" s="517"/>
      <c r="SA31" s="517"/>
      <c r="SB31" s="517"/>
      <c r="SC31" s="517"/>
      <c r="SD31" s="517"/>
      <c r="SE31" s="517"/>
      <c r="SF31" s="517"/>
      <c r="SG31" s="517"/>
      <c r="SH31" s="517"/>
      <c r="SI31" s="517"/>
      <c r="SJ31" s="517"/>
      <c r="SK31" s="517"/>
      <c r="SL31" s="517"/>
      <c r="SM31" s="517"/>
      <c r="SN31" s="517"/>
      <c r="SO31" s="517"/>
      <c r="SP31" s="517"/>
      <c r="SQ31" s="517"/>
      <c r="SR31" s="517"/>
      <c r="SS31" s="517"/>
      <c r="ST31" s="517"/>
      <c r="SU31" s="517"/>
      <c r="SV31" s="517"/>
      <c r="SW31" s="517"/>
      <c r="SX31" s="517"/>
      <c r="SY31" s="517"/>
      <c r="SZ31" s="517"/>
      <c r="TA31" s="517"/>
      <c r="TB31" s="517"/>
      <c r="TC31" s="517"/>
      <c r="TD31" s="517"/>
      <c r="TE31" s="517"/>
      <c r="TF31" s="517"/>
      <c r="TG31" s="517"/>
      <c r="TH31" s="517"/>
      <c r="TI31" s="517"/>
      <c r="TJ31" s="517"/>
      <c r="TK31" s="517"/>
      <c r="TL31" s="517"/>
      <c r="TM31" s="517"/>
      <c r="TN31" s="517"/>
      <c r="TO31" s="517"/>
      <c r="TP31" s="517"/>
      <c r="TQ31" s="517"/>
      <c r="TR31" s="517"/>
      <c r="TS31" s="517"/>
      <c r="TT31" s="517"/>
      <c r="TU31" s="517"/>
      <c r="TV31" s="517"/>
      <c r="TW31" s="517"/>
      <c r="TX31" s="517"/>
      <c r="TY31" s="517"/>
      <c r="TZ31" s="517"/>
      <c r="UA31" s="517"/>
      <c r="UB31" s="517"/>
      <c r="UC31" s="517"/>
      <c r="UD31" s="517"/>
      <c r="UE31" s="517"/>
      <c r="UF31" s="517"/>
      <c r="UG31" s="517"/>
      <c r="UH31" s="517"/>
      <c r="UI31" s="517"/>
      <c r="UJ31" s="517"/>
      <c r="UK31" s="517"/>
      <c r="UL31" s="517"/>
      <c r="UM31" s="517"/>
      <c r="UN31" s="517"/>
      <c r="UO31" s="517"/>
      <c r="UP31" s="517"/>
      <c r="UQ31" s="517"/>
      <c r="UR31" s="517"/>
      <c r="US31" s="517"/>
      <c r="UT31" s="517"/>
      <c r="UU31" s="517"/>
      <c r="UV31" s="517"/>
      <c r="UW31" s="517"/>
      <c r="UX31" s="517"/>
      <c r="UY31" s="517"/>
      <c r="UZ31" s="517"/>
      <c r="VA31" s="517"/>
      <c r="VB31" s="517"/>
      <c r="VC31" s="517"/>
      <c r="VD31" s="517"/>
      <c r="VE31" s="517"/>
      <c r="VF31" s="517"/>
      <c r="VG31" s="517"/>
      <c r="VH31" s="517"/>
      <c r="VI31" s="517"/>
      <c r="VJ31" s="517"/>
      <c r="VK31" s="517"/>
      <c r="VL31" s="517"/>
      <c r="VM31" s="517"/>
      <c r="VN31" s="517"/>
      <c r="VO31" s="517"/>
      <c r="VP31" s="517"/>
      <c r="VQ31" s="517"/>
      <c r="VR31" s="517"/>
      <c r="VS31" s="517"/>
      <c r="VT31" s="517"/>
      <c r="VU31" s="517"/>
      <c r="VV31" s="517"/>
      <c r="VW31" s="517"/>
      <c r="VX31" s="517"/>
      <c r="VY31" s="517"/>
      <c r="VZ31" s="517"/>
      <c r="WA31" s="517"/>
      <c r="WB31" s="517"/>
      <c r="WC31" s="517"/>
      <c r="WD31" s="517"/>
      <c r="WE31" s="517"/>
      <c r="WF31" s="517"/>
      <c r="WG31" s="517"/>
      <c r="WH31" s="517"/>
      <c r="WI31" s="517"/>
      <c r="WJ31" s="517"/>
      <c r="WK31" s="517"/>
      <c r="WL31" s="517"/>
      <c r="WM31" s="517"/>
      <c r="WN31" s="517"/>
      <c r="WO31" s="517"/>
      <c r="WP31" s="517"/>
      <c r="WQ31" s="517"/>
      <c r="WR31" s="517"/>
      <c r="WS31" s="517"/>
      <c r="WT31" s="517"/>
      <c r="WU31" s="517"/>
      <c r="WV31" s="517"/>
      <c r="WW31" s="517"/>
      <c r="WX31" s="517"/>
      <c r="WY31" s="517"/>
      <c r="WZ31" s="517"/>
      <c r="XA31" s="517"/>
      <c r="XB31" s="517"/>
      <c r="XC31" s="517"/>
      <c r="XD31" s="517"/>
      <c r="XE31" s="517"/>
      <c r="XF31" s="517"/>
      <c r="XG31" s="517"/>
      <c r="XH31" s="517"/>
      <c r="XI31" s="517"/>
      <c r="XJ31" s="517"/>
      <c r="XK31" s="517"/>
      <c r="XL31" s="517"/>
      <c r="XM31" s="517"/>
      <c r="XN31" s="517"/>
      <c r="XO31" s="517"/>
      <c r="XP31" s="517"/>
      <c r="XQ31" s="517"/>
      <c r="XR31" s="517"/>
      <c r="XS31" s="517"/>
      <c r="XT31" s="517"/>
      <c r="XU31" s="517"/>
      <c r="XV31" s="517"/>
      <c r="XW31" s="517"/>
      <c r="XX31" s="517"/>
      <c r="XY31" s="517"/>
      <c r="XZ31" s="517"/>
      <c r="YA31" s="517"/>
      <c r="YB31" s="517"/>
      <c r="YC31" s="517"/>
      <c r="YD31" s="517"/>
      <c r="YE31" s="517"/>
      <c r="YF31" s="517"/>
      <c r="YG31" s="517"/>
      <c r="YH31" s="517"/>
      <c r="YI31" s="517"/>
      <c r="YJ31" s="517"/>
      <c r="YK31" s="517"/>
      <c r="YL31" s="517"/>
      <c r="YM31" s="517"/>
      <c r="YN31" s="517"/>
      <c r="YO31" s="517"/>
      <c r="YP31" s="517"/>
      <c r="YQ31" s="517"/>
      <c r="YR31" s="517"/>
      <c r="YS31" s="517"/>
      <c r="YT31" s="517"/>
      <c r="YU31" s="517"/>
      <c r="YV31" s="517"/>
      <c r="YW31" s="517"/>
      <c r="YX31" s="517"/>
      <c r="YY31" s="517"/>
      <c r="YZ31" s="517"/>
      <c r="ZA31" s="517"/>
      <c r="ZB31" s="517"/>
      <c r="ZC31" s="517"/>
      <c r="ZD31" s="517"/>
      <c r="ZE31" s="517"/>
      <c r="ZF31" s="517"/>
      <c r="ZG31" s="517"/>
      <c r="ZH31" s="517"/>
      <c r="ZI31" s="517"/>
      <c r="ZJ31" s="517"/>
      <c r="ZK31" s="517"/>
      <c r="ZL31" s="517"/>
      <c r="ZM31" s="517"/>
      <c r="ZN31" s="517"/>
      <c r="ZO31" s="517"/>
      <c r="ZP31" s="517"/>
      <c r="ZQ31" s="517"/>
      <c r="ZR31" s="517"/>
      <c r="ZS31" s="517"/>
      <c r="ZT31" s="517"/>
      <c r="ZU31" s="517"/>
      <c r="ZV31" s="517"/>
      <c r="ZW31" s="517"/>
      <c r="ZX31" s="517"/>
      <c r="ZY31" s="517"/>
      <c r="ZZ31" s="517"/>
      <c r="AAA31" s="517"/>
      <c r="AAB31" s="517"/>
      <c r="AAC31" s="517"/>
      <c r="AAD31" s="517"/>
      <c r="AAE31" s="517"/>
      <c r="AAF31" s="517"/>
      <c r="AAG31" s="517"/>
      <c r="AAH31" s="517"/>
      <c r="AAI31" s="517"/>
      <c r="AAJ31" s="517"/>
      <c r="AAK31" s="517"/>
      <c r="AAL31" s="517"/>
      <c r="AAM31" s="517"/>
      <c r="AAN31" s="517"/>
      <c r="AAO31" s="517"/>
      <c r="AAP31" s="517"/>
      <c r="AAQ31" s="517"/>
      <c r="AAR31" s="517"/>
      <c r="AAS31" s="517"/>
      <c r="AAT31" s="517"/>
      <c r="AAU31" s="517"/>
      <c r="AAV31" s="517"/>
      <c r="AAW31" s="517"/>
      <c r="AAX31" s="517"/>
      <c r="AAY31" s="517"/>
      <c r="AAZ31" s="517"/>
      <c r="ABA31" s="517"/>
      <c r="ABB31" s="517"/>
      <c r="ABC31" s="517"/>
      <c r="ABD31" s="517"/>
      <c r="ABE31" s="517"/>
      <c r="ABF31" s="517"/>
      <c r="ABG31" s="517"/>
      <c r="ABH31" s="517"/>
      <c r="ABI31" s="517"/>
      <c r="ABJ31" s="517"/>
      <c r="ABK31" s="517"/>
      <c r="ABL31" s="517"/>
      <c r="ABM31" s="517"/>
      <c r="ABN31" s="517"/>
      <c r="ABO31" s="517"/>
      <c r="ABP31" s="517"/>
      <c r="ABQ31" s="517"/>
      <c r="ABR31" s="517"/>
      <c r="ABS31" s="517"/>
      <c r="ABT31" s="517"/>
      <c r="ABU31" s="517"/>
      <c r="ABV31" s="517"/>
      <c r="ABW31" s="517"/>
      <c r="ABX31" s="517"/>
      <c r="ABY31" s="517"/>
      <c r="ABZ31" s="517"/>
      <c r="ACA31" s="517"/>
      <c r="ACB31" s="517"/>
      <c r="ACC31" s="517"/>
      <c r="ACD31" s="517"/>
      <c r="ACE31" s="517"/>
      <c r="ACF31" s="517"/>
      <c r="ACG31" s="517"/>
      <c r="ACH31" s="517"/>
      <c r="ACI31" s="517"/>
      <c r="ACJ31" s="517"/>
      <c r="ACK31" s="517"/>
      <c r="ACL31" s="517"/>
      <c r="ACM31" s="517"/>
      <c r="ACN31" s="517"/>
      <c r="ACO31" s="517"/>
      <c r="ACP31" s="517"/>
      <c r="ACQ31" s="517"/>
      <c r="ACR31" s="517"/>
      <c r="ACS31" s="517"/>
      <c r="ACT31" s="517"/>
      <c r="ACU31" s="517"/>
      <c r="ACV31" s="517"/>
      <c r="ACW31" s="517"/>
      <c r="ACX31" s="517"/>
      <c r="ACY31" s="517"/>
      <c r="ACZ31" s="517"/>
      <c r="ADA31" s="517"/>
      <c r="ADB31" s="517"/>
      <c r="ADC31" s="517"/>
      <c r="ADD31" s="517"/>
      <c r="ADE31" s="517"/>
      <c r="ADF31" s="517"/>
      <c r="ADG31" s="517"/>
      <c r="ADH31" s="517"/>
      <c r="ADI31" s="517"/>
      <c r="ADJ31" s="517"/>
      <c r="ADK31" s="517"/>
      <c r="ADL31" s="517"/>
      <c r="ADM31" s="517"/>
      <c r="ADN31" s="517"/>
      <c r="ADO31" s="517"/>
      <c r="ADP31" s="517"/>
      <c r="ADQ31" s="517"/>
      <c r="ADR31" s="517"/>
      <c r="ADS31" s="517"/>
      <c r="ADT31" s="517"/>
      <c r="ADU31" s="517"/>
      <c r="ADV31" s="517"/>
      <c r="ADW31" s="517"/>
      <c r="ADX31" s="517"/>
      <c r="ADY31" s="517"/>
      <c r="ADZ31" s="517"/>
      <c r="AEA31" s="517"/>
      <c r="AEB31" s="517"/>
      <c r="AEC31" s="517"/>
      <c r="AED31" s="517"/>
      <c r="AEE31" s="517"/>
      <c r="AEF31" s="517"/>
      <c r="AEG31" s="517"/>
      <c r="AEH31" s="517"/>
      <c r="AEI31" s="517"/>
      <c r="AEJ31" s="517"/>
      <c r="AEK31" s="517"/>
      <c r="AEL31" s="517"/>
      <c r="AEM31" s="517"/>
      <c r="AEN31" s="517"/>
      <c r="AEO31" s="517"/>
      <c r="AEP31" s="517"/>
      <c r="AEQ31" s="517"/>
      <c r="AER31" s="517"/>
      <c r="AES31" s="517"/>
      <c r="AET31" s="517"/>
      <c r="AEU31" s="517"/>
      <c r="AEV31" s="517"/>
      <c r="AEW31" s="517"/>
      <c r="AEX31" s="517"/>
      <c r="AEY31" s="517"/>
      <c r="AEZ31" s="517"/>
      <c r="AFA31" s="517"/>
      <c r="AFB31" s="517"/>
      <c r="AFC31" s="517"/>
      <c r="AFD31" s="517"/>
      <c r="AFE31" s="517"/>
      <c r="AFF31" s="517"/>
      <c r="AFG31" s="517"/>
      <c r="AFH31" s="517"/>
      <c r="AFI31" s="517"/>
      <c r="AFJ31" s="517"/>
      <c r="AFK31" s="517"/>
      <c r="AFL31" s="517"/>
      <c r="AFM31" s="517"/>
      <c r="AFN31" s="517"/>
      <c r="AFO31" s="517"/>
      <c r="AFP31" s="517"/>
      <c r="AFQ31" s="517"/>
      <c r="AFR31" s="517"/>
      <c r="AFS31" s="517"/>
      <c r="AFT31" s="517"/>
      <c r="AFU31" s="517"/>
      <c r="AFV31" s="517"/>
      <c r="AFW31" s="517"/>
      <c r="AFX31" s="517"/>
      <c r="AFY31" s="517"/>
      <c r="AFZ31" s="517"/>
      <c r="AGA31" s="517"/>
      <c r="AGB31" s="517"/>
      <c r="AGC31" s="517"/>
      <c r="AGD31" s="517"/>
      <c r="AGE31" s="517"/>
      <c r="AGF31" s="517"/>
      <c r="AGG31" s="517"/>
      <c r="AGH31" s="517"/>
      <c r="AGI31" s="517"/>
      <c r="AGJ31" s="517"/>
      <c r="AGK31" s="517"/>
      <c r="AGL31" s="517"/>
      <c r="AGM31" s="517"/>
      <c r="AGN31" s="517"/>
      <c r="AGO31" s="517"/>
      <c r="AGP31" s="517"/>
      <c r="AGQ31" s="517"/>
      <c r="AGR31" s="517"/>
      <c r="AGS31" s="517"/>
      <c r="AGT31" s="517"/>
      <c r="AGU31" s="517"/>
      <c r="AGV31" s="517"/>
      <c r="AGW31" s="517"/>
      <c r="AGX31" s="517"/>
      <c r="AGY31" s="517"/>
      <c r="AGZ31" s="517"/>
      <c r="AHA31" s="517"/>
      <c r="AHB31" s="517"/>
      <c r="AHC31" s="517"/>
      <c r="AHD31" s="517"/>
      <c r="AHE31" s="517"/>
      <c r="AHF31" s="517"/>
      <c r="AHG31" s="517"/>
      <c r="AHH31" s="517"/>
      <c r="AHI31" s="517"/>
      <c r="AHJ31" s="517"/>
      <c r="AHK31" s="517"/>
      <c r="AHL31" s="517"/>
      <c r="AHM31" s="517"/>
      <c r="AHN31" s="517"/>
      <c r="AHO31" s="517"/>
      <c r="AHP31" s="517"/>
      <c r="AHQ31" s="517"/>
      <c r="AHR31" s="517"/>
      <c r="AHS31" s="517"/>
      <c r="AHT31" s="517"/>
      <c r="AHU31" s="517"/>
      <c r="AHV31" s="517"/>
      <c r="AHW31" s="517"/>
      <c r="AHX31" s="517"/>
      <c r="AHY31" s="517"/>
      <c r="AHZ31" s="517"/>
      <c r="AIA31" s="517"/>
      <c r="AIB31" s="517"/>
      <c r="AIC31" s="517"/>
      <c r="AID31" s="517"/>
      <c r="AIE31" s="517"/>
      <c r="AIF31" s="517"/>
      <c r="AIG31" s="517"/>
      <c r="AIH31" s="517"/>
      <c r="AII31" s="517"/>
      <c r="AIJ31" s="517"/>
      <c r="AIK31" s="517"/>
      <c r="AIL31" s="517"/>
      <c r="AIM31" s="517"/>
      <c r="AIN31" s="517"/>
      <c r="AIO31" s="517"/>
      <c r="AIP31" s="517"/>
      <c r="AIQ31" s="517"/>
      <c r="AIR31" s="517"/>
      <c r="AIS31" s="517"/>
      <c r="AIT31" s="517"/>
      <c r="AIU31" s="517"/>
      <c r="AIV31" s="517"/>
      <c r="AIW31" s="517"/>
      <c r="AIX31" s="517"/>
      <c r="AIY31" s="517"/>
      <c r="AIZ31" s="517"/>
      <c r="AJA31" s="517"/>
      <c r="AJB31" s="517"/>
      <c r="AJC31" s="517"/>
      <c r="AJD31" s="517"/>
      <c r="AJE31" s="517"/>
      <c r="AJF31" s="517"/>
      <c r="AJG31" s="517"/>
      <c r="AJH31" s="517"/>
      <c r="AJI31" s="517"/>
      <c r="AJJ31" s="517"/>
      <c r="AJK31" s="517"/>
      <c r="AJL31" s="517"/>
      <c r="AJM31" s="517"/>
      <c r="AJN31" s="517"/>
      <c r="AJO31" s="517"/>
      <c r="AJP31" s="517"/>
      <c r="AJQ31" s="517"/>
      <c r="AJR31" s="517"/>
      <c r="AJS31" s="517"/>
      <c r="AJT31" s="517"/>
      <c r="AJU31" s="517"/>
      <c r="AJV31" s="517"/>
      <c r="AJW31" s="517"/>
      <c r="AJX31" s="517"/>
      <c r="AJY31" s="517"/>
      <c r="AJZ31" s="517"/>
      <c r="AKA31" s="517"/>
      <c r="AKB31" s="517"/>
      <c r="AKC31" s="517"/>
      <c r="AKD31" s="517"/>
      <c r="AKE31" s="517"/>
      <c r="AKF31" s="517"/>
      <c r="AKG31" s="517"/>
      <c r="AKH31" s="517"/>
      <c r="AKI31" s="517"/>
      <c r="AKJ31" s="517"/>
      <c r="AKK31" s="517"/>
      <c r="AKL31" s="517"/>
      <c r="AKM31" s="517"/>
      <c r="AKN31" s="517"/>
      <c r="AKO31" s="517"/>
      <c r="AKP31" s="517"/>
      <c r="AKQ31" s="517"/>
      <c r="AKR31" s="517"/>
      <c r="AKS31" s="517"/>
      <c r="AKT31" s="517"/>
      <c r="AKU31" s="517"/>
      <c r="AKV31" s="517"/>
      <c r="AKW31" s="517"/>
      <c r="AKX31" s="517"/>
      <c r="AKY31" s="517"/>
      <c r="AKZ31" s="517"/>
      <c r="ALA31" s="517"/>
      <c r="ALB31" s="517"/>
      <c r="ALC31" s="517"/>
      <c r="ALD31" s="517"/>
      <c r="ALE31" s="517"/>
      <c r="ALF31" s="517"/>
      <c r="ALG31" s="517"/>
      <c r="ALH31" s="517"/>
      <c r="ALI31" s="517"/>
      <c r="ALJ31" s="517"/>
      <c r="ALK31" s="517"/>
      <c r="ALL31" s="517"/>
      <c r="ALM31" s="517"/>
      <c r="ALN31" s="517"/>
      <c r="ALO31" s="517"/>
      <c r="ALP31" s="517"/>
      <c r="ALQ31" s="517"/>
      <c r="ALR31" s="517"/>
      <c r="ALS31" s="517"/>
      <c r="ALT31" s="517"/>
      <c r="ALU31" s="517"/>
      <c r="ALV31" s="517"/>
      <c r="ALW31" s="517"/>
      <c r="ALX31" s="517"/>
      <c r="ALY31" s="517"/>
      <c r="ALZ31" s="517"/>
      <c r="AMA31" s="517"/>
      <c r="AMB31" s="517"/>
      <c r="AMC31" s="517"/>
      <c r="AMD31" s="517"/>
      <c r="AME31" s="517"/>
      <c r="AMF31" s="517"/>
      <c r="AMG31" s="517"/>
      <c r="AMH31" s="517"/>
      <c r="AMI31" s="517"/>
      <c r="AMJ31" s="517"/>
      <c r="AMK31" s="517"/>
      <c r="AML31" s="517"/>
      <c r="AMM31" s="517"/>
      <c r="AMN31" s="517"/>
      <c r="AMO31" s="517"/>
      <c r="AMP31" s="517"/>
      <c r="AMQ31" s="517"/>
      <c r="AMR31" s="517"/>
      <c r="AMS31" s="517"/>
      <c r="AMT31" s="517"/>
      <c r="AMU31" s="517"/>
      <c r="AMV31" s="517"/>
      <c r="AMW31" s="517"/>
      <c r="AMX31" s="517"/>
      <c r="AMY31" s="517"/>
      <c r="AMZ31" s="517"/>
      <c r="ANA31" s="517"/>
      <c r="ANB31" s="517"/>
      <c r="ANC31" s="517"/>
      <c r="AND31" s="517"/>
      <c r="ANE31" s="517"/>
      <c r="ANF31" s="517"/>
      <c r="ANG31" s="517"/>
      <c r="ANH31" s="517"/>
      <c r="ANI31" s="517"/>
      <c r="ANJ31" s="517"/>
      <c r="ANK31" s="517"/>
      <c r="ANL31" s="517"/>
      <c r="ANM31" s="517"/>
      <c r="ANN31" s="517"/>
      <c r="ANO31" s="517"/>
      <c r="ANP31" s="517"/>
      <c r="ANQ31" s="517"/>
      <c r="ANR31" s="517"/>
      <c r="ANS31" s="517"/>
      <c r="ANT31" s="517"/>
      <c r="ANU31" s="517"/>
      <c r="ANV31" s="517"/>
      <c r="ANW31" s="517"/>
      <c r="ANX31" s="517"/>
      <c r="ANY31" s="517"/>
      <c r="ANZ31" s="517"/>
      <c r="AOA31" s="517"/>
      <c r="AOB31" s="517"/>
      <c r="AOC31" s="517"/>
      <c r="AOD31" s="517"/>
      <c r="AOE31" s="517"/>
      <c r="AOF31" s="517"/>
      <c r="AOG31" s="517"/>
      <c r="AOH31" s="517"/>
      <c r="AOI31" s="517"/>
      <c r="AOJ31" s="517"/>
      <c r="AOK31" s="517"/>
      <c r="AOL31" s="517"/>
      <c r="AOM31" s="517"/>
      <c r="AON31" s="517"/>
      <c r="AOO31" s="517"/>
      <c r="AOP31" s="517"/>
      <c r="AOQ31" s="517"/>
      <c r="AOR31" s="517"/>
      <c r="AOS31" s="517"/>
      <c r="AOT31" s="517"/>
      <c r="AOU31" s="517"/>
      <c r="AOV31" s="517"/>
      <c r="AOW31" s="517"/>
      <c r="AOX31" s="517"/>
      <c r="AOY31" s="517"/>
      <c r="AOZ31" s="517"/>
      <c r="APA31" s="517"/>
      <c r="APB31" s="517"/>
      <c r="APC31" s="517"/>
      <c r="APD31" s="517"/>
      <c r="APE31" s="517"/>
      <c r="APF31" s="517"/>
      <c r="APG31" s="517"/>
      <c r="APH31" s="517"/>
      <c r="API31" s="517"/>
      <c r="APJ31" s="517"/>
      <c r="APK31" s="517"/>
      <c r="APL31" s="517"/>
      <c r="APM31" s="517"/>
      <c r="APN31" s="517"/>
      <c r="APO31" s="517"/>
      <c r="APP31" s="517"/>
      <c r="APQ31" s="517"/>
      <c r="APR31" s="517"/>
      <c r="APS31" s="517"/>
      <c r="APT31" s="517"/>
      <c r="APU31" s="517"/>
      <c r="APV31" s="517"/>
      <c r="APW31" s="517"/>
      <c r="APX31" s="517"/>
      <c r="APY31" s="517"/>
      <c r="APZ31" s="517"/>
      <c r="AQA31" s="517"/>
      <c r="AQB31" s="517"/>
      <c r="AQC31" s="517"/>
      <c r="AQD31" s="517"/>
      <c r="AQE31" s="517"/>
      <c r="AQF31" s="517"/>
      <c r="AQG31" s="517"/>
      <c r="AQH31" s="517"/>
      <c r="AQI31" s="517"/>
      <c r="AQJ31" s="517"/>
      <c r="AQK31" s="517"/>
      <c r="AQL31" s="517"/>
      <c r="AQM31" s="517"/>
      <c r="AQN31" s="517"/>
      <c r="AQO31" s="517"/>
      <c r="AQP31" s="517"/>
      <c r="AQQ31" s="517"/>
      <c r="AQR31" s="517"/>
      <c r="AQS31" s="517"/>
      <c r="AQT31" s="517"/>
      <c r="AQU31" s="517"/>
      <c r="AQV31" s="517"/>
      <c r="AQW31" s="517"/>
      <c r="AQX31" s="517"/>
      <c r="AQY31" s="517"/>
      <c r="AQZ31" s="517"/>
      <c r="ARA31" s="517"/>
      <c r="ARB31" s="517"/>
      <c r="ARC31" s="517"/>
      <c r="ARD31" s="517"/>
      <c r="ARE31" s="517"/>
      <c r="ARF31" s="517"/>
      <c r="ARG31" s="517"/>
      <c r="ARH31" s="517"/>
      <c r="ARI31" s="517"/>
      <c r="ARJ31" s="517"/>
      <c r="ARK31" s="517"/>
      <c r="ARL31" s="517"/>
      <c r="ARM31" s="517"/>
      <c r="ARN31" s="517"/>
      <c r="ARO31" s="517"/>
      <c r="ARP31" s="517"/>
      <c r="ARQ31" s="517"/>
      <c r="ARR31" s="517"/>
      <c r="ARS31" s="517"/>
      <c r="ART31" s="517"/>
      <c r="ARU31" s="517"/>
      <c r="ARV31" s="517"/>
      <c r="ARW31" s="517"/>
      <c r="ARX31" s="517"/>
      <c r="ARY31" s="517"/>
      <c r="ARZ31" s="517"/>
      <c r="ASA31" s="517"/>
      <c r="ASB31" s="517"/>
      <c r="ASC31" s="517"/>
      <c r="ASD31" s="517"/>
      <c r="ASE31" s="517"/>
      <c r="ASF31" s="517"/>
      <c r="ASG31" s="517"/>
      <c r="ASH31" s="517"/>
      <c r="ASI31" s="517"/>
      <c r="ASJ31" s="517"/>
      <c r="ASK31" s="517"/>
      <c r="ASL31" s="517"/>
      <c r="ASM31" s="517"/>
      <c r="ASN31" s="517"/>
      <c r="ASO31" s="517"/>
      <c r="ASP31" s="517"/>
      <c r="ASQ31" s="517"/>
      <c r="ASR31" s="517"/>
      <c r="ASS31" s="517"/>
      <c r="AST31" s="517"/>
      <c r="ASU31" s="517"/>
      <c r="ASV31" s="517"/>
      <c r="ASW31" s="517"/>
      <c r="ASX31" s="517"/>
      <c r="ASY31" s="517"/>
      <c r="ASZ31" s="517"/>
      <c r="ATA31" s="517"/>
      <c r="ATB31" s="517"/>
      <c r="ATC31" s="517"/>
      <c r="ATD31" s="517"/>
      <c r="ATE31" s="517"/>
      <c r="ATF31" s="517"/>
      <c r="ATG31" s="517"/>
      <c r="ATH31" s="517"/>
      <c r="ATI31" s="517"/>
      <c r="ATJ31" s="517"/>
      <c r="ATK31" s="517"/>
      <c r="ATL31" s="517"/>
      <c r="ATM31" s="517"/>
      <c r="ATN31" s="517"/>
      <c r="ATO31" s="517"/>
      <c r="ATP31" s="517"/>
      <c r="ATQ31" s="517"/>
      <c r="ATR31" s="517"/>
      <c r="ATS31" s="517"/>
      <c r="ATT31" s="517"/>
      <c r="ATU31" s="517"/>
      <c r="ATV31" s="517"/>
      <c r="ATW31" s="517"/>
      <c r="ATX31" s="517"/>
      <c r="ATY31" s="517"/>
      <c r="ATZ31" s="517"/>
      <c r="AUA31" s="517"/>
      <c r="AUB31" s="517"/>
      <c r="AUC31" s="517"/>
      <c r="AUD31" s="517"/>
      <c r="AUE31" s="517"/>
      <c r="AUF31" s="517"/>
      <c r="AUG31" s="517"/>
      <c r="AUH31" s="517"/>
      <c r="AUI31" s="517"/>
      <c r="AUJ31" s="517"/>
      <c r="AUK31" s="517"/>
      <c r="AUL31" s="517"/>
      <c r="AUM31" s="517"/>
      <c r="AUN31" s="517"/>
      <c r="AUO31" s="517"/>
      <c r="AUP31" s="517"/>
      <c r="AUQ31" s="517"/>
      <c r="AUR31" s="517"/>
      <c r="AUS31" s="517"/>
      <c r="AUT31" s="517"/>
      <c r="AUU31" s="517"/>
      <c r="AUV31" s="517"/>
      <c r="AUW31" s="517"/>
      <c r="AUX31" s="517"/>
      <c r="AUY31" s="517"/>
      <c r="AUZ31" s="517"/>
      <c r="AVA31" s="517"/>
      <c r="AVB31" s="517"/>
      <c r="AVC31" s="517"/>
      <c r="AVD31" s="517"/>
      <c r="AVE31" s="517"/>
      <c r="AVF31" s="517"/>
      <c r="AVG31" s="517"/>
      <c r="AVH31" s="517"/>
      <c r="AVI31" s="517"/>
      <c r="AVJ31" s="517"/>
      <c r="AVK31" s="517"/>
      <c r="AVL31" s="517"/>
      <c r="AVM31" s="517"/>
      <c r="AVN31" s="517"/>
      <c r="AVO31" s="517"/>
      <c r="AVP31" s="517"/>
      <c r="AVQ31" s="517"/>
      <c r="AVR31" s="517"/>
      <c r="AVS31" s="517"/>
      <c r="AVT31" s="517"/>
      <c r="AVU31" s="517"/>
      <c r="AVV31" s="517"/>
      <c r="AVW31" s="517"/>
      <c r="AVX31" s="517"/>
      <c r="AVY31" s="517"/>
      <c r="AVZ31" s="517"/>
      <c r="AWA31" s="517"/>
      <c r="AWB31" s="517"/>
      <c r="AWC31" s="517"/>
      <c r="AWD31" s="517"/>
      <c r="AWE31" s="517"/>
      <c r="AWF31" s="517"/>
      <c r="AWG31" s="517"/>
      <c r="AWH31" s="517"/>
      <c r="AWI31" s="517"/>
      <c r="AWJ31" s="517"/>
      <c r="AWK31" s="517"/>
      <c r="AWL31" s="517"/>
      <c r="AWM31" s="517"/>
      <c r="AWN31" s="517"/>
      <c r="AWO31" s="517"/>
      <c r="AWP31" s="517"/>
      <c r="AWQ31" s="517"/>
      <c r="AWR31" s="517"/>
      <c r="AWS31" s="517"/>
      <c r="AWT31" s="517"/>
      <c r="AWU31" s="517"/>
      <c r="AWV31" s="517"/>
      <c r="AWW31" s="517"/>
      <c r="AWX31" s="517"/>
      <c r="AWY31" s="517"/>
      <c r="AWZ31" s="517"/>
      <c r="AXA31" s="517"/>
      <c r="AXB31" s="517"/>
      <c r="AXC31" s="517"/>
      <c r="AXD31" s="517"/>
      <c r="AXE31" s="517"/>
      <c r="AXF31" s="517"/>
      <c r="AXG31" s="517"/>
      <c r="AXH31" s="517"/>
      <c r="AXI31" s="517"/>
      <c r="AXJ31" s="517"/>
      <c r="AXK31" s="517"/>
      <c r="AXL31" s="517"/>
      <c r="AXM31" s="517"/>
      <c r="AXN31" s="517"/>
      <c r="AXO31" s="517"/>
      <c r="AXP31" s="517"/>
      <c r="AXQ31" s="517"/>
      <c r="AXR31" s="517"/>
      <c r="AXS31" s="517"/>
      <c r="AXT31" s="517"/>
      <c r="AXU31" s="517"/>
      <c r="AXV31" s="517"/>
      <c r="AXW31" s="517"/>
      <c r="AXX31" s="517"/>
      <c r="AXY31" s="517"/>
      <c r="AXZ31" s="517"/>
      <c r="AYA31" s="517"/>
      <c r="AYB31" s="517"/>
      <c r="AYC31" s="517"/>
      <c r="AYD31" s="517"/>
      <c r="AYE31" s="517"/>
      <c r="AYF31" s="517"/>
      <c r="AYG31" s="517"/>
      <c r="AYH31" s="517"/>
      <c r="AYI31" s="517"/>
      <c r="AYJ31" s="517"/>
      <c r="AYK31" s="517"/>
      <c r="AYL31" s="517"/>
      <c r="AYM31" s="517"/>
      <c r="AYN31" s="517"/>
      <c r="AYO31" s="517"/>
      <c r="AYP31" s="517"/>
      <c r="AYQ31" s="517"/>
      <c r="AYR31" s="517"/>
      <c r="AYS31" s="517"/>
      <c r="AYT31" s="517"/>
      <c r="AYU31" s="517"/>
      <c r="AYV31" s="517"/>
      <c r="AYW31" s="517"/>
      <c r="AYX31" s="517"/>
      <c r="AYY31" s="517"/>
      <c r="AYZ31" s="517"/>
      <c r="AZA31" s="517"/>
      <c r="AZB31" s="517"/>
      <c r="AZC31" s="517"/>
      <c r="AZD31" s="517"/>
      <c r="AZE31" s="517"/>
      <c r="AZF31" s="517"/>
      <c r="AZG31" s="517"/>
      <c r="AZH31" s="517"/>
      <c r="AZI31" s="517"/>
      <c r="AZJ31" s="517"/>
      <c r="AZK31" s="517"/>
      <c r="AZL31" s="517"/>
      <c r="AZM31" s="517"/>
      <c r="AZN31" s="517"/>
      <c r="AZO31" s="517"/>
      <c r="AZP31" s="517"/>
      <c r="AZQ31" s="517"/>
      <c r="AZR31" s="517"/>
      <c r="AZS31" s="517"/>
      <c r="AZT31" s="517"/>
      <c r="AZU31" s="517"/>
      <c r="AZV31" s="517"/>
      <c r="AZW31" s="517"/>
      <c r="AZX31" s="517"/>
      <c r="AZY31" s="517"/>
      <c r="AZZ31" s="517"/>
      <c r="BAA31" s="517"/>
      <c r="BAB31" s="517"/>
      <c r="BAC31" s="517"/>
      <c r="BAD31" s="517"/>
      <c r="BAE31" s="517"/>
      <c r="BAF31" s="517"/>
      <c r="BAG31" s="517"/>
      <c r="BAH31" s="517"/>
      <c r="BAI31" s="517"/>
      <c r="BAJ31" s="517"/>
      <c r="BAK31" s="517"/>
      <c r="BAL31" s="517"/>
      <c r="BAM31" s="517"/>
      <c r="BAN31" s="517"/>
      <c r="BAO31" s="517"/>
      <c r="BAP31" s="517"/>
      <c r="BAQ31" s="517"/>
      <c r="BAR31" s="517"/>
      <c r="BAS31" s="517"/>
      <c r="BAT31" s="517"/>
      <c r="BAU31" s="517"/>
      <c r="BAV31" s="517"/>
      <c r="BAW31" s="517"/>
      <c r="BAX31" s="517"/>
      <c r="BAY31" s="517"/>
      <c r="BAZ31" s="517"/>
      <c r="BBA31" s="517"/>
      <c r="BBB31" s="517"/>
      <c r="BBC31" s="517"/>
      <c r="BBD31" s="517"/>
      <c r="BBE31" s="517"/>
      <c r="BBF31" s="517"/>
      <c r="BBG31" s="517"/>
      <c r="BBH31" s="517"/>
      <c r="BBI31" s="517"/>
      <c r="BBJ31" s="517"/>
      <c r="BBK31" s="517"/>
      <c r="BBL31" s="517"/>
      <c r="BBM31" s="517"/>
      <c r="BBN31" s="517"/>
      <c r="BBO31" s="517"/>
      <c r="BBP31" s="517"/>
      <c r="BBQ31" s="517"/>
      <c r="BBR31" s="517"/>
      <c r="BBS31" s="517"/>
      <c r="BBT31" s="517"/>
      <c r="BBU31" s="517"/>
      <c r="BBV31" s="517"/>
      <c r="BBW31" s="517"/>
      <c r="BBX31" s="517"/>
      <c r="BBY31" s="517"/>
      <c r="BBZ31" s="517"/>
      <c r="BCA31" s="517"/>
      <c r="BCB31" s="517"/>
      <c r="BCC31" s="517"/>
      <c r="BCD31" s="517"/>
      <c r="BCE31" s="517"/>
      <c r="BCF31" s="517"/>
      <c r="BCG31" s="517"/>
      <c r="BCH31" s="517"/>
      <c r="BCI31" s="517"/>
      <c r="BCJ31" s="517"/>
      <c r="BCK31" s="517"/>
      <c r="BCL31" s="517"/>
      <c r="BCM31" s="517"/>
      <c r="BCN31" s="517"/>
      <c r="BCO31" s="517"/>
      <c r="BCP31" s="517"/>
      <c r="BCQ31" s="517"/>
      <c r="BCR31" s="517"/>
      <c r="BCS31" s="517"/>
      <c r="BCT31" s="517"/>
      <c r="BCU31" s="517"/>
      <c r="BCV31" s="517"/>
      <c r="BCW31" s="517"/>
      <c r="BCX31" s="517"/>
      <c r="BCY31" s="517"/>
      <c r="BCZ31" s="517"/>
      <c r="BDA31" s="517"/>
      <c r="BDB31" s="517"/>
      <c r="BDC31" s="517"/>
      <c r="BDD31" s="517"/>
      <c r="BDE31" s="517"/>
      <c r="BDF31" s="517"/>
      <c r="BDG31" s="517"/>
      <c r="BDH31" s="517"/>
      <c r="BDI31" s="517"/>
      <c r="BDJ31" s="517"/>
      <c r="BDK31" s="517"/>
      <c r="BDL31" s="517"/>
      <c r="BDM31" s="517"/>
      <c r="BDN31" s="517"/>
      <c r="BDO31" s="517"/>
      <c r="BDP31" s="517"/>
      <c r="BDQ31" s="517"/>
      <c r="BDR31" s="517"/>
      <c r="BDS31" s="517"/>
      <c r="BDT31" s="517"/>
      <c r="BDU31" s="517"/>
      <c r="BDV31" s="517"/>
      <c r="BDW31" s="517"/>
      <c r="BDX31" s="517"/>
      <c r="BDY31" s="517"/>
      <c r="BDZ31" s="517"/>
      <c r="BEA31" s="517"/>
      <c r="BEB31" s="517"/>
      <c r="BEC31" s="517"/>
      <c r="BED31" s="517"/>
      <c r="BEE31" s="517"/>
      <c r="BEF31" s="517"/>
      <c r="BEG31" s="517"/>
      <c r="BEH31" s="517"/>
      <c r="BEI31" s="517"/>
      <c r="BEJ31" s="517"/>
      <c r="BEK31" s="517"/>
      <c r="BEL31" s="517"/>
      <c r="BEM31" s="517"/>
      <c r="BEN31" s="517"/>
      <c r="BEO31" s="517"/>
      <c r="BEP31" s="517"/>
      <c r="BEQ31" s="517"/>
      <c r="BER31" s="517"/>
      <c r="BES31" s="517"/>
      <c r="BET31" s="517"/>
      <c r="BEU31" s="517"/>
      <c r="BEV31" s="517"/>
      <c r="BEW31" s="517"/>
      <c r="BEX31" s="517"/>
      <c r="BEY31" s="517"/>
      <c r="BEZ31" s="517"/>
      <c r="BFA31" s="517"/>
      <c r="BFB31" s="517"/>
      <c r="BFC31" s="517"/>
      <c r="BFD31" s="517"/>
      <c r="BFE31" s="517"/>
      <c r="BFF31" s="517"/>
      <c r="BFG31" s="517"/>
      <c r="BFH31" s="517"/>
      <c r="BFI31" s="517"/>
      <c r="BFJ31" s="517"/>
      <c r="BFK31" s="517"/>
      <c r="BFL31" s="517"/>
      <c r="BFM31" s="517"/>
      <c r="BFN31" s="517"/>
      <c r="BFO31" s="517"/>
      <c r="BFP31" s="517"/>
      <c r="BFQ31" s="517"/>
      <c r="BFR31" s="517"/>
      <c r="BFS31" s="517"/>
      <c r="BFT31" s="517"/>
      <c r="BFU31" s="517"/>
      <c r="BFV31" s="517"/>
      <c r="BFW31" s="517"/>
      <c r="BFX31" s="517"/>
      <c r="BFY31" s="517"/>
      <c r="BFZ31" s="517"/>
      <c r="BGA31" s="517"/>
      <c r="BGB31" s="517"/>
      <c r="BGC31" s="517"/>
      <c r="BGD31" s="517"/>
      <c r="BGE31" s="517"/>
      <c r="BGF31" s="517"/>
      <c r="BGG31" s="517"/>
      <c r="BGH31" s="517"/>
      <c r="BGI31" s="517"/>
      <c r="BGJ31" s="517"/>
      <c r="BGK31" s="517"/>
      <c r="BGL31" s="517"/>
      <c r="BGM31" s="517"/>
      <c r="BGN31" s="517"/>
      <c r="BGO31" s="517"/>
      <c r="BGP31" s="517"/>
      <c r="BGQ31" s="517"/>
      <c r="BGR31" s="517"/>
      <c r="BGS31" s="517"/>
      <c r="BGT31" s="517"/>
      <c r="BGU31" s="517"/>
      <c r="BGV31" s="517"/>
      <c r="BGW31" s="517"/>
      <c r="BGX31" s="517"/>
      <c r="BGY31" s="517"/>
      <c r="BGZ31" s="517"/>
      <c r="BHA31" s="517"/>
      <c r="BHB31" s="517"/>
      <c r="BHC31" s="517"/>
      <c r="BHD31" s="517"/>
      <c r="BHE31" s="517"/>
      <c r="BHF31" s="517"/>
      <c r="BHG31" s="517"/>
      <c r="BHH31" s="517"/>
      <c r="BHI31" s="517"/>
      <c r="BHJ31" s="517"/>
      <c r="BHK31" s="517"/>
      <c r="BHL31" s="517"/>
      <c r="BHM31" s="517"/>
      <c r="BHN31" s="517"/>
      <c r="BHO31" s="517"/>
      <c r="BHP31" s="517"/>
      <c r="BHQ31" s="517"/>
      <c r="BHR31" s="517"/>
      <c r="BHS31" s="517"/>
      <c r="BHT31" s="517"/>
      <c r="BHU31" s="517"/>
      <c r="BHV31" s="517"/>
      <c r="BHW31" s="517"/>
      <c r="BHX31" s="517"/>
      <c r="BHY31" s="517"/>
      <c r="BHZ31" s="517"/>
      <c r="BIA31" s="517"/>
      <c r="BIB31" s="517"/>
      <c r="BIC31" s="517"/>
      <c r="BID31" s="517"/>
      <c r="BIE31" s="517"/>
      <c r="BIF31" s="517"/>
      <c r="BIG31" s="517"/>
      <c r="BIH31" s="517"/>
      <c r="BII31" s="517"/>
      <c r="BIJ31" s="517"/>
      <c r="BIK31" s="517"/>
      <c r="BIL31" s="517"/>
      <c r="BIM31" s="517"/>
      <c r="BIN31" s="517"/>
      <c r="BIO31" s="517"/>
      <c r="BIP31" s="517"/>
      <c r="BIQ31" s="517"/>
      <c r="BIR31" s="517"/>
      <c r="BIS31" s="517"/>
      <c r="BIT31" s="517"/>
      <c r="BIU31" s="517"/>
      <c r="BIV31" s="517"/>
      <c r="BIW31" s="517"/>
      <c r="BIX31" s="517"/>
      <c r="BIY31" s="517"/>
      <c r="BIZ31" s="517"/>
      <c r="BJA31" s="517"/>
      <c r="BJB31" s="517"/>
      <c r="BJC31" s="517"/>
      <c r="BJD31" s="517"/>
      <c r="BJE31" s="517"/>
      <c r="BJF31" s="517"/>
      <c r="BJG31" s="517"/>
      <c r="BJH31" s="517"/>
      <c r="BJI31" s="517"/>
      <c r="BJJ31" s="517"/>
      <c r="BJK31" s="517"/>
      <c r="BJL31" s="517"/>
      <c r="BJM31" s="517"/>
      <c r="BJN31" s="517"/>
      <c r="BJO31" s="517"/>
      <c r="BJP31" s="517"/>
      <c r="BJQ31" s="517"/>
      <c r="BJR31" s="517"/>
      <c r="BJS31" s="517"/>
      <c r="BJT31" s="517"/>
      <c r="BJU31" s="517"/>
      <c r="BJV31" s="517"/>
      <c r="BJW31" s="517"/>
      <c r="BJX31" s="517"/>
      <c r="BJY31" s="517"/>
      <c r="BJZ31" s="517"/>
      <c r="BKA31" s="517"/>
      <c r="BKB31" s="517"/>
      <c r="BKC31" s="517"/>
      <c r="BKD31" s="517"/>
      <c r="BKE31" s="517"/>
      <c r="BKF31" s="517"/>
      <c r="BKG31" s="517"/>
      <c r="BKH31" s="517"/>
      <c r="BKI31" s="517"/>
      <c r="BKJ31" s="517"/>
      <c r="BKK31" s="517"/>
      <c r="BKL31" s="517"/>
      <c r="BKM31" s="517"/>
      <c r="BKN31" s="517"/>
      <c r="BKO31" s="517"/>
      <c r="BKP31" s="517"/>
      <c r="BKQ31" s="517"/>
      <c r="BKR31" s="517"/>
      <c r="BKS31" s="517"/>
      <c r="BKT31" s="517"/>
      <c r="BKU31" s="517"/>
      <c r="BKV31" s="517"/>
      <c r="BKW31" s="517"/>
      <c r="BKX31" s="517"/>
      <c r="BKY31" s="517"/>
      <c r="BKZ31" s="517"/>
      <c r="BLA31" s="517"/>
      <c r="BLB31" s="517"/>
      <c r="BLC31" s="517"/>
      <c r="BLD31" s="517"/>
      <c r="BLE31" s="517"/>
      <c r="BLF31" s="517"/>
      <c r="BLG31" s="517"/>
      <c r="BLH31" s="517"/>
      <c r="BLI31" s="517"/>
      <c r="BLJ31" s="517"/>
      <c r="BLK31" s="517"/>
      <c r="BLL31" s="517"/>
      <c r="BLM31" s="517"/>
      <c r="BLN31" s="517"/>
      <c r="BLO31" s="517"/>
      <c r="BLP31" s="517"/>
      <c r="BLQ31" s="517"/>
      <c r="BLR31" s="517"/>
      <c r="BLS31" s="517"/>
      <c r="BLT31" s="517"/>
      <c r="BLU31" s="517"/>
      <c r="BLV31" s="517"/>
      <c r="BLW31" s="517"/>
      <c r="BLX31" s="517"/>
      <c r="BLY31" s="517"/>
      <c r="BLZ31" s="517"/>
      <c r="BMA31" s="517"/>
      <c r="BMB31" s="517"/>
      <c r="BMC31" s="517"/>
      <c r="BMD31" s="517"/>
      <c r="BME31" s="517"/>
      <c r="BMF31" s="517"/>
      <c r="BMG31" s="517"/>
      <c r="BMH31" s="517"/>
      <c r="BMI31" s="517"/>
      <c r="BMJ31" s="517"/>
      <c r="BMK31" s="517"/>
      <c r="BML31" s="517"/>
      <c r="BMM31" s="517"/>
      <c r="BMN31" s="517"/>
      <c r="BMO31" s="517"/>
      <c r="BMP31" s="517"/>
      <c r="BMQ31" s="517"/>
      <c r="BMR31" s="517"/>
      <c r="BMS31" s="517"/>
      <c r="BMT31" s="517"/>
      <c r="BMU31" s="517"/>
      <c r="BMV31" s="517"/>
      <c r="BMW31" s="517"/>
      <c r="BMX31" s="517"/>
      <c r="BMY31" s="517"/>
      <c r="BMZ31" s="517"/>
      <c r="BNA31" s="517"/>
      <c r="BNB31" s="517"/>
      <c r="BNC31" s="517"/>
      <c r="BND31" s="517"/>
      <c r="BNE31" s="517"/>
      <c r="BNF31" s="517"/>
      <c r="BNG31" s="517"/>
      <c r="BNH31" s="517"/>
      <c r="BNI31" s="517"/>
      <c r="BNJ31" s="517"/>
      <c r="BNK31" s="517"/>
      <c r="BNL31" s="517"/>
      <c r="BNM31" s="517"/>
      <c r="BNN31" s="517"/>
      <c r="BNO31" s="517"/>
      <c r="BNP31" s="517"/>
      <c r="BNQ31" s="517"/>
      <c r="BNR31" s="517"/>
      <c r="BNS31" s="517"/>
      <c r="BNT31" s="517"/>
      <c r="BNU31" s="517"/>
      <c r="BNV31" s="517"/>
      <c r="BNW31" s="517"/>
      <c r="BNX31" s="517"/>
      <c r="BNY31" s="517"/>
      <c r="BNZ31" s="517"/>
      <c r="BOA31" s="517"/>
      <c r="BOB31" s="517"/>
      <c r="BOC31" s="517"/>
      <c r="BOD31" s="517"/>
      <c r="BOE31" s="517"/>
      <c r="BOF31" s="517"/>
      <c r="BOG31" s="517"/>
      <c r="BOH31" s="517"/>
      <c r="BOI31" s="517"/>
      <c r="BOJ31" s="517"/>
      <c r="BOK31" s="517"/>
      <c r="BOL31" s="517"/>
      <c r="BOM31" s="517"/>
      <c r="BON31" s="517"/>
      <c r="BOO31" s="517"/>
      <c r="BOP31" s="517"/>
      <c r="BOQ31" s="517"/>
      <c r="BOR31" s="517"/>
      <c r="BOS31" s="517"/>
      <c r="BOT31" s="517"/>
      <c r="BOU31" s="517"/>
      <c r="BOV31" s="517"/>
      <c r="BOW31" s="517"/>
      <c r="BOX31" s="517"/>
      <c r="BOY31" s="517"/>
      <c r="BOZ31" s="517"/>
      <c r="BPA31" s="517"/>
      <c r="BPB31" s="517"/>
      <c r="BPC31" s="517"/>
      <c r="BPD31" s="517"/>
      <c r="BPE31" s="517"/>
      <c r="BPF31" s="517"/>
      <c r="BPG31" s="517"/>
      <c r="BPH31" s="517"/>
      <c r="BPI31" s="517"/>
      <c r="BPJ31" s="517"/>
      <c r="BPK31" s="517"/>
      <c r="BPL31" s="517"/>
      <c r="BPM31" s="517"/>
      <c r="BPN31" s="517"/>
      <c r="BPO31" s="517"/>
      <c r="BPP31" s="517"/>
      <c r="BPQ31" s="517"/>
      <c r="BPR31" s="517"/>
      <c r="BPS31" s="517"/>
      <c r="BPT31" s="517"/>
      <c r="BPU31" s="517"/>
      <c r="BPV31" s="517"/>
      <c r="BPW31" s="517"/>
      <c r="BPX31" s="517"/>
      <c r="BPY31" s="517"/>
      <c r="BPZ31" s="517"/>
      <c r="BQA31" s="517"/>
      <c r="BQB31" s="517"/>
      <c r="BQC31" s="517"/>
      <c r="BQD31" s="517"/>
      <c r="BQE31" s="517"/>
      <c r="BQF31" s="517"/>
      <c r="BQG31" s="517"/>
      <c r="BQH31" s="517"/>
      <c r="BQI31" s="517"/>
      <c r="BQJ31" s="517"/>
      <c r="BQK31" s="517"/>
      <c r="BQL31" s="517"/>
      <c r="BQM31" s="517"/>
      <c r="BQN31" s="517"/>
      <c r="BQO31" s="517"/>
      <c r="BQP31" s="517"/>
      <c r="BQQ31" s="517"/>
      <c r="BQR31" s="517"/>
      <c r="BQS31" s="517"/>
      <c r="BQT31" s="517"/>
      <c r="BQU31" s="517"/>
      <c r="BQV31" s="517"/>
      <c r="BQW31" s="517"/>
      <c r="BQX31" s="517"/>
      <c r="BQY31" s="517"/>
      <c r="BQZ31" s="517"/>
      <c r="BRA31" s="517"/>
      <c r="BRB31" s="517"/>
      <c r="BRC31" s="517"/>
      <c r="BRD31" s="517"/>
      <c r="BRE31" s="517"/>
      <c r="BRF31" s="517"/>
      <c r="BRG31" s="517"/>
      <c r="BRH31" s="517"/>
      <c r="BRI31" s="517"/>
      <c r="BRJ31" s="517"/>
      <c r="BRK31" s="517"/>
      <c r="BRL31" s="517"/>
      <c r="BRM31" s="517"/>
      <c r="BRN31" s="517"/>
      <c r="BRO31" s="517"/>
      <c r="BRP31" s="517"/>
      <c r="BRQ31" s="517"/>
      <c r="BRR31" s="517"/>
      <c r="BRS31" s="517"/>
      <c r="BRT31" s="517"/>
      <c r="BRU31" s="517"/>
      <c r="BRV31" s="517"/>
      <c r="BRW31" s="517"/>
      <c r="BRX31" s="517"/>
      <c r="BRY31" s="517"/>
      <c r="BRZ31" s="517"/>
      <c r="BSA31" s="517"/>
      <c r="BSB31" s="517"/>
      <c r="BSC31" s="517"/>
      <c r="BSD31" s="517"/>
      <c r="BSE31" s="517"/>
      <c r="BSF31" s="517"/>
      <c r="BSG31" s="517"/>
      <c r="BSH31" s="517"/>
      <c r="BSI31" s="517"/>
      <c r="BSJ31" s="517"/>
      <c r="BSK31" s="517"/>
      <c r="BSL31" s="517"/>
      <c r="BSM31" s="517"/>
      <c r="BSN31" s="517"/>
      <c r="BSO31" s="517"/>
      <c r="BSP31" s="517"/>
      <c r="BSQ31" s="517"/>
      <c r="BSR31" s="517"/>
      <c r="BSS31" s="517"/>
      <c r="BST31" s="517"/>
      <c r="BSU31" s="517"/>
      <c r="BSV31" s="517"/>
      <c r="BSW31" s="517"/>
      <c r="BSX31" s="517"/>
      <c r="BSY31" s="517"/>
      <c r="BSZ31" s="517"/>
      <c r="BTA31" s="517"/>
      <c r="BTB31" s="517"/>
      <c r="BTC31" s="517"/>
      <c r="BTD31" s="517"/>
      <c r="BTE31" s="517"/>
      <c r="BTF31" s="517"/>
      <c r="BTG31" s="517"/>
      <c r="BTH31" s="517"/>
      <c r="BTI31" s="517"/>
      <c r="BTJ31" s="517"/>
      <c r="BTK31" s="517"/>
      <c r="BTL31" s="517"/>
      <c r="BTM31" s="517"/>
      <c r="BTN31" s="517"/>
      <c r="BTO31" s="517"/>
      <c r="BTP31" s="517"/>
      <c r="BTQ31" s="517"/>
      <c r="BTR31" s="517"/>
      <c r="BTS31" s="517"/>
      <c r="BTT31" s="517"/>
      <c r="BTU31" s="517"/>
      <c r="BTV31" s="517"/>
      <c r="BTW31" s="517"/>
      <c r="BTX31" s="517"/>
      <c r="BTY31" s="517"/>
      <c r="BTZ31" s="517"/>
      <c r="BUA31" s="517"/>
      <c r="BUB31" s="517"/>
      <c r="BUC31" s="517"/>
      <c r="BUD31" s="517"/>
      <c r="BUE31" s="517"/>
      <c r="BUF31" s="517"/>
      <c r="BUG31" s="517"/>
      <c r="BUH31" s="517"/>
      <c r="BUI31" s="517"/>
      <c r="BUJ31" s="517"/>
      <c r="BUK31" s="517"/>
      <c r="BUL31" s="517"/>
      <c r="BUM31" s="517"/>
      <c r="BUN31" s="517"/>
      <c r="BUO31" s="517"/>
      <c r="BUP31" s="517"/>
      <c r="BUQ31" s="517"/>
      <c r="BUR31" s="517"/>
      <c r="BUS31" s="517"/>
      <c r="BUT31" s="517"/>
      <c r="BUU31" s="517"/>
      <c r="BUV31" s="517"/>
      <c r="BUW31" s="517"/>
      <c r="BUX31" s="517"/>
      <c r="BUY31" s="517"/>
      <c r="BUZ31" s="517"/>
      <c r="BVA31" s="517"/>
      <c r="BVB31" s="517"/>
      <c r="BVC31" s="517"/>
      <c r="BVD31" s="517"/>
      <c r="BVE31" s="517"/>
      <c r="BVF31" s="517"/>
      <c r="BVG31" s="517"/>
      <c r="BVH31" s="517"/>
      <c r="BVI31" s="517"/>
      <c r="BVJ31" s="517"/>
      <c r="BVK31" s="517"/>
      <c r="BVL31" s="517"/>
      <c r="BVM31" s="517"/>
      <c r="BVN31" s="517"/>
      <c r="BVO31" s="517"/>
      <c r="BVP31" s="517"/>
      <c r="BVQ31" s="517"/>
      <c r="BVR31" s="517"/>
      <c r="BVS31" s="517"/>
      <c r="BVT31" s="517"/>
      <c r="BVU31" s="517"/>
      <c r="BVV31" s="517"/>
      <c r="BVW31" s="517"/>
      <c r="BVX31" s="517"/>
      <c r="BVY31" s="517"/>
      <c r="BVZ31" s="517"/>
      <c r="BWA31" s="517"/>
      <c r="BWB31" s="517"/>
      <c r="BWC31" s="517"/>
      <c r="BWD31" s="517"/>
      <c r="BWE31" s="517"/>
      <c r="BWF31" s="517"/>
      <c r="BWG31" s="517"/>
      <c r="BWH31" s="517"/>
      <c r="BWI31" s="517"/>
      <c r="BWJ31" s="517"/>
      <c r="BWK31" s="517"/>
      <c r="BWL31" s="517"/>
      <c r="BWM31" s="517"/>
      <c r="BWN31" s="517"/>
      <c r="BWO31" s="517"/>
      <c r="BWP31" s="517"/>
      <c r="BWQ31" s="517"/>
      <c r="BWR31" s="517"/>
      <c r="BWS31" s="517"/>
      <c r="BWT31" s="517"/>
      <c r="BWU31" s="517"/>
      <c r="BWV31" s="517"/>
      <c r="BWW31" s="517"/>
      <c r="BWX31" s="517"/>
      <c r="BWY31" s="517"/>
      <c r="BWZ31" s="517"/>
      <c r="BXA31" s="517"/>
      <c r="BXB31" s="517"/>
      <c r="BXC31" s="517"/>
      <c r="BXD31" s="517"/>
      <c r="BXE31" s="517"/>
      <c r="BXF31" s="517"/>
      <c r="BXG31" s="517"/>
      <c r="BXH31" s="517"/>
      <c r="BXI31" s="517"/>
      <c r="BXJ31" s="517"/>
      <c r="BXK31" s="517"/>
      <c r="BXL31" s="517"/>
      <c r="BXM31" s="517"/>
      <c r="BXN31" s="517"/>
      <c r="BXO31" s="517"/>
      <c r="BXP31" s="517"/>
      <c r="BXQ31" s="517"/>
      <c r="BXR31" s="517"/>
      <c r="BXS31" s="517"/>
      <c r="BXT31" s="517"/>
      <c r="BXU31" s="517"/>
      <c r="BXV31" s="517"/>
      <c r="BXW31" s="517"/>
      <c r="BXX31" s="517"/>
      <c r="BXY31" s="517"/>
      <c r="BXZ31" s="517"/>
      <c r="BYA31" s="517"/>
      <c r="BYB31" s="517"/>
      <c r="BYC31" s="517"/>
      <c r="BYD31" s="517"/>
      <c r="BYE31" s="517"/>
      <c r="BYF31" s="517"/>
      <c r="BYG31" s="517"/>
      <c r="BYH31" s="517"/>
      <c r="BYI31" s="517"/>
      <c r="BYJ31" s="517"/>
      <c r="BYK31" s="517"/>
      <c r="BYL31" s="517"/>
      <c r="BYM31" s="517"/>
      <c r="BYN31" s="517"/>
      <c r="BYO31" s="517"/>
      <c r="BYP31" s="517"/>
      <c r="BYQ31" s="517"/>
      <c r="BYR31" s="517"/>
      <c r="BYS31" s="517"/>
      <c r="BYT31" s="517"/>
      <c r="BYU31" s="517"/>
      <c r="BYV31" s="517"/>
      <c r="BYW31" s="517"/>
      <c r="BYX31" s="517"/>
      <c r="BYY31" s="517"/>
      <c r="BYZ31" s="517"/>
      <c r="BZA31" s="517"/>
      <c r="BZB31" s="517"/>
      <c r="BZC31" s="517"/>
      <c r="BZD31" s="517"/>
      <c r="BZE31" s="517"/>
      <c r="BZF31" s="517"/>
      <c r="BZG31" s="517"/>
      <c r="BZH31" s="517"/>
      <c r="BZI31" s="517"/>
      <c r="BZJ31" s="517"/>
      <c r="BZK31" s="517"/>
      <c r="BZL31" s="517"/>
      <c r="BZM31" s="517"/>
      <c r="BZN31" s="517"/>
      <c r="BZO31" s="517"/>
      <c r="BZP31" s="517"/>
      <c r="BZQ31" s="517"/>
      <c r="BZR31" s="517"/>
      <c r="BZS31" s="517"/>
      <c r="BZT31" s="517"/>
      <c r="BZU31" s="517"/>
      <c r="BZV31" s="517"/>
      <c r="BZW31" s="517"/>
      <c r="BZX31" s="517"/>
      <c r="BZY31" s="517"/>
      <c r="BZZ31" s="517"/>
      <c r="CAA31" s="517"/>
      <c r="CAB31" s="517"/>
      <c r="CAC31" s="517"/>
      <c r="CAD31" s="517"/>
      <c r="CAE31" s="517"/>
      <c r="CAF31" s="517"/>
      <c r="CAG31" s="517"/>
      <c r="CAH31" s="517"/>
      <c r="CAI31" s="517"/>
      <c r="CAJ31" s="517"/>
      <c r="CAK31" s="517"/>
      <c r="CAL31" s="517"/>
      <c r="CAM31" s="517"/>
      <c r="CAN31" s="517"/>
      <c r="CAO31" s="517"/>
      <c r="CAP31" s="517"/>
      <c r="CAQ31" s="517"/>
      <c r="CAR31" s="517"/>
      <c r="CAS31" s="517"/>
      <c r="CAT31" s="517"/>
      <c r="CAU31" s="517"/>
      <c r="CAV31" s="517"/>
      <c r="CAW31" s="517"/>
      <c r="CAX31" s="517"/>
      <c r="CAY31" s="517"/>
      <c r="CAZ31" s="517"/>
      <c r="CBA31" s="517"/>
      <c r="CBB31" s="517"/>
      <c r="CBC31" s="517"/>
      <c r="CBD31" s="517"/>
      <c r="CBE31" s="517"/>
      <c r="CBF31" s="517"/>
      <c r="CBG31" s="517"/>
      <c r="CBH31" s="517"/>
      <c r="CBI31" s="517"/>
      <c r="CBJ31" s="517"/>
      <c r="CBK31" s="517"/>
      <c r="CBL31" s="517"/>
      <c r="CBM31" s="517"/>
      <c r="CBN31" s="517"/>
      <c r="CBO31" s="517"/>
      <c r="CBP31" s="517"/>
      <c r="CBQ31" s="517"/>
      <c r="CBR31" s="517"/>
      <c r="CBS31" s="517"/>
      <c r="CBT31" s="517"/>
      <c r="CBU31" s="517"/>
      <c r="CBV31" s="517"/>
      <c r="CBW31" s="517"/>
      <c r="CBX31" s="517"/>
      <c r="CBY31" s="517"/>
      <c r="CBZ31" s="517"/>
      <c r="CCA31" s="517"/>
      <c r="CCB31" s="517"/>
      <c r="CCC31" s="517"/>
      <c r="CCD31" s="517"/>
      <c r="CCE31" s="517"/>
      <c r="CCF31" s="517"/>
      <c r="CCG31" s="517"/>
      <c r="CCH31" s="517"/>
      <c r="CCI31" s="517"/>
      <c r="CCJ31" s="517"/>
      <c r="CCK31" s="517"/>
      <c r="CCL31" s="517"/>
      <c r="CCM31" s="517"/>
      <c r="CCN31" s="517"/>
      <c r="CCO31" s="517"/>
      <c r="CCP31" s="517"/>
      <c r="CCQ31" s="517"/>
      <c r="CCR31" s="517"/>
      <c r="CCS31" s="517"/>
      <c r="CCT31" s="517"/>
      <c r="CCU31" s="517"/>
      <c r="CCV31" s="517"/>
      <c r="CCW31" s="517"/>
      <c r="CCX31" s="517"/>
      <c r="CCY31" s="517"/>
      <c r="CCZ31" s="517"/>
      <c r="CDA31" s="517"/>
      <c r="CDB31" s="517"/>
      <c r="CDC31" s="517"/>
      <c r="CDD31" s="517"/>
      <c r="CDE31" s="517"/>
      <c r="CDF31" s="517"/>
      <c r="CDG31" s="517"/>
      <c r="CDH31" s="517"/>
      <c r="CDI31" s="517"/>
      <c r="CDJ31" s="517"/>
      <c r="CDK31" s="517"/>
      <c r="CDL31" s="517"/>
      <c r="CDM31" s="517"/>
      <c r="CDN31" s="517"/>
      <c r="CDO31" s="517"/>
      <c r="CDP31" s="517"/>
      <c r="CDQ31" s="517"/>
      <c r="CDR31" s="517"/>
      <c r="CDS31" s="517"/>
      <c r="CDT31" s="517"/>
      <c r="CDU31" s="517"/>
      <c r="CDV31" s="517"/>
      <c r="CDW31" s="517"/>
      <c r="CDX31" s="517"/>
      <c r="CDY31" s="517"/>
      <c r="CDZ31" s="517"/>
      <c r="CEA31" s="517"/>
      <c r="CEB31" s="517"/>
      <c r="CEC31" s="517"/>
      <c r="CED31" s="517"/>
      <c r="CEE31" s="517"/>
      <c r="CEF31" s="517"/>
      <c r="CEG31" s="517"/>
      <c r="CEH31" s="517"/>
      <c r="CEI31" s="517"/>
      <c r="CEJ31" s="517"/>
      <c r="CEK31" s="517"/>
      <c r="CEL31" s="517"/>
      <c r="CEM31" s="517"/>
      <c r="CEN31" s="517"/>
      <c r="CEO31" s="517"/>
      <c r="CEP31" s="517"/>
      <c r="CEQ31" s="517"/>
      <c r="CER31" s="517"/>
      <c r="CES31" s="517"/>
      <c r="CET31" s="517"/>
      <c r="CEU31" s="517"/>
      <c r="CEV31" s="517"/>
      <c r="CEW31" s="517"/>
      <c r="CEX31" s="517"/>
      <c r="CEY31" s="517"/>
      <c r="CEZ31" s="517"/>
      <c r="CFA31" s="517"/>
      <c r="CFB31" s="517"/>
      <c r="CFC31" s="517"/>
      <c r="CFD31" s="517"/>
      <c r="CFE31" s="517"/>
      <c r="CFF31" s="517"/>
      <c r="CFG31" s="517"/>
      <c r="CFH31" s="517"/>
      <c r="CFI31" s="517"/>
      <c r="CFJ31" s="517"/>
      <c r="CFK31" s="517"/>
      <c r="CFL31" s="517"/>
      <c r="CFM31" s="517"/>
      <c r="CFN31" s="517"/>
      <c r="CFO31" s="517"/>
      <c r="CFP31" s="517"/>
      <c r="CFQ31" s="517"/>
      <c r="CFR31" s="517"/>
      <c r="CFS31" s="517"/>
      <c r="CFT31" s="517"/>
      <c r="CFU31" s="517"/>
      <c r="CFV31" s="517"/>
      <c r="CFW31" s="517"/>
      <c r="CFX31" s="517"/>
      <c r="CFY31" s="517"/>
      <c r="CFZ31" s="517"/>
      <c r="CGA31" s="517"/>
      <c r="CGB31" s="517"/>
      <c r="CGC31" s="517"/>
      <c r="CGD31" s="517"/>
      <c r="CGE31" s="517"/>
      <c r="CGF31" s="517"/>
      <c r="CGG31" s="517"/>
      <c r="CGH31" s="517"/>
      <c r="CGI31" s="517"/>
      <c r="CGJ31" s="517"/>
      <c r="CGK31" s="517"/>
      <c r="CGL31" s="517"/>
      <c r="CGM31" s="517"/>
      <c r="CGN31" s="517"/>
      <c r="CGO31" s="517"/>
      <c r="CGP31" s="517"/>
      <c r="CGQ31" s="517"/>
      <c r="CGR31" s="517"/>
      <c r="CGS31" s="517"/>
      <c r="CGT31" s="517"/>
      <c r="CGU31" s="517"/>
      <c r="CGV31" s="517"/>
      <c r="CGW31" s="517"/>
      <c r="CGX31" s="517"/>
      <c r="CGY31" s="517"/>
      <c r="CGZ31" s="517"/>
      <c r="CHA31" s="517"/>
      <c r="CHB31" s="517"/>
      <c r="CHC31" s="517"/>
      <c r="CHD31" s="517"/>
      <c r="CHE31" s="517"/>
      <c r="CHF31" s="517"/>
      <c r="CHG31" s="517"/>
      <c r="CHH31" s="517"/>
      <c r="CHI31" s="517"/>
      <c r="CHJ31" s="517"/>
      <c r="CHK31" s="517"/>
      <c r="CHL31" s="517"/>
      <c r="CHM31" s="517"/>
      <c r="CHN31" s="517"/>
      <c r="CHO31" s="517"/>
      <c r="CHP31" s="517"/>
      <c r="CHQ31" s="517"/>
      <c r="CHR31" s="517"/>
      <c r="CHS31" s="517"/>
      <c r="CHT31" s="517"/>
      <c r="CHU31" s="517"/>
      <c r="CHV31" s="517"/>
      <c r="CHW31" s="517"/>
      <c r="CHX31" s="517"/>
      <c r="CHY31" s="517"/>
      <c r="CHZ31" s="517"/>
      <c r="CIA31" s="517"/>
      <c r="CIB31" s="517"/>
      <c r="CIC31" s="517"/>
      <c r="CID31" s="517"/>
      <c r="CIE31" s="517"/>
      <c r="CIF31" s="517"/>
      <c r="CIG31" s="517"/>
      <c r="CIH31" s="517"/>
      <c r="CII31" s="517"/>
      <c r="CIJ31" s="517"/>
      <c r="CIK31" s="517"/>
      <c r="CIL31" s="517"/>
      <c r="CIM31" s="517"/>
      <c r="CIN31" s="517"/>
      <c r="CIO31" s="517"/>
      <c r="CIP31" s="517"/>
      <c r="CIQ31" s="517"/>
      <c r="CIR31" s="517"/>
      <c r="CIS31" s="517"/>
      <c r="CIT31" s="517"/>
      <c r="CIU31" s="517"/>
      <c r="CIV31" s="517"/>
      <c r="CIW31" s="517"/>
      <c r="CIX31" s="517"/>
      <c r="CIY31" s="517"/>
      <c r="CIZ31" s="517"/>
      <c r="CJA31" s="517"/>
      <c r="CJB31" s="517"/>
      <c r="CJC31" s="517"/>
      <c r="CJD31" s="517"/>
      <c r="CJE31" s="517"/>
      <c r="CJF31" s="517"/>
      <c r="CJG31" s="517"/>
      <c r="CJH31" s="517"/>
      <c r="CJI31" s="517"/>
      <c r="CJJ31" s="517"/>
      <c r="CJK31" s="517"/>
      <c r="CJL31" s="517"/>
      <c r="CJM31" s="517"/>
      <c r="CJN31" s="517"/>
      <c r="CJO31" s="517"/>
      <c r="CJP31" s="517"/>
      <c r="CJQ31" s="517"/>
      <c r="CJR31" s="517"/>
      <c r="CJS31" s="517"/>
      <c r="CJT31" s="517"/>
      <c r="CJU31" s="517"/>
      <c r="CJV31" s="517"/>
      <c r="CJW31" s="517"/>
      <c r="CJX31" s="517"/>
      <c r="CJY31" s="517"/>
      <c r="CJZ31" s="517"/>
      <c r="CKA31" s="517"/>
      <c r="CKB31" s="517"/>
      <c r="CKC31" s="517"/>
      <c r="CKD31" s="517"/>
      <c r="CKE31" s="517"/>
      <c r="CKF31" s="517"/>
      <c r="CKG31" s="517"/>
      <c r="CKH31" s="517"/>
      <c r="CKI31" s="517"/>
      <c r="CKJ31" s="517"/>
      <c r="CKK31" s="517"/>
      <c r="CKL31" s="517"/>
      <c r="CKM31" s="517"/>
      <c r="CKN31" s="517"/>
      <c r="CKO31" s="517"/>
      <c r="CKP31" s="517"/>
      <c r="CKQ31" s="517"/>
      <c r="CKR31" s="517"/>
      <c r="CKS31" s="517"/>
      <c r="CKT31" s="517"/>
      <c r="CKU31" s="517"/>
      <c r="CKV31" s="517"/>
      <c r="CKW31" s="517"/>
      <c r="CKX31" s="517"/>
      <c r="CKY31" s="517"/>
      <c r="CKZ31" s="517"/>
      <c r="CLA31" s="517"/>
      <c r="CLB31" s="517"/>
      <c r="CLC31" s="517"/>
      <c r="CLD31" s="517"/>
      <c r="CLE31" s="517"/>
      <c r="CLF31" s="517"/>
      <c r="CLG31" s="517"/>
      <c r="CLH31" s="517"/>
      <c r="CLI31" s="517"/>
      <c r="CLJ31" s="517"/>
      <c r="CLK31" s="517"/>
      <c r="CLL31" s="517"/>
      <c r="CLM31" s="517"/>
      <c r="CLN31" s="517"/>
      <c r="CLO31" s="517"/>
      <c r="CLP31" s="517"/>
      <c r="CLQ31" s="517"/>
      <c r="CLR31" s="517"/>
      <c r="CLS31" s="517"/>
      <c r="CLT31" s="517"/>
      <c r="CLU31" s="517"/>
      <c r="CLV31" s="517"/>
      <c r="CLW31" s="517"/>
      <c r="CLX31" s="517"/>
      <c r="CLY31" s="517"/>
      <c r="CLZ31" s="517"/>
      <c r="CMA31" s="517"/>
      <c r="CMB31" s="517"/>
      <c r="CMC31" s="517"/>
      <c r="CMD31" s="517"/>
      <c r="CME31" s="517"/>
      <c r="CMF31" s="517"/>
      <c r="CMG31" s="517"/>
      <c r="CMH31" s="517"/>
      <c r="CMI31" s="517"/>
      <c r="CMJ31" s="517"/>
      <c r="CMK31" s="517"/>
      <c r="CML31" s="517"/>
      <c r="CMM31" s="517"/>
      <c r="CMN31" s="517"/>
      <c r="CMO31" s="517"/>
      <c r="CMP31" s="517"/>
      <c r="CMQ31" s="517"/>
      <c r="CMR31" s="517"/>
      <c r="CMS31" s="517"/>
      <c r="CMT31" s="517"/>
      <c r="CMU31" s="517"/>
      <c r="CMV31" s="517"/>
      <c r="CMW31" s="517"/>
      <c r="CMX31" s="517"/>
      <c r="CMY31" s="517"/>
      <c r="CMZ31" s="517"/>
      <c r="CNA31" s="517"/>
      <c r="CNB31" s="517"/>
      <c r="CNC31" s="517"/>
      <c r="CND31" s="517"/>
      <c r="CNE31" s="517"/>
      <c r="CNF31" s="517"/>
      <c r="CNG31" s="517"/>
      <c r="CNH31" s="517"/>
      <c r="CNI31" s="517"/>
      <c r="CNJ31" s="517"/>
      <c r="CNK31" s="517"/>
      <c r="CNL31" s="517"/>
      <c r="CNM31" s="517"/>
      <c r="CNN31" s="517"/>
      <c r="CNO31" s="517"/>
      <c r="CNP31" s="517"/>
      <c r="CNQ31" s="517"/>
      <c r="CNR31" s="517"/>
      <c r="CNS31" s="517"/>
      <c r="CNT31" s="517"/>
      <c r="CNU31" s="517"/>
      <c r="CNV31" s="517"/>
      <c r="CNW31" s="517"/>
      <c r="CNX31" s="517"/>
      <c r="CNY31" s="517"/>
      <c r="CNZ31" s="517"/>
      <c r="COA31" s="517"/>
      <c r="COB31" s="517"/>
      <c r="COC31" s="517"/>
      <c r="COD31" s="517"/>
      <c r="COE31" s="517"/>
      <c r="COF31" s="517"/>
      <c r="COG31" s="517"/>
      <c r="COH31" s="517"/>
      <c r="COI31" s="517"/>
      <c r="COJ31" s="517"/>
      <c r="COK31" s="517"/>
      <c r="COL31" s="517"/>
      <c r="COM31" s="517"/>
      <c r="CON31" s="517"/>
      <c r="COO31" s="517"/>
      <c r="COP31" s="517"/>
      <c r="COQ31" s="517"/>
      <c r="COR31" s="517"/>
      <c r="COS31" s="517"/>
      <c r="COT31" s="517"/>
      <c r="COU31" s="517"/>
      <c r="COV31" s="517"/>
      <c r="COW31" s="517"/>
      <c r="COX31" s="517"/>
      <c r="COY31" s="517"/>
      <c r="COZ31" s="517"/>
      <c r="CPA31" s="517"/>
      <c r="CPB31" s="517"/>
      <c r="CPC31" s="517"/>
      <c r="CPD31" s="517"/>
      <c r="CPE31" s="517"/>
      <c r="CPF31" s="517"/>
      <c r="CPG31" s="517"/>
      <c r="CPH31" s="517"/>
      <c r="CPI31" s="517"/>
      <c r="CPJ31" s="517"/>
      <c r="CPK31" s="517"/>
      <c r="CPL31" s="517"/>
      <c r="CPM31" s="517"/>
      <c r="CPN31" s="517"/>
      <c r="CPO31" s="517"/>
      <c r="CPP31" s="517"/>
      <c r="CPQ31" s="517"/>
      <c r="CPR31" s="517"/>
      <c r="CPS31" s="517"/>
      <c r="CPT31" s="517"/>
      <c r="CPU31" s="517"/>
      <c r="CPV31" s="517"/>
      <c r="CPW31" s="517"/>
      <c r="CPX31" s="517"/>
      <c r="CPY31" s="517"/>
      <c r="CPZ31" s="517"/>
      <c r="CQA31" s="517"/>
      <c r="CQB31" s="517"/>
      <c r="CQC31" s="517"/>
      <c r="CQD31" s="517"/>
      <c r="CQE31" s="517"/>
      <c r="CQF31" s="517"/>
      <c r="CQG31" s="517"/>
      <c r="CQH31" s="517"/>
      <c r="CQI31" s="517"/>
      <c r="CQJ31" s="517"/>
      <c r="CQK31" s="517"/>
      <c r="CQL31" s="517"/>
      <c r="CQM31" s="517"/>
      <c r="CQN31" s="517"/>
      <c r="CQO31" s="517"/>
      <c r="CQP31" s="517"/>
      <c r="CQQ31" s="517"/>
      <c r="CQR31" s="517"/>
      <c r="CQS31" s="517"/>
      <c r="CQT31" s="517"/>
      <c r="CQU31" s="517"/>
      <c r="CQV31" s="517"/>
      <c r="CQW31" s="517"/>
      <c r="CQX31" s="517"/>
      <c r="CQY31" s="517"/>
      <c r="CQZ31" s="517"/>
      <c r="CRA31" s="517"/>
      <c r="CRB31" s="517"/>
      <c r="CRC31" s="517"/>
      <c r="CRD31" s="517"/>
      <c r="CRE31" s="517"/>
      <c r="CRF31" s="517"/>
      <c r="CRG31" s="517"/>
      <c r="CRH31" s="517"/>
      <c r="CRI31" s="517"/>
      <c r="CRJ31" s="517"/>
      <c r="CRK31" s="517"/>
      <c r="CRL31" s="517"/>
      <c r="CRM31" s="517"/>
      <c r="CRN31" s="517"/>
      <c r="CRO31" s="517"/>
      <c r="CRP31" s="517"/>
      <c r="CRQ31" s="517"/>
      <c r="CRR31" s="517"/>
      <c r="CRS31" s="517"/>
      <c r="CRT31" s="517"/>
      <c r="CRU31" s="517"/>
      <c r="CRV31" s="517"/>
      <c r="CRW31" s="517"/>
      <c r="CRX31" s="517"/>
      <c r="CRY31" s="517"/>
      <c r="CRZ31" s="517"/>
      <c r="CSA31" s="517"/>
      <c r="CSB31" s="517"/>
      <c r="CSC31" s="517"/>
      <c r="CSD31" s="517"/>
      <c r="CSE31" s="517"/>
      <c r="CSF31" s="517"/>
      <c r="CSG31" s="517"/>
      <c r="CSH31" s="517"/>
      <c r="CSI31" s="517"/>
      <c r="CSJ31" s="517"/>
      <c r="CSK31" s="517"/>
      <c r="CSL31" s="517"/>
      <c r="CSM31" s="517"/>
      <c r="CSN31" s="517"/>
      <c r="CSO31" s="517"/>
      <c r="CSP31" s="517"/>
      <c r="CSQ31" s="517"/>
      <c r="CSR31" s="517"/>
      <c r="CSS31" s="517"/>
      <c r="CST31" s="517"/>
      <c r="CSU31" s="517"/>
      <c r="CSV31" s="517"/>
      <c r="CSW31" s="517"/>
      <c r="CSX31" s="517"/>
      <c r="CSY31" s="517"/>
      <c r="CSZ31" s="517"/>
      <c r="CTA31" s="517"/>
      <c r="CTB31" s="517"/>
      <c r="CTC31" s="517"/>
      <c r="CTD31" s="517"/>
      <c r="CTE31" s="517"/>
      <c r="CTF31" s="517"/>
      <c r="CTG31" s="517"/>
      <c r="CTH31" s="517"/>
      <c r="CTI31" s="517"/>
      <c r="CTJ31" s="517"/>
      <c r="CTK31" s="517"/>
      <c r="CTL31" s="517"/>
      <c r="CTM31" s="517"/>
      <c r="CTN31" s="517"/>
      <c r="CTO31" s="517"/>
      <c r="CTP31" s="517"/>
      <c r="CTQ31" s="517"/>
      <c r="CTR31" s="517"/>
      <c r="CTS31" s="517"/>
      <c r="CTT31" s="517"/>
      <c r="CTU31" s="517"/>
      <c r="CTV31" s="517"/>
      <c r="CTW31" s="517"/>
      <c r="CTX31" s="517"/>
      <c r="CTY31" s="517"/>
      <c r="CTZ31" s="517"/>
      <c r="CUA31" s="517"/>
      <c r="CUB31" s="517"/>
      <c r="CUC31" s="517"/>
      <c r="CUD31" s="517"/>
      <c r="CUE31" s="517"/>
      <c r="CUF31" s="517"/>
      <c r="CUG31" s="517"/>
      <c r="CUH31" s="517"/>
      <c r="CUI31" s="517"/>
      <c r="CUJ31" s="517"/>
      <c r="CUK31" s="517"/>
      <c r="CUL31" s="517"/>
      <c r="CUM31" s="517"/>
      <c r="CUN31" s="517"/>
      <c r="CUO31" s="517"/>
      <c r="CUP31" s="517"/>
      <c r="CUQ31" s="517"/>
      <c r="CUR31" s="517"/>
      <c r="CUS31" s="517"/>
      <c r="CUT31" s="517"/>
      <c r="CUU31" s="517"/>
      <c r="CUV31" s="517"/>
      <c r="CUW31" s="517"/>
      <c r="CUX31" s="517"/>
      <c r="CUY31" s="517"/>
      <c r="CUZ31" s="517"/>
      <c r="CVA31" s="517"/>
      <c r="CVB31" s="517"/>
      <c r="CVC31" s="517"/>
      <c r="CVD31" s="517"/>
      <c r="CVE31" s="517"/>
      <c r="CVF31" s="517"/>
      <c r="CVG31" s="517"/>
      <c r="CVH31" s="517"/>
      <c r="CVI31" s="517"/>
      <c r="CVJ31" s="517"/>
      <c r="CVK31" s="517"/>
      <c r="CVL31" s="517"/>
      <c r="CVM31" s="517"/>
      <c r="CVN31" s="517"/>
      <c r="CVO31" s="517"/>
      <c r="CVP31" s="517"/>
      <c r="CVQ31" s="517"/>
      <c r="CVR31" s="517"/>
      <c r="CVS31" s="517"/>
      <c r="CVT31" s="517"/>
      <c r="CVU31" s="517"/>
      <c r="CVV31" s="517"/>
      <c r="CVW31" s="517"/>
      <c r="CVX31" s="517"/>
      <c r="CVY31" s="517"/>
      <c r="CVZ31" s="517"/>
      <c r="CWA31" s="517"/>
      <c r="CWB31" s="517"/>
      <c r="CWC31" s="517"/>
      <c r="CWD31" s="517"/>
      <c r="CWE31" s="517"/>
      <c r="CWF31" s="517"/>
      <c r="CWG31" s="517"/>
      <c r="CWH31" s="517"/>
      <c r="CWI31" s="517"/>
      <c r="CWJ31" s="517"/>
      <c r="CWK31" s="517"/>
      <c r="CWL31" s="517"/>
      <c r="CWM31" s="517"/>
      <c r="CWN31" s="517"/>
      <c r="CWO31" s="517"/>
      <c r="CWP31" s="517"/>
      <c r="CWQ31" s="517"/>
      <c r="CWR31" s="517"/>
      <c r="CWS31" s="517"/>
      <c r="CWT31" s="517"/>
      <c r="CWU31" s="517"/>
      <c r="CWV31" s="517"/>
      <c r="CWW31" s="517"/>
      <c r="CWX31" s="517"/>
      <c r="CWY31" s="517"/>
      <c r="CWZ31" s="517"/>
      <c r="CXA31" s="517"/>
      <c r="CXB31" s="517"/>
      <c r="CXC31" s="517"/>
      <c r="CXD31" s="517"/>
      <c r="CXE31" s="517"/>
      <c r="CXF31" s="517"/>
      <c r="CXG31" s="517"/>
      <c r="CXH31" s="517"/>
      <c r="CXI31" s="517"/>
      <c r="CXJ31" s="517"/>
      <c r="CXK31" s="517"/>
      <c r="CXL31" s="517"/>
      <c r="CXM31" s="517"/>
      <c r="CXN31" s="517"/>
      <c r="CXO31" s="517"/>
      <c r="CXP31" s="517"/>
      <c r="CXQ31" s="517"/>
      <c r="CXR31" s="517"/>
      <c r="CXS31" s="517"/>
      <c r="CXT31" s="517"/>
      <c r="CXU31" s="517"/>
      <c r="CXV31" s="517"/>
      <c r="CXW31" s="517"/>
      <c r="CXX31" s="517"/>
      <c r="CXY31" s="517"/>
      <c r="CXZ31" s="517"/>
      <c r="CYA31" s="517"/>
      <c r="CYB31" s="517"/>
      <c r="CYC31" s="517"/>
      <c r="CYD31" s="517"/>
      <c r="CYE31" s="517"/>
      <c r="CYF31" s="517"/>
      <c r="CYG31" s="517"/>
      <c r="CYH31" s="517"/>
      <c r="CYI31" s="517"/>
      <c r="CYJ31" s="517"/>
      <c r="CYK31" s="517"/>
      <c r="CYL31" s="517"/>
      <c r="CYM31" s="517"/>
      <c r="CYN31" s="517"/>
      <c r="CYO31" s="517"/>
      <c r="CYP31" s="517"/>
      <c r="CYQ31" s="517"/>
      <c r="CYR31" s="517"/>
      <c r="CYS31" s="517"/>
      <c r="CYT31" s="517"/>
      <c r="CYU31" s="517"/>
      <c r="CYV31" s="517"/>
      <c r="CYW31" s="517"/>
      <c r="CYX31" s="517"/>
      <c r="CYY31" s="517"/>
      <c r="CYZ31" s="517"/>
      <c r="CZA31" s="517"/>
      <c r="CZB31" s="517"/>
      <c r="CZC31" s="517"/>
      <c r="CZD31" s="517"/>
      <c r="CZE31" s="517"/>
      <c r="CZF31" s="517"/>
      <c r="CZG31" s="517"/>
      <c r="CZH31" s="517"/>
      <c r="CZI31" s="517"/>
      <c r="CZJ31" s="517"/>
      <c r="CZK31" s="517"/>
      <c r="CZL31" s="517"/>
      <c r="CZM31" s="517"/>
      <c r="CZN31" s="517"/>
      <c r="CZO31" s="517"/>
      <c r="CZP31" s="517"/>
      <c r="CZQ31" s="517"/>
      <c r="CZR31" s="517"/>
      <c r="CZS31" s="517"/>
      <c r="CZT31" s="517"/>
      <c r="CZU31" s="517"/>
      <c r="CZV31" s="517"/>
      <c r="CZW31" s="517"/>
      <c r="CZX31" s="517"/>
      <c r="CZY31" s="517"/>
      <c r="CZZ31" s="517"/>
      <c r="DAA31" s="517"/>
      <c r="DAB31" s="517"/>
      <c r="DAC31" s="517"/>
      <c r="DAD31" s="517"/>
      <c r="DAE31" s="517"/>
      <c r="DAF31" s="517"/>
      <c r="DAG31" s="517"/>
      <c r="DAH31" s="517"/>
      <c r="DAI31" s="517"/>
      <c r="DAJ31" s="517"/>
      <c r="DAK31" s="517"/>
      <c r="DAL31" s="517"/>
      <c r="DAM31" s="517"/>
      <c r="DAN31" s="517"/>
      <c r="DAO31" s="517"/>
      <c r="DAP31" s="517"/>
      <c r="DAQ31" s="517"/>
      <c r="DAR31" s="517"/>
      <c r="DAS31" s="517"/>
      <c r="DAT31" s="517"/>
      <c r="DAU31" s="517"/>
      <c r="DAV31" s="517"/>
      <c r="DAW31" s="517"/>
      <c r="DAX31" s="517"/>
      <c r="DAY31" s="517"/>
      <c r="DAZ31" s="517"/>
      <c r="DBA31" s="517"/>
      <c r="DBB31" s="517"/>
      <c r="DBC31" s="517"/>
      <c r="DBD31" s="517"/>
      <c r="DBE31" s="517"/>
      <c r="DBF31" s="517"/>
      <c r="DBG31" s="517"/>
      <c r="DBH31" s="517"/>
      <c r="DBI31" s="517"/>
      <c r="DBJ31" s="517"/>
      <c r="DBK31" s="517"/>
      <c r="DBL31" s="517"/>
      <c r="DBM31" s="517"/>
      <c r="DBN31" s="517"/>
      <c r="DBO31" s="517"/>
      <c r="DBP31" s="517"/>
      <c r="DBQ31" s="517"/>
      <c r="DBR31" s="517"/>
      <c r="DBS31" s="517"/>
      <c r="DBT31" s="517"/>
      <c r="DBU31" s="517"/>
      <c r="DBV31" s="517"/>
      <c r="DBW31" s="517"/>
      <c r="DBX31" s="517"/>
      <c r="DBY31" s="517"/>
      <c r="DBZ31" s="517"/>
      <c r="DCA31" s="517"/>
      <c r="DCB31" s="517"/>
      <c r="DCC31" s="517"/>
      <c r="DCD31" s="517"/>
      <c r="DCE31" s="517"/>
      <c r="DCF31" s="517"/>
      <c r="DCG31" s="517"/>
      <c r="DCH31" s="517"/>
      <c r="DCI31" s="517"/>
      <c r="DCJ31" s="517"/>
      <c r="DCK31" s="517"/>
      <c r="DCL31" s="517"/>
      <c r="DCM31" s="517"/>
      <c r="DCN31" s="517"/>
      <c r="DCO31" s="517"/>
      <c r="DCP31" s="517"/>
      <c r="DCQ31" s="517"/>
      <c r="DCR31" s="517"/>
      <c r="DCS31" s="517"/>
      <c r="DCT31" s="517"/>
      <c r="DCU31" s="517"/>
      <c r="DCV31" s="517"/>
      <c r="DCW31" s="517"/>
      <c r="DCX31" s="517"/>
      <c r="DCY31" s="517"/>
      <c r="DCZ31" s="517"/>
      <c r="DDA31" s="517"/>
      <c r="DDB31" s="517"/>
      <c r="DDC31" s="517"/>
      <c r="DDD31" s="517"/>
      <c r="DDE31" s="517"/>
      <c r="DDF31" s="517"/>
      <c r="DDG31" s="517"/>
      <c r="DDH31" s="517"/>
      <c r="DDI31" s="517"/>
      <c r="DDJ31" s="517"/>
      <c r="DDK31" s="517"/>
      <c r="DDL31" s="517"/>
      <c r="DDM31" s="517"/>
      <c r="DDN31" s="517"/>
      <c r="DDO31" s="517"/>
      <c r="DDP31" s="517"/>
      <c r="DDQ31" s="517"/>
      <c r="DDR31" s="517"/>
      <c r="DDS31" s="517"/>
      <c r="DDT31" s="517"/>
      <c r="DDU31" s="517"/>
      <c r="DDV31" s="517"/>
      <c r="DDW31" s="517"/>
      <c r="DDX31" s="517"/>
      <c r="DDY31" s="517"/>
      <c r="DDZ31" s="517"/>
      <c r="DEA31" s="517"/>
      <c r="DEB31" s="517"/>
      <c r="DEC31" s="517"/>
      <c r="DED31" s="517"/>
      <c r="DEE31" s="517"/>
      <c r="DEF31" s="517"/>
      <c r="DEG31" s="517"/>
      <c r="DEH31" s="517"/>
      <c r="DEI31" s="517"/>
      <c r="DEJ31" s="517"/>
      <c r="DEK31" s="517"/>
      <c r="DEL31" s="517"/>
      <c r="DEM31" s="517"/>
      <c r="DEN31" s="517"/>
      <c r="DEO31" s="517"/>
      <c r="DEP31" s="517"/>
      <c r="DEQ31" s="517"/>
      <c r="DER31" s="517"/>
      <c r="DES31" s="517"/>
      <c r="DET31" s="517"/>
      <c r="DEU31" s="517"/>
      <c r="DEV31" s="517"/>
      <c r="DEW31" s="517"/>
      <c r="DEX31" s="517"/>
      <c r="DEY31" s="517"/>
      <c r="DEZ31" s="517"/>
      <c r="DFA31" s="517"/>
      <c r="DFB31" s="517"/>
      <c r="DFC31" s="517"/>
      <c r="DFD31" s="517"/>
      <c r="DFE31" s="517"/>
      <c r="DFF31" s="517"/>
      <c r="DFG31" s="517"/>
      <c r="DFH31" s="517"/>
      <c r="DFI31" s="517"/>
      <c r="DFJ31" s="517"/>
      <c r="DFK31" s="517"/>
      <c r="DFL31" s="517"/>
      <c r="DFM31" s="517"/>
      <c r="DFN31" s="517"/>
      <c r="DFO31" s="517"/>
      <c r="DFP31" s="517"/>
      <c r="DFQ31" s="517"/>
      <c r="DFR31" s="517"/>
      <c r="DFS31" s="517"/>
      <c r="DFT31" s="517"/>
      <c r="DFU31" s="517"/>
      <c r="DFV31" s="517"/>
      <c r="DFW31" s="517"/>
      <c r="DFX31" s="517"/>
      <c r="DFY31" s="517"/>
      <c r="DFZ31" s="517"/>
      <c r="DGA31" s="517"/>
      <c r="DGB31" s="517"/>
      <c r="DGC31" s="517"/>
      <c r="DGD31" s="517"/>
      <c r="DGE31" s="517"/>
      <c r="DGF31" s="517"/>
      <c r="DGG31" s="517"/>
      <c r="DGH31" s="517"/>
      <c r="DGI31" s="517"/>
      <c r="DGJ31" s="517"/>
      <c r="DGK31" s="517"/>
      <c r="DGL31" s="517"/>
      <c r="DGM31" s="517"/>
      <c r="DGN31" s="517"/>
      <c r="DGO31" s="517"/>
      <c r="DGP31" s="517"/>
      <c r="DGQ31" s="517"/>
      <c r="DGR31" s="517"/>
      <c r="DGS31" s="517"/>
      <c r="DGT31" s="517"/>
      <c r="DGU31" s="517"/>
      <c r="DGV31" s="517"/>
      <c r="DGW31" s="517"/>
      <c r="DGX31" s="517"/>
      <c r="DGY31" s="517"/>
      <c r="DGZ31" s="517"/>
      <c r="DHA31" s="517"/>
      <c r="DHB31" s="517"/>
      <c r="DHC31" s="517"/>
      <c r="DHD31" s="517"/>
      <c r="DHE31" s="517"/>
      <c r="DHF31" s="517"/>
      <c r="DHG31" s="517"/>
      <c r="DHH31" s="517"/>
      <c r="DHI31" s="517"/>
      <c r="DHJ31" s="517"/>
      <c r="DHK31" s="517"/>
      <c r="DHL31" s="517"/>
      <c r="DHM31" s="517"/>
      <c r="DHN31" s="517"/>
      <c r="DHO31" s="517"/>
      <c r="DHP31" s="517"/>
      <c r="DHQ31" s="517"/>
      <c r="DHR31" s="517"/>
      <c r="DHS31" s="517"/>
      <c r="DHT31" s="517"/>
      <c r="DHU31" s="517"/>
      <c r="DHV31" s="517"/>
      <c r="DHW31" s="517"/>
      <c r="DHX31" s="517"/>
      <c r="DHY31" s="517"/>
      <c r="DHZ31" s="517"/>
      <c r="DIA31" s="517"/>
      <c r="DIB31" s="517"/>
      <c r="DIC31" s="517"/>
      <c r="DID31" s="517"/>
      <c r="DIE31" s="517"/>
      <c r="DIF31" s="517"/>
      <c r="DIG31" s="517"/>
      <c r="DIH31" s="517"/>
      <c r="DII31" s="517"/>
      <c r="DIJ31" s="517"/>
      <c r="DIK31" s="517"/>
      <c r="DIL31" s="517"/>
      <c r="DIM31" s="517"/>
      <c r="DIN31" s="517"/>
      <c r="DIO31" s="517"/>
      <c r="DIP31" s="517"/>
      <c r="DIQ31" s="517"/>
      <c r="DIR31" s="517"/>
      <c r="DIS31" s="517"/>
      <c r="DIT31" s="517"/>
      <c r="DIU31" s="517"/>
      <c r="DIV31" s="517"/>
      <c r="DIW31" s="517"/>
      <c r="DIX31" s="517"/>
      <c r="DIY31" s="517"/>
      <c r="DIZ31" s="517"/>
      <c r="DJA31" s="517"/>
      <c r="DJB31" s="517"/>
      <c r="DJC31" s="517"/>
      <c r="DJD31" s="517"/>
      <c r="DJE31" s="517"/>
      <c r="DJF31" s="517"/>
      <c r="DJG31" s="517"/>
      <c r="DJH31" s="517"/>
      <c r="DJI31" s="517"/>
      <c r="DJJ31" s="517"/>
      <c r="DJK31" s="517"/>
      <c r="DJL31" s="517"/>
      <c r="DJM31" s="517"/>
      <c r="DJN31" s="517"/>
      <c r="DJO31" s="517"/>
      <c r="DJP31" s="517"/>
      <c r="DJQ31" s="517"/>
      <c r="DJR31" s="517"/>
      <c r="DJS31" s="517"/>
      <c r="DJT31" s="517"/>
      <c r="DJU31" s="517"/>
      <c r="DJV31" s="517"/>
      <c r="DJW31" s="517"/>
      <c r="DJX31" s="517"/>
      <c r="DJY31" s="517"/>
      <c r="DJZ31" s="517"/>
      <c r="DKA31" s="517"/>
      <c r="DKB31" s="517"/>
      <c r="DKC31" s="517"/>
      <c r="DKD31" s="517"/>
      <c r="DKE31" s="517"/>
      <c r="DKF31" s="517"/>
      <c r="DKG31" s="517"/>
      <c r="DKH31" s="517"/>
      <c r="DKI31" s="517"/>
      <c r="DKJ31" s="517"/>
      <c r="DKK31" s="517"/>
      <c r="DKL31" s="517"/>
      <c r="DKM31" s="517"/>
      <c r="DKN31" s="517"/>
      <c r="DKO31" s="517"/>
      <c r="DKP31" s="517"/>
      <c r="DKQ31" s="517"/>
      <c r="DKR31" s="517"/>
      <c r="DKS31" s="517"/>
      <c r="DKT31" s="517"/>
      <c r="DKU31" s="517"/>
      <c r="DKV31" s="517"/>
      <c r="DKW31" s="517"/>
      <c r="DKX31" s="517"/>
      <c r="DKY31" s="517"/>
      <c r="DKZ31" s="517"/>
      <c r="DLA31" s="517"/>
      <c r="DLB31" s="517"/>
      <c r="DLC31" s="517"/>
      <c r="DLD31" s="517"/>
      <c r="DLE31" s="517"/>
      <c r="DLF31" s="517"/>
      <c r="DLG31" s="517"/>
      <c r="DLH31" s="517"/>
      <c r="DLI31" s="517"/>
      <c r="DLJ31" s="517"/>
      <c r="DLK31" s="517"/>
      <c r="DLL31" s="517"/>
      <c r="DLM31" s="517"/>
      <c r="DLN31" s="517"/>
      <c r="DLO31" s="517"/>
      <c r="DLP31" s="517"/>
      <c r="DLQ31" s="517"/>
      <c r="DLR31" s="517"/>
      <c r="DLS31" s="517"/>
      <c r="DLT31" s="517"/>
      <c r="DLU31" s="517"/>
      <c r="DLV31" s="517"/>
      <c r="DLW31" s="517"/>
      <c r="DLX31" s="517"/>
      <c r="DLY31" s="517"/>
      <c r="DLZ31" s="517"/>
      <c r="DMA31" s="517"/>
      <c r="DMB31" s="517"/>
      <c r="DMC31" s="517"/>
      <c r="DMD31" s="517"/>
      <c r="DME31" s="517"/>
      <c r="DMF31" s="517"/>
      <c r="DMG31" s="517"/>
      <c r="DMH31" s="517"/>
      <c r="DMI31" s="517"/>
      <c r="DMJ31" s="517"/>
      <c r="DMK31" s="517"/>
      <c r="DML31" s="517"/>
      <c r="DMM31" s="517"/>
      <c r="DMN31" s="517"/>
      <c r="DMO31" s="517"/>
      <c r="DMP31" s="517"/>
      <c r="DMQ31" s="517"/>
      <c r="DMR31" s="517"/>
      <c r="DMS31" s="517"/>
      <c r="DMT31" s="517"/>
      <c r="DMU31" s="517"/>
      <c r="DMV31" s="517"/>
      <c r="DMW31" s="517"/>
      <c r="DMX31" s="517"/>
      <c r="DMY31" s="517"/>
      <c r="DMZ31" s="517"/>
      <c r="DNA31" s="517"/>
      <c r="DNB31" s="517"/>
      <c r="DNC31" s="517"/>
      <c r="DND31" s="517"/>
      <c r="DNE31" s="517"/>
      <c r="DNF31" s="517"/>
      <c r="DNG31" s="517"/>
      <c r="DNH31" s="517"/>
      <c r="DNI31" s="517"/>
      <c r="DNJ31" s="517"/>
      <c r="DNK31" s="517"/>
      <c r="DNL31" s="517"/>
      <c r="DNM31" s="517"/>
      <c r="DNN31" s="517"/>
      <c r="DNO31" s="517"/>
      <c r="DNP31" s="517"/>
      <c r="DNQ31" s="517"/>
      <c r="DNR31" s="517"/>
      <c r="DNS31" s="517"/>
      <c r="DNT31" s="517"/>
      <c r="DNU31" s="517"/>
      <c r="DNV31" s="517"/>
      <c r="DNW31" s="517"/>
      <c r="DNX31" s="517"/>
      <c r="DNY31" s="517"/>
      <c r="DNZ31" s="517"/>
      <c r="DOA31" s="517"/>
      <c r="DOB31" s="517"/>
      <c r="DOC31" s="517"/>
      <c r="DOD31" s="517"/>
      <c r="DOE31" s="517"/>
      <c r="DOF31" s="517"/>
      <c r="DOG31" s="517"/>
      <c r="DOH31" s="517"/>
      <c r="DOI31" s="517"/>
      <c r="DOJ31" s="517"/>
      <c r="DOK31" s="517"/>
      <c r="DOL31" s="517"/>
      <c r="DOM31" s="517"/>
      <c r="DON31" s="517"/>
      <c r="DOO31" s="517"/>
      <c r="DOP31" s="517"/>
      <c r="DOQ31" s="517"/>
      <c r="DOR31" s="517"/>
      <c r="DOS31" s="517"/>
      <c r="DOT31" s="517"/>
      <c r="DOU31" s="517"/>
      <c r="DOV31" s="517"/>
      <c r="DOW31" s="517"/>
      <c r="DOX31" s="517"/>
      <c r="DOY31" s="517"/>
      <c r="DOZ31" s="517"/>
      <c r="DPA31" s="517"/>
      <c r="DPB31" s="517"/>
      <c r="DPC31" s="517"/>
      <c r="DPD31" s="517"/>
      <c r="DPE31" s="517"/>
      <c r="DPF31" s="517"/>
      <c r="DPG31" s="517"/>
      <c r="DPH31" s="517"/>
      <c r="DPI31" s="517"/>
      <c r="DPJ31" s="517"/>
      <c r="DPK31" s="517"/>
      <c r="DPL31" s="517"/>
      <c r="DPM31" s="517"/>
      <c r="DPN31" s="517"/>
      <c r="DPO31" s="517"/>
      <c r="DPP31" s="517"/>
      <c r="DPQ31" s="517"/>
      <c r="DPR31" s="517"/>
      <c r="DPS31" s="517"/>
      <c r="DPT31" s="517"/>
      <c r="DPU31" s="517"/>
      <c r="DPV31" s="517"/>
      <c r="DPW31" s="517"/>
      <c r="DPX31" s="517"/>
      <c r="DPY31" s="517"/>
      <c r="DPZ31" s="517"/>
      <c r="DQA31" s="517"/>
      <c r="DQB31" s="517"/>
      <c r="DQC31" s="517"/>
      <c r="DQD31" s="517"/>
      <c r="DQE31" s="517"/>
      <c r="DQF31" s="517"/>
      <c r="DQG31" s="517"/>
      <c r="DQH31" s="517"/>
      <c r="DQI31" s="517"/>
      <c r="DQJ31" s="517"/>
      <c r="DQK31" s="517"/>
      <c r="DQL31" s="517"/>
      <c r="DQM31" s="517"/>
      <c r="DQN31" s="517"/>
      <c r="DQO31" s="517"/>
      <c r="DQP31" s="517"/>
      <c r="DQQ31" s="517"/>
      <c r="DQR31" s="517"/>
      <c r="DQS31" s="517"/>
      <c r="DQT31" s="517"/>
      <c r="DQU31" s="517"/>
      <c r="DQV31" s="517"/>
      <c r="DQW31" s="517"/>
      <c r="DQX31" s="517"/>
      <c r="DQY31" s="517"/>
      <c r="DQZ31" s="517"/>
      <c r="DRA31" s="517"/>
      <c r="DRB31" s="517"/>
      <c r="DRC31" s="517"/>
      <c r="DRD31" s="517"/>
      <c r="DRE31" s="517"/>
      <c r="DRF31" s="517"/>
      <c r="DRG31" s="517"/>
      <c r="DRH31" s="517"/>
      <c r="DRI31" s="517"/>
      <c r="DRJ31" s="517"/>
      <c r="DRK31" s="517"/>
      <c r="DRL31" s="517"/>
      <c r="DRM31" s="517"/>
      <c r="DRN31" s="517"/>
      <c r="DRO31" s="517"/>
      <c r="DRP31" s="517"/>
      <c r="DRQ31" s="517"/>
      <c r="DRR31" s="517"/>
      <c r="DRS31" s="517"/>
      <c r="DRT31" s="517"/>
      <c r="DRU31" s="517"/>
      <c r="DRV31" s="517"/>
      <c r="DRW31" s="517"/>
      <c r="DRX31" s="517"/>
      <c r="DRY31" s="517"/>
      <c r="DRZ31" s="517"/>
      <c r="DSA31" s="517"/>
      <c r="DSB31" s="517"/>
      <c r="DSC31" s="517"/>
      <c r="DSD31" s="517"/>
      <c r="DSE31" s="517"/>
      <c r="DSF31" s="517"/>
      <c r="DSG31" s="517"/>
      <c r="DSH31" s="517"/>
      <c r="DSI31" s="517"/>
      <c r="DSJ31" s="517"/>
      <c r="DSK31" s="517"/>
      <c r="DSL31" s="517"/>
      <c r="DSM31" s="517"/>
      <c r="DSN31" s="517"/>
      <c r="DSO31" s="517"/>
      <c r="DSP31" s="517"/>
      <c r="DSQ31" s="517"/>
      <c r="DSR31" s="517"/>
      <c r="DSS31" s="517"/>
      <c r="DST31" s="517"/>
      <c r="DSU31" s="517"/>
      <c r="DSV31" s="517"/>
      <c r="DSW31" s="517"/>
      <c r="DSX31" s="517"/>
      <c r="DSY31" s="517"/>
      <c r="DSZ31" s="517"/>
      <c r="DTA31" s="517"/>
      <c r="DTB31" s="517"/>
      <c r="DTC31" s="517"/>
      <c r="DTD31" s="517"/>
      <c r="DTE31" s="517"/>
      <c r="DTF31" s="517"/>
      <c r="DTG31" s="517"/>
      <c r="DTH31" s="517"/>
      <c r="DTI31" s="517"/>
      <c r="DTJ31" s="517"/>
      <c r="DTK31" s="517"/>
      <c r="DTL31" s="517"/>
      <c r="DTM31" s="517"/>
      <c r="DTN31" s="517"/>
      <c r="DTO31" s="517"/>
      <c r="DTP31" s="517"/>
      <c r="DTQ31" s="517"/>
      <c r="DTR31" s="517"/>
      <c r="DTS31" s="517"/>
      <c r="DTT31" s="517"/>
      <c r="DTU31" s="517"/>
      <c r="DTV31" s="517"/>
      <c r="DTW31" s="517"/>
      <c r="DTX31" s="517"/>
      <c r="DTY31" s="517"/>
      <c r="DTZ31" s="517"/>
      <c r="DUA31" s="517"/>
      <c r="DUB31" s="517"/>
      <c r="DUC31" s="517"/>
      <c r="DUD31" s="517"/>
      <c r="DUE31" s="517"/>
      <c r="DUF31" s="517"/>
      <c r="DUG31" s="517"/>
      <c r="DUH31" s="517"/>
      <c r="DUI31" s="517"/>
      <c r="DUJ31" s="517"/>
      <c r="DUK31" s="517"/>
      <c r="DUL31" s="517"/>
      <c r="DUM31" s="517"/>
      <c r="DUN31" s="517"/>
      <c r="DUO31" s="517"/>
      <c r="DUP31" s="517"/>
      <c r="DUQ31" s="517"/>
      <c r="DUR31" s="517"/>
      <c r="DUS31" s="517"/>
      <c r="DUT31" s="517"/>
      <c r="DUU31" s="517"/>
      <c r="DUV31" s="517"/>
      <c r="DUW31" s="517"/>
      <c r="DUX31" s="517"/>
      <c r="DUY31" s="517"/>
      <c r="DUZ31" s="517"/>
      <c r="DVA31" s="517"/>
      <c r="DVB31" s="517"/>
      <c r="DVC31" s="517"/>
      <c r="DVD31" s="517"/>
      <c r="DVE31" s="517"/>
      <c r="DVF31" s="517"/>
      <c r="DVG31" s="517"/>
      <c r="DVH31" s="517"/>
      <c r="DVI31" s="517"/>
      <c r="DVJ31" s="517"/>
      <c r="DVK31" s="517"/>
      <c r="DVL31" s="517"/>
      <c r="DVM31" s="517"/>
      <c r="DVN31" s="517"/>
      <c r="DVO31" s="517"/>
      <c r="DVP31" s="517"/>
      <c r="DVQ31" s="517"/>
      <c r="DVR31" s="517"/>
      <c r="DVS31" s="517"/>
      <c r="DVT31" s="517"/>
      <c r="DVU31" s="517"/>
      <c r="DVV31" s="517"/>
      <c r="DVW31" s="517"/>
      <c r="DVX31" s="517"/>
      <c r="DVY31" s="517"/>
      <c r="DVZ31" s="517"/>
      <c r="DWA31" s="517"/>
      <c r="DWB31" s="517"/>
      <c r="DWC31" s="517"/>
      <c r="DWD31" s="517"/>
      <c r="DWE31" s="517"/>
      <c r="DWF31" s="517"/>
      <c r="DWG31" s="517"/>
      <c r="DWH31" s="517"/>
      <c r="DWI31" s="517"/>
      <c r="DWJ31" s="517"/>
      <c r="DWK31" s="517"/>
      <c r="DWL31" s="517"/>
      <c r="DWM31" s="517"/>
      <c r="DWN31" s="517"/>
      <c r="DWO31" s="517"/>
      <c r="DWP31" s="517"/>
      <c r="DWQ31" s="517"/>
      <c r="DWR31" s="517"/>
      <c r="DWS31" s="517"/>
      <c r="DWT31" s="517"/>
      <c r="DWU31" s="517"/>
      <c r="DWV31" s="517"/>
      <c r="DWW31" s="517"/>
      <c r="DWX31" s="517"/>
      <c r="DWY31" s="517"/>
      <c r="DWZ31" s="517"/>
      <c r="DXA31" s="517"/>
      <c r="DXB31" s="517"/>
      <c r="DXC31" s="517"/>
      <c r="DXD31" s="517"/>
      <c r="DXE31" s="517"/>
      <c r="DXF31" s="517"/>
      <c r="DXG31" s="517"/>
      <c r="DXH31" s="517"/>
      <c r="DXI31" s="517"/>
      <c r="DXJ31" s="517"/>
      <c r="DXK31" s="517"/>
      <c r="DXL31" s="517"/>
      <c r="DXM31" s="517"/>
      <c r="DXN31" s="517"/>
      <c r="DXO31" s="517"/>
      <c r="DXP31" s="517"/>
      <c r="DXQ31" s="517"/>
      <c r="DXR31" s="517"/>
      <c r="DXS31" s="517"/>
      <c r="DXT31" s="517"/>
      <c r="DXU31" s="517"/>
      <c r="DXV31" s="517"/>
      <c r="DXW31" s="517"/>
      <c r="DXX31" s="517"/>
      <c r="DXY31" s="517"/>
      <c r="DXZ31" s="517"/>
      <c r="DYA31" s="517"/>
      <c r="DYB31" s="517"/>
      <c r="DYC31" s="517"/>
      <c r="DYD31" s="517"/>
      <c r="DYE31" s="517"/>
      <c r="DYF31" s="517"/>
      <c r="DYG31" s="517"/>
      <c r="DYH31" s="517"/>
      <c r="DYI31" s="517"/>
      <c r="DYJ31" s="517"/>
      <c r="DYK31" s="517"/>
      <c r="DYL31" s="517"/>
      <c r="DYM31" s="517"/>
      <c r="DYN31" s="517"/>
      <c r="DYO31" s="517"/>
      <c r="DYP31" s="517"/>
      <c r="DYQ31" s="517"/>
      <c r="DYR31" s="517"/>
      <c r="DYS31" s="517"/>
      <c r="DYT31" s="517"/>
      <c r="DYU31" s="517"/>
      <c r="DYV31" s="517"/>
      <c r="DYW31" s="517"/>
      <c r="DYX31" s="517"/>
      <c r="DYY31" s="517"/>
      <c r="DYZ31" s="517"/>
      <c r="DZA31" s="517"/>
      <c r="DZB31" s="517"/>
      <c r="DZC31" s="517"/>
      <c r="DZD31" s="517"/>
      <c r="DZE31" s="517"/>
      <c r="DZF31" s="517"/>
      <c r="DZG31" s="517"/>
      <c r="DZH31" s="517"/>
      <c r="DZI31" s="517"/>
      <c r="DZJ31" s="517"/>
      <c r="DZK31" s="517"/>
      <c r="DZL31" s="517"/>
      <c r="DZM31" s="517"/>
      <c r="DZN31" s="517"/>
      <c r="DZO31" s="517"/>
      <c r="DZP31" s="517"/>
      <c r="DZQ31" s="517"/>
      <c r="DZR31" s="517"/>
      <c r="DZS31" s="517"/>
      <c r="DZT31" s="517"/>
      <c r="DZU31" s="517"/>
      <c r="DZV31" s="517"/>
      <c r="DZW31" s="517"/>
      <c r="DZX31" s="517"/>
      <c r="DZY31" s="517"/>
      <c r="DZZ31" s="517"/>
      <c r="EAA31" s="517"/>
      <c r="EAB31" s="517"/>
      <c r="EAC31" s="517"/>
      <c r="EAD31" s="517"/>
      <c r="EAE31" s="517"/>
      <c r="EAF31" s="517"/>
      <c r="EAG31" s="517"/>
      <c r="EAH31" s="517"/>
      <c r="EAI31" s="517"/>
      <c r="EAJ31" s="517"/>
      <c r="EAK31" s="517"/>
      <c r="EAL31" s="517"/>
      <c r="EAM31" s="517"/>
      <c r="EAN31" s="517"/>
      <c r="EAO31" s="517"/>
      <c r="EAP31" s="517"/>
      <c r="EAQ31" s="517"/>
      <c r="EAR31" s="517"/>
      <c r="EAS31" s="517"/>
      <c r="EAT31" s="517"/>
      <c r="EAU31" s="517"/>
      <c r="EAV31" s="517"/>
      <c r="EAW31" s="517"/>
      <c r="EAX31" s="517"/>
      <c r="EAY31" s="517"/>
      <c r="EAZ31" s="517"/>
      <c r="EBA31" s="517"/>
      <c r="EBB31" s="517"/>
      <c r="EBC31" s="517"/>
      <c r="EBD31" s="517"/>
      <c r="EBE31" s="517"/>
      <c r="EBF31" s="517"/>
      <c r="EBG31" s="517"/>
      <c r="EBH31" s="517"/>
      <c r="EBI31" s="517"/>
      <c r="EBJ31" s="517"/>
      <c r="EBK31" s="517"/>
      <c r="EBL31" s="517"/>
      <c r="EBM31" s="517"/>
      <c r="EBN31" s="517"/>
      <c r="EBO31" s="517"/>
      <c r="EBP31" s="517"/>
      <c r="EBQ31" s="517"/>
      <c r="EBR31" s="517"/>
      <c r="EBS31" s="517"/>
      <c r="EBT31" s="517"/>
      <c r="EBU31" s="517"/>
      <c r="EBV31" s="517"/>
      <c r="EBW31" s="517"/>
      <c r="EBX31" s="517"/>
      <c r="EBY31" s="517"/>
      <c r="EBZ31" s="517"/>
      <c r="ECA31" s="517"/>
      <c r="ECB31" s="517"/>
      <c r="ECC31" s="517"/>
      <c r="ECD31" s="517"/>
      <c r="ECE31" s="517"/>
      <c r="ECF31" s="517"/>
      <c r="ECG31" s="517"/>
      <c r="ECH31" s="517"/>
      <c r="ECI31" s="517"/>
      <c r="ECJ31" s="517"/>
      <c r="ECK31" s="517"/>
      <c r="ECL31" s="517"/>
      <c r="ECM31" s="517"/>
      <c r="ECN31" s="517"/>
      <c r="ECO31" s="517"/>
      <c r="ECP31" s="517"/>
      <c r="ECQ31" s="517"/>
      <c r="ECR31" s="517"/>
      <c r="ECS31" s="517"/>
      <c r="ECT31" s="517"/>
      <c r="ECU31" s="517"/>
      <c r="ECV31" s="517"/>
      <c r="ECW31" s="517"/>
      <c r="ECX31" s="517"/>
      <c r="ECY31" s="517"/>
      <c r="ECZ31" s="517"/>
      <c r="EDA31" s="517"/>
      <c r="EDB31" s="517"/>
      <c r="EDC31" s="517"/>
      <c r="EDD31" s="517"/>
      <c r="EDE31" s="517"/>
      <c r="EDF31" s="517"/>
      <c r="EDG31" s="517"/>
      <c r="EDH31" s="517"/>
      <c r="EDI31" s="517"/>
      <c r="EDJ31" s="517"/>
      <c r="EDK31" s="517"/>
      <c r="EDL31" s="517"/>
      <c r="EDM31" s="517"/>
      <c r="EDN31" s="517"/>
      <c r="EDO31" s="517"/>
      <c r="EDP31" s="517"/>
      <c r="EDQ31" s="517"/>
      <c r="EDR31" s="517"/>
      <c r="EDS31" s="517"/>
      <c r="EDT31" s="517"/>
      <c r="EDU31" s="517"/>
      <c r="EDV31" s="517"/>
      <c r="EDW31" s="517"/>
      <c r="EDX31" s="517"/>
      <c r="EDY31" s="517"/>
      <c r="EDZ31" s="517"/>
      <c r="EEA31" s="517"/>
      <c r="EEB31" s="517"/>
      <c r="EEC31" s="517"/>
      <c r="EED31" s="517"/>
      <c r="EEE31" s="517"/>
      <c r="EEF31" s="517"/>
      <c r="EEG31" s="517"/>
      <c r="EEH31" s="517"/>
      <c r="EEI31" s="517"/>
      <c r="EEJ31" s="517"/>
      <c r="EEK31" s="517"/>
      <c r="EEL31" s="517"/>
      <c r="EEM31" s="517"/>
      <c r="EEN31" s="517"/>
      <c r="EEO31" s="517"/>
      <c r="EEP31" s="517"/>
      <c r="EEQ31" s="517"/>
      <c r="EER31" s="517"/>
      <c r="EES31" s="517"/>
      <c r="EET31" s="517"/>
      <c r="EEU31" s="517"/>
      <c r="EEV31" s="517"/>
      <c r="EEW31" s="517"/>
      <c r="EEX31" s="517"/>
      <c r="EEY31" s="517"/>
      <c r="EEZ31" s="517"/>
      <c r="EFA31" s="517"/>
      <c r="EFB31" s="517"/>
      <c r="EFC31" s="517"/>
      <c r="EFD31" s="517"/>
      <c r="EFE31" s="517"/>
      <c r="EFF31" s="517"/>
      <c r="EFG31" s="517"/>
      <c r="EFH31" s="517"/>
      <c r="EFI31" s="517"/>
      <c r="EFJ31" s="517"/>
      <c r="EFK31" s="517"/>
      <c r="EFL31" s="517"/>
      <c r="EFM31" s="517"/>
      <c r="EFN31" s="517"/>
      <c r="EFO31" s="517"/>
      <c r="EFP31" s="517"/>
      <c r="EFQ31" s="517"/>
      <c r="EFR31" s="517"/>
      <c r="EFS31" s="517"/>
      <c r="EFT31" s="517"/>
      <c r="EFU31" s="517"/>
      <c r="EFV31" s="517"/>
      <c r="EFW31" s="517"/>
      <c r="EFX31" s="517"/>
      <c r="EFY31" s="517"/>
      <c r="EFZ31" s="517"/>
      <c r="EGA31" s="517"/>
      <c r="EGB31" s="517"/>
      <c r="EGC31" s="517"/>
      <c r="EGD31" s="517"/>
      <c r="EGE31" s="517"/>
      <c r="EGF31" s="517"/>
      <c r="EGG31" s="517"/>
      <c r="EGH31" s="517"/>
      <c r="EGI31" s="517"/>
      <c r="EGJ31" s="517"/>
      <c r="EGK31" s="517"/>
      <c r="EGL31" s="517"/>
      <c r="EGM31" s="517"/>
      <c r="EGN31" s="517"/>
      <c r="EGO31" s="517"/>
      <c r="EGP31" s="517"/>
      <c r="EGQ31" s="517"/>
      <c r="EGR31" s="517"/>
      <c r="EGS31" s="517"/>
      <c r="EGT31" s="517"/>
      <c r="EGU31" s="517"/>
      <c r="EGV31" s="517"/>
      <c r="EGW31" s="517"/>
      <c r="EGX31" s="517"/>
      <c r="EGY31" s="517"/>
      <c r="EGZ31" s="517"/>
      <c r="EHA31" s="517"/>
      <c r="EHB31" s="517"/>
      <c r="EHC31" s="517"/>
      <c r="EHD31" s="517"/>
      <c r="EHE31" s="517"/>
      <c r="EHF31" s="517"/>
      <c r="EHG31" s="517"/>
      <c r="EHH31" s="517"/>
      <c r="EHI31" s="517"/>
      <c r="EHJ31" s="517"/>
      <c r="EHK31" s="517"/>
      <c r="EHL31" s="517"/>
      <c r="EHM31" s="517"/>
      <c r="EHN31" s="517"/>
      <c r="EHO31" s="517"/>
      <c r="EHP31" s="517"/>
      <c r="EHQ31" s="517"/>
      <c r="EHR31" s="517"/>
      <c r="EHS31" s="517"/>
      <c r="EHT31" s="517"/>
      <c r="EHU31" s="517"/>
      <c r="EHV31" s="517"/>
      <c r="EHW31" s="517"/>
      <c r="EHX31" s="517"/>
      <c r="EHY31" s="517"/>
      <c r="EHZ31" s="517"/>
      <c r="EIA31" s="517"/>
      <c r="EIB31" s="517"/>
      <c r="EIC31" s="517"/>
      <c r="EID31" s="517"/>
      <c r="EIE31" s="517"/>
      <c r="EIF31" s="517"/>
      <c r="EIG31" s="517"/>
      <c r="EIH31" s="517"/>
      <c r="EII31" s="517"/>
      <c r="EIJ31" s="517"/>
      <c r="EIK31" s="517"/>
      <c r="EIL31" s="517"/>
      <c r="EIM31" s="517"/>
      <c r="EIN31" s="517"/>
      <c r="EIO31" s="517"/>
      <c r="EIP31" s="517"/>
      <c r="EIQ31" s="517"/>
      <c r="EIR31" s="517"/>
      <c r="EIS31" s="517"/>
      <c r="EIT31" s="517"/>
      <c r="EIU31" s="517"/>
      <c r="EIV31" s="517"/>
      <c r="EIW31" s="517"/>
      <c r="EIX31" s="517"/>
      <c r="EIY31" s="517"/>
      <c r="EIZ31" s="517"/>
      <c r="EJA31" s="517"/>
      <c r="EJB31" s="517"/>
      <c r="EJC31" s="517"/>
      <c r="EJD31" s="517"/>
      <c r="EJE31" s="517"/>
      <c r="EJF31" s="517"/>
      <c r="EJG31" s="517"/>
      <c r="EJH31" s="517"/>
      <c r="EJI31" s="517"/>
      <c r="EJJ31" s="517"/>
      <c r="EJK31" s="517"/>
      <c r="EJL31" s="517"/>
      <c r="EJM31" s="517"/>
      <c r="EJN31" s="517"/>
      <c r="EJO31" s="517"/>
      <c r="EJP31" s="517"/>
      <c r="EJQ31" s="517"/>
      <c r="EJR31" s="517"/>
      <c r="EJS31" s="517"/>
      <c r="EJT31" s="517"/>
      <c r="EJU31" s="517"/>
      <c r="EJV31" s="517"/>
      <c r="EJW31" s="517"/>
      <c r="EJX31" s="517"/>
      <c r="EJY31" s="517"/>
      <c r="EJZ31" s="517"/>
      <c r="EKA31" s="517"/>
      <c r="EKB31" s="517"/>
      <c r="EKC31" s="517"/>
      <c r="EKD31" s="517"/>
      <c r="EKE31" s="517"/>
      <c r="EKF31" s="517"/>
      <c r="EKG31" s="517"/>
      <c r="EKH31" s="517"/>
      <c r="EKI31" s="517"/>
      <c r="EKJ31" s="517"/>
      <c r="EKK31" s="517"/>
      <c r="EKL31" s="517"/>
      <c r="EKM31" s="517"/>
      <c r="EKN31" s="517"/>
      <c r="EKO31" s="517"/>
      <c r="EKP31" s="517"/>
      <c r="EKQ31" s="517"/>
      <c r="EKR31" s="517"/>
      <c r="EKS31" s="517"/>
      <c r="EKT31" s="517"/>
      <c r="EKU31" s="517"/>
      <c r="EKV31" s="517"/>
      <c r="EKW31" s="517"/>
      <c r="EKX31" s="517"/>
      <c r="EKY31" s="517"/>
      <c r="EKZ31" s="517"/>
      <c r="ELA31" s="517"/>
      <c r="ELB31" s="517"/>
      <c r="ELC31" s="517"/>
      <c r="ELD31" s="517"/>
      <c r="ELE31" s="517"/>
      <c r="ELF31" s="517"/>
      <c r="ELG31" s="517"/>
      <c r="ELH31" s="517"/>
      <c r="ELI31" s="517"/>
      <c r="ELJ31" s="517"/>
      <c r="ELK31" s="517"/>
      <c r="ELL31" s="517"/>
      <c r="ELM31" s="517"/>
      <c r="ELN31" s="517"/>
      <c r="ELO31" s="517"/>
      <c r="ELP31" s="517"/>
      <c r="ELQ31" s="517"/>
      <c r="ELR31" s="517"/>
      <c r="ELS31" s="517"/>
      <c r="ELT31" s="517"/>
      <c r="ELU31" s="517"/>
      <c r="ELV31" s="517"/>
      <c r="ELW31" s="517"/>
      <c r="ELX31" s="517"/>
      <c r="ELY31" s="517"/>
      <c r="ELZ31" s="517"/>
      <c r="EMA31" s="517"/>
      <c r="EMB31" s="517"/>
      <c r="EMC31" s="517"/>
      <c r="EMD31" s="517"/>
      <c r="EME31" s="517"/>
      <c r="EMF31" s="517"/>
      <c r="EMG31" s="517"/>
      <c r="EMH31" s="517"/>
      <c r="EMI31" s="517"/>
      <c r="EMJ31" s="517"/>
      <c r="EMK31" s="517"/>
      <c r="EML31" s="517"/>
      <c r="EMM31" s="517"/>
      <c r="EMN31" s="517"/>
      <c r="EMO31" s="517"/>
      <c r="EMP31" s="517"/>
      <c r="EMQ31" s="517"/>
      <c r="EMR31" s="517"/>
      <c r="EMS31" s="517"/>
      <c r="EMT31" s="517"/>
      <c r="EMU31" s="517"/>
      <c r="EMV31" s="517"/>
      <c r="EMW31" s="517"/>
      <c r="EMX31" s="517"/>
      <c r="EMY31" s="517"/>
      <c r="EMZ31" s="517"/>
      <c r="ENA31" s="517"/>
      <c r="ENB31" s="517"/>
      <c r="ENC31" s="517"/>
      <c r="END31" s="517"/>
      <c r="ENE31" s="517"/>
      <c r="ENF31" s="517"/>
      <c r="ENG31" s="517"/>
      <c r="ENH31" s="517"/>
      <c r="ENI31" s="517"/>
      <c r="ENJ31" s="517"/>
      <c r="ENK31" s="517"/>
      <c r="ENL31" s="517"/>
      <c r="ENM31" s="517"/>
      <c r="ENN31" s="517"/>
      <c r="ENO31" s="517"/>
      <c r="ENP31" s="517"/>
      <c r="ENQ31" s="517"/>
      <c r="ENR31" s="517"/>
      <c r="ENS31" s="517"/>
      <c r="ENT31" s="517"/>
      <c r="ENU31" s="517"/>
      <c r="ENV31" s="517"/>
      <c r="ENW31" s="517"/>
      <c r="ENX31" s="517"/>
      <c r="ENY31" s="517"/>
      <c r="ENZ31" s="517"/>
      <c r="EOA31" s="517"/>
      <c r="EOB31" s="517"/>
      <c r="EOC31" s="517"/>
      <c r="EOD31" s="517"/>
      <c r="EOE31" s="517"/>
      <c r="EOF31" s="517"/>
      <c r="EOG31" s="517"/>
      <c r="EOH31" s="517"/>
      <c r="EOI31" s="517"/>
      <c r="EOJ31" s="517"/>
      <c r="EOK31" s="517"/>
      <c r="EOL31" s="517"/>
      <c r="EOM31" s="517"/>
      <c r="EON31" s="517"/>
      <c r="EOO31" s="517"/>
      <c r="EOP31" s="517"/>
      <c r="EOQ31" s="517"/>
      <c r="EOR31" s="517"/>
      <c r="EOS31" s="517"/>
      <c r="EOT31" s="517"/>
      <c r="EOU31" s="517"/>
      <c r="EOV31" s="517"/>
      <c r="EOW31" s="517"/>
      <c r="EOX31" s="517"/>
      <c r="EOY31" s="517"/>
      <c r="EOZ31" s="517"/>
      <c r="EPA31" s="517"/>
      <c r="EPB31" s="517"/>
      <c r="EPC31" s="517"/>
      <c r="EPD31" s="517"/>
      <c r="EPE31" s="517"/>
      <c r="EPF31" s="517"/>
      <c r="EPG31" s="517"/>
      <c r="EPH31" s="517"/>
      <c r="EPI31" s="517"/>
      <c r="EPJ31" s="517"/>
      <c r="EPK31" s="517"/>
      <c r="EPL31" s="517"/>
      <c r="EPM31" s="517"/>
      <c r="EPN31" s="517"/>
      <c r="EPO31" s="517"/>
      <c r="EPP31" s="517"/>
      <c r="EPQ31" s="517"/>
      <c r="EPR31" s="517"/>
      <c r="EPS31" s="517"/>
      <c r="EPT31" s="517"/>
      <c r="EPU31" s="517"/>
      <c r="EPV31" s="517"/>
      <c r="EPW31" s="517"/>
      <c r="EPX31" s="517"/>
      <c r="EPY31" s="517"/>
      <c r="EPZ31" s="517"/>
      <c r="EQA31" s="517"/>
      <c r="EQB31" s="517"/>
      <c r="EQC31" s="517"/>
      <c r="EQD31" s="517"/>
      <c r="EQE31" s="517"/>
      <c r="EQF31" s="517"/>
      <c r="EQG31" s="517"/>
      <c r="EQH31" s="517"/>
      <c r="EQI31" s="517"/>
      <c r="EQJ31" s="517"/>
      <c r="EQK31" s="517"/>
      <c r="EQL31" s="517"/>
      <c r="EQM31" s="517"/>
      <c r="EQN31" s="517"/>
      <c r="EQO31" s="517"/>
      <c r="EQP31" s="517"/>
      <c r="EQQ31" s="517"/>
      <c r="EQR31" s="517"/>
      <c r="EQS31" s="517"/>
      <c r="EQT31" s="517"/>
      <c r="EQU31" s="517"/>
      <c r="EQV31" s="517"/>
      <c r="EQW31" s="517"/>
      <c r="EQX31" s="517"/>
      <c r="EQY31" s="517"/>
      <c r="EQZ31" s="517"/>
      <c r="ERA31" s="517"/>
      <c r="ERB31" s="517"/>
      <c r="ERC31" s="517"/>
      <c r="ERD31" s="517"/>
      <c r="ERE31" s="517"/>
      <c r="ERF31" s="517"/>
      <c r="ERG31" s="517"/>
      <c r="ERH31" s="517"/>
      <c r="ERI31" s="517"/>
      <c r="ERJ31" s="517"/>
      <c r="ERK31" s="517"/>
      <c r="ERL31" s="517"/>
      <c r="ERM31" s="517"/>
      <c r="ERN31" s="517"/>
      <c r="ERO31" s="517"/>
      <c r="ERP31" s="517"/>
      <c r="ERQ31" s="517"/>
      <c r="ERR31" s="517"/>
      <c r="ERS31" s="517"/>
      <c r="ERT31" s="517"/>
      <c r="ERU31" s="517"/>
      <c r="ERV31" s="517"/>
      <c r="ERW31" s="517"/>
      <c r="ERX31" s="517"/>
      <c r="ERY31" s="517"/>
      <c r="ERZ31" s="517"/>
      <c r="ESA31" s="517"/>
      <c r="ESB31" s="517"/>
      <c r="ESC31" s="517"/>
      <c r="ESD31" s="517"/>
      <c r="ESE31" s="517"/>
      <c r="ESF31" s="517"/>
      <c r="ESG31" s="517"/>
      <c r="ESH31" s="517"/>
      <c r="ESI31" s="517"/>
      <c r="ESJ31" s="517"/>
      <c r="ESK31" s="517"/>
      <c r="ESL31" s="517"/>
      <c r="ESM31" s="517"/>
      <c r="ESN31" s="517"/>
      <c r="ESO31" s="517"/>
      <c r="ESP31" s="517"/>
      <c r="ESQ31" s="517"/>
      <c r="ESR31" s="517"/>
      <c r="ESS31" s="517"/>
      <c r="EST31" s="517"/>
      <c r="ESU31" s="517"/>
      <c r="ESV31" s="517"/>
      <c r="ESW31" s="517"/>
      <c r="ESX31" s="517"/>
      <c r="ESY31" s="517"/>
      <c r="ESZ31" s="517"/>
      <c r="ETA31" s="517"/>
      <c r="ETB31" s="517"/>
      <c r="ETC31" s="517"/>
      <c r="ETD31" s="517"/>
      <c r="ETE31" s="517"/>
      <c r="ETF31" s="517"/>
      <c r="ETG31" s="517"/>
      <c r="ETH31" s="517"/>
      <c r="ETI31" s="517"/>
      <c r="ETJ31" s="517"/>
      <c r="ETK31" s="517"/>
      <c r="ETL31" s="517"/>
      <c r="ETM31" s="517"/>
      <c r="ETN31" s="517"/>
      <c r="ETO31" s="517"/>
      <c r="ETP31" s="517"/>
      <c r="ETQ31" s="517"/>
      <c r="ETR31" s="517"/>
      <c r="ETS31" s="517"/>
      <c r="ETT31" s="517"/>
      <c r="ETU31" s="517"/>
      <c r="ETV31" s="517"/>
      <c r="ETW31" s="517"/>
      <c r="ETX31" s="517"/>
      <c r="ETY31" s="517"/>
      <c r="ETZ31" s="517"/>
      <c r="EUA31" s="517"/>
      <c r="EUB31" s="517"/>
      <c r="EUC31" s="517"/>
      <c r="EUD31" s="517"/>
      <c r="EUE31" s="517"/>
      <c r="EUF31" s="517"/>
      <c r="EUG31" s="517"/>
      <c r="EUH31" s="517"/>
      <c r="EUI31" s="517"/>
      <c r="EUJ31" s="517"/>
      <c r="EUK31" s="517"/>
      <c r="EUL31" s="517"/>
      <c r="EUM31" s="517"/>
      <c r="EUN31" s="517"/>
      <c r="EUO31" s="517"/>
      <c r="EUP31" s="517"/>
      <c r="EUQ31" s="517"/>
      <c r="EUR31" s="517"/>
      <c r="EUS31" s="517"/>
      <c r="EUT31" s="517"/>
      <c r="EUU31" s="517"/>
      <c r="EUV31" s="517"/>
      <c r="EUW31" s="517"/>
      <c r="EUX31" s="517"/>
      <c r="EUY31" s="517"/>
      <c r="EUZ31" s="517"/>
      <c r="EVA31" s="517"/>
      <c r="EVB31" s="517"/>
      <c r="EVC31" s="517"/>
      <c r="EVD31" s="517"/>
      <c r="EVE31" s="517"/>
      <c r="EVF31" s="517"/>
      <c r="EVG31" s="517"/>
      <c r="EVH31" s="517"/>
      <c r="EVI31" s="517"/>
      <c r="EVJ31" s="517"/>
      <c r="EVK31" s="517"/>
      <c r="EVL31" s="517"/>
      <c r="EVM31" s="517"/>
      <c r="EVN31" s="517"/>
      <c r="EVO31" s="517"/>
      <c r="EVP31" s="517"/>
      <c r="EVQ31" s="517"/>
      <c r="EVR31" s="517"/>
      <c r="EVS31" s="517"/>
      <c r="EVT31" s="517"/>
      <c r="EVU31" s="517"/>
      <c r="EVV31" s="517"/>
      <c r="EVW31" s="517"/>
      <c r="EVX31" s="517"/>
      <c r="EVY31" s="517"/>
      <c r="EVZ31" s="517"/>
      <c r="EWA31" s="517"/>
      <c r="EWB31" s="517"/>
      <c r="EWC31" s="517"/>
      <c r="EWD31" s="517"/>
      <c r="EWE31" s="517"/>
      <c r="EWF31" s="517"/>
      <c r="EWG31" s="517"/>
      <c r="EWH31" s="517"/>
      <c r="EWI31" s="517"/>
      <c r="EWJ31" s="517"/>
      <c r="EWK31" s="517"/>
      <c r="EWL31" s="517"/>
      <c r="EWM31" s="517"/>
      <c r="EWN31" s="517"/>
      <c r="EWO31" s="517"/>
      <c r="EWP31" s="517"/>
      <c r="EWQ31" s="517"/>
      <c r="EWR31" s="517"/>
      <c r="EWS31" s="517"/>
      <c r="EWT31" s="517"/>
      <c r="EWU31" s="517"/>
      <c r="EWV31" s="517"/>
      <c r="EWW31" s="517"/>
      <c r="EWX31" s="517"/>
      <c r="EWY31" s="517"/>
      <c r="EWZ31" s="517"/>
      <c r="EXA31" s="517"/>
      <c r="EXB31" s="517"/>
      <c r="EXC31" s="517"/>
      <c r="EXD31" s="517"/>
      <c r="EXE31" s="517"/>
      <c r="EXF31" s="517"/>
      <c r="EXG31" s="517"/>
      <c r="EXH31" s="517"/>
      <c r="EXI31" s="517"/>
      <c r="EXJ31" s="517"/>
      <c r="EXK31" s="517"/>
      <c r="EXL31" s="517"/>
      <c r="EXM31" s="517"/>
      <c r="EXN31" s="517"/>
      <c r="EXO31" s="517"/>
      <c r="EXP31" s="517"/>
      <c r="EXQ31" s="517"/>
      <c r="EXR31" s="517"/>
      <c r="EXS31" s="517"/>
      <c r="EXT31" s="517"/>
      <c r="EXU31" s="517"/>
      <c r="EXV31" s="517"/>
      <c r="EXW31" s="517"/>
      <c r="EXX31" s="517"/>
      <c r="EXY31" s="517"/>
      <c r="EXZ31" s="517"/>
      <c r="EYA31" s="517"/>
      <c r="EYB31" s="517"/>
      <c r="EYC31" s="517"/>
      <c r="EYD31" s="517"/>
      <c r="EYE31" s="517"/>
      <c r="EYF31" s="517"/>
      <c r="EYG31" s="517"/>
      <c r="EYH31" s="517"/>
      <c r="EYI31" s="517"/>
      <c r="EYJ31" s="517"/>
      <c r="EYK31" s="517"/>
      <c r="EYL31" s="517"/>
      <c r="EYM31" s="517"/>
      <c r="EYN31" s="517"/>
      <c r="EYO31" s="517"/>
      <c r="EYP31" s="517"/>
      <c r="EYQ31" s="517"/>
      <c r="EYR31" s="517"/>
      <c r="EYS31" s="517"/>
      <c r="EYT31" s="517"/>
      <c r="EYU31" s="517"/>
      <c r="EYV31" s="517"/>
      <c r="EYW31" s="517"/>
      <c r="EYX31" s="517"/>
      <c r="EYY31" s="517"/>
      <c r="EYZ31" s="517"/>
      <c r="EZA31" s="517"/>
      <c r="EZB31" s="517"/>
      <c r="EZC31" s="517"/>
      <c r="EZD31" s="517"/>
      <c r="EZE31" s="517"/>
      <c r="EZF31" s="517"/>
      <c r="EZG31" s="517"/>
      <c r="EZH31" s="517"/>
      <c r="EZI31" s="517"/>
      <c r="EZJ31" s="517"/>
      <c r="EZK31" s="517"/>
      <c r="EZL31" s="517"/>
      <c r="EZM31" s="517"/>
      <c r="EZN31" s="517"/>
      <c r="EZO31" s="517"/>
      <c r="EZP31" s="517"/>
      <c r="EZQ31" s="517"/>
      <c r="EZR31" s="517"/>
      <c r="EZS31" s="517"/>
      <c r="EZT31" s="517"/>
      <c r="EZU31" s="517"/>
      <c r="EZV31" s="517"/>
      <c r="EZW31" s="517"/>
      <c r="EZX31" s="517"/>
      <c r="EZY31" s="517"/>
      <c r="EZZ31" s="517"/>
      <c r="FAA31" s="517"/>
      <c r="FAB31" s="517"/>
      <c r="FAC31" s="517"/>
      <c r="FAD31" s="517"/>
      <c r="FAE31" s="517"/>
      <c r="FAF31" s="517"/>
      <c r="FAG31" s="517"/>
      <c r="FAH31" s="517"/>
      <c r="FAI31" s="517"/>
      <c r="FAJ31" s="517"/>
      <c r="FAK31" s="517"/>
      <c r="FAL31" s="517"/>
      <c r="FAM31" s="517"/>
      <c r="FAN31" s="517"/>
      <c r="FAO31" s="517"/>
      <c r="FAP31" s="517"/>
      <c r="FAQ31" s="517"/>
      <c r="FAR31" s="517"/>
      <c r="FAS31" s="517"/>
      <c r="FAT31" s="517"/>
      <c r="FAU31" s="517"/>
      <c r="FAV31" s="517"/>
      <c r="FAW31" s="517"/>
      <c r="FAX31" s="517"/>
      <c r="FAY31" s="517"/>
      <c r="FAZ31" s="517"/>
      <c r="FBA31" s="517"/>
      <c r="FBB31" s="517"/>
      <c r="FBC31" s="517"/>
      <c r="FBD31" s="517"/>
      <c r="FBE31" s="517"/>
      <c r="FBF31" s="517"/>
      <c r="FBG31" s="517"/>
      <c r="FBH31" s="517"/>
      <c r="FBI31" s="517"/>
      <c r="FBJ31" s="517"/>
      <c r="FBK31" s="517"/>
      <c r="FBL31" s="517"/>
      <c r="FBM31" s="517"/>
      <c r="FBN31" s="517"/>
      <c r="FBO31" s="517"/>
      <c r="FBP31" s="517"/>
      <c r="FBQ31" s="517"/>
      <c r="FBR31" s="517"/>
      <c r="FBS31" s="517"/>
      <c r="FBT31" s="517"/>
      <c r="FBU31" s="517"/>
      <c r="FBV31" s="517"/>
      <c r="FBW31" s="517"/>
      <c r="FBX31" s="517"/>
      <c r="FBY31" s="517"/>
      <c r="FBZ31" s="517"/>
      <c r="FCA31" s="517"/>
      <c r="FCB31" s="517"/>
      <c r="FCC31" s="517"/>
      <c r="FCD31" s="517"/>
      <c r="FCE31" s="517"/>
      <c r="FCF31" s="517"/>
      <c r="FCG31" s="517"/>
      <c r="FCH31" s="517"/>
      <c r="FCI31" s="517"/>
      <c r="FCJ31" s="517"/>
      <c r="FCK31" s="517"/>
      <c r="FCL31" s="517"/>
      <c r="FCM31" s="517"/>
      <c r="FCN31" s="517"/>
      <c r="FCO31" s="517"/>
      <c r="FCP31" s="517"/>
      <c r="FCQ31" s="517"/>
      <c r="FCR31" s="517"/>
      <c r="FCS31" s="517"/>
      <c r="FCT31" s="517"/>
      <c r="FCU31" s="517"/>
      <c r="FCV31" s="517"/>
      <c r="FCW31" s="517"/>
      <c r="FCX31" s="517"/>
      <c r="FCY31" s="517"/>
      <c r="FCZ31" s="517"/>
      <c r="FDA31" s="517"/>
      <c r="FDB31" s="517"/>
      <c r="FDC31" s="517"/>
      <c r="FDD31" s="517"/>
      <c r="FDE31" s="517"/>
      <c r="FDF31" s="517"/>
      <c r="FDG31" s="517"/>
      <c r="FDH31" s="517"/>
      <c r="FDI31" s="517"/>
      <c r="FDJ31" s="517"/>
      <c r="FDK31" s="517"/>
      <c r="FDL31" s="517"/>
      <c r="FDM31" s="517"/>
      <c r="FDN31" s="517"/>
      <c r="FDO31" s="517"/>
      <c r="FDP31" s="517"/>
      <c r="FDQ31" s="517"/>
      <c r="FDR31" s="517"/>
      <c r="FDS31" s="517"/>
      <c r="FDT31" s="517"/>
      <c r="FDU31" s="517"/>
      <c r="FDV31" s="517"/>
      <c r="FDW31" s="517"/>
      <c r="FDX31" s="517"/>
      <c r="FDY31" s="517"/>
      <c r="FDZ31" s="517"/>
      <c r="FEA31" s="517"/>
      <c r="FEB31" s="517"/>
      <c r="FEC31" s="517"/>
      <c r="FED31" s="517"/>
      <c r="FEE31" s="517"/>
      <c r="FEF31" s="517"/>
      <c r="FEG31" s="517"/>
      <c r="FEH31" s="517"/>
      <c r="FEI31" s="517"/>
      <c r="FEJ31" s="517"/>
      <c r="FEK31" s="517"/>
      <c r="FEL31" s="517"/>
      <c r="FEM31" s="517"/>
      <c r="FEN31" s="517"/>
      <c r="FEO31" s="517"/>
      <c r="FEP31" s="517"/>
      <c r="FEQ31" s="517"/>
      <c r="FER31" s="517"/>
      <c r="FES31" s="517"/>
      <c r="FET31" s="517"/>
      <c r="FEU31" s="517"/>
      <c r="FEV31" s="517"/>
      <c r="FEW31" s="517"/>
      <c r="FEX31" s="517"/>
      <c r="FEY31" s="517"/>
      <c r="FEZ31" s="517"/>
      <c r="FFA31" s="517"/>
      <c r="FFB31" s="517"/>
      <c r="FFC31" s="517"/>
      <c r="FFD31" s="517"/>
      <c r="FFE31" s="517"/>
      <c r="FFF31" s="517"/>
      <c r="FFG31" s="517"/>
      <c r="FFH31" s="517"/>
      <c r="FFI31" s="517"/>
      <c r="FFJ31" s="517"/>
      <c r="FFK31" s="517"/>
      <c r="FFL31" s="517"/>
      <c r="FFM31" s="517"/>
      <c r="FFN31" s="517"/>
      <c r="FFO31" s="517"/>
      <c r="FFP31" s="517"/>
      <c r="FFQ31" s="517"/>
      <c r="FFR31" s="517"/>
      <c r="FFS31" s="517"/>
      <c r="FFT31" s="517"/>
      <c r="FFU31" s="517"/>
      <c r="FFV31" s="517"/>
      <c r="FFW31" s="517"/>
      <c r="FFX31" s="517"/>
      <c r="FFY31" s="517"/>
      <c r="FFZ31" s="517"/>
      <c r="FGA31" s="517"/>
      <c r="FGB31" s="517"/>
      <c r="FGC31" s="517"/>
      <c r="FGD31" s="517"/>
      <c r="FGE31" s="517"/>
      <c r="FGF31" s="517"/>
      <c r="FGG31" s="517"/>
      <c r="FGH31" s="517"/>
      <c r="FGI31" s="517"/>
      <c r="FGJ31" s="517"/>
      <c r="FGK31" s="517"/>
      <c r="FGL31" s="517"/>
      <c r="FGM31" s="517"/>
      <c r="FGN31" s="517"/>
      <c r="FGO31" s="517"/>
      <c r="FGP31" s="517"/>
      <c r="FGQ31" s="517"/>
      <c r="FGR31" s="517"/>
      <c r="FGS31" s="517"/>
      <c r="FGT31" s="517"/>
      <c r="FGU31" s="517"/>
      <c r="FGV31" s="517"/>
      <c r="FGW31" s="517"/>
      <c r="FGX31" s="517"/>
      <c r="FGY31" s="517"/>
      <c r="FGZ31" s="517"/>
      <c r="FHA31" s="517"/>
      <c r="FHB31" s="517"/>
      <c r="FHC31" s="517"/>
      <c r="FHD31" s="517"/>
      <c r="FHE31" s="517"/>
      <c r="FHF31" s="517"/>
      <c r="FHG31" s="517"/>
      <c r="FHH31" s="517"/>
      <c r="FHI31" s="517"/>
      <c r="FHJ31" s="517"/>
      <c r="FHK31" s="517"/>
      <c r="FHL31" s="517"/>
      <c r="FHM31" s="517"/>
      <c r="FHN31" s="517"/>
      <c r="FHO31" s="517"/>
      <c r="FHP31" s="517"/>
      <c r="FHQ31" s="517"/>
      <c r="FHR31" s="517"/>
      <c r="FHS31" s="517"/>
      <c r="FHT31" s="517"/>
      <c r="FHU31" s="517"/>
      <c r="FHV31" s="517"/>
      <c r="FHW31" s="517"/>
      <c r="FHX31" s="517"/>
      <c r="FHY31" s="517"/>
      <c r="FHZ31" s="517"/>
      <c r="FIA31" s="517"/>
      <c r="FIB31" s="517"/>
      <c r="FIC31" s="517"/>
      <c r="FID31" s="517"/>
      <c r="FIE31" s="517"/>
      <c r="FIF31" s="517"/>
      <c r="FIG31" s="517"/>
      <c r="FIH31" s="517"/>
      <c r="FII31" s="517"/>
      <c r="FIJ31" s="517"/>
      <c r="FIK31" s="517"/>
      <c r="FIL31" s="517"/>
      <c r="FIM31" s="517"/>
      <c r="FIN31" s="517"/>
      <c r="FIO31" s="517"/>
      <c r="FIP31" s="517"/>
      <c r="FIQ31" s="517"/>
      <c r="FIR31" s="517"/>
      <c r="FIS31" s="517"/>
      <c r="FIT31" s="517"/>
      <c r="FIU31" s="517"/>
      <c r="FIV31" s="517"/>
      <c r="FIW31" s="517"/>
      <c r="FIX31" s="517"/>
      <c r="FIY31" s="517"/>
      <c r="FIZ31" s="517"/>
      <c r="FJA31" s="517"/>
      <c r="FJB31" s="517"/>
      <c r="FJC31" s="517"/>
      <c r="FJD31" s="517"/>
      <c r="FJE31" s="517"/>
      <c r="FJF31" s="517"/>
      <c r="FJG31" s="517"/>
      <c r="FJH31" s="517"/>
      <c r="FJI31" s="517"/>
      <c r="FJJ31" s="517"/>
      <c r="FJK31" s="517"/>
      <c r="FJL31" s="517"/>
      <c r="FJM31" s="517"/>
      <c r="FJN31" s="517"/>
      <c r="FJO31" s="517"/>
      <c r="FJP31" s="517"/>
      <c r="FJQ31" s="517"/>
      <c r="FJR31" s="517"/>
      <c r="FJS31" s="517"/>
      <c r="FJT31" s="517"/>
      <c r="FJU31" s="517"/>
      <c r="FJV31" s="517"/>
      <c r="FJW31" s="517"/>
      <c r="FJX31" s="517"/>
      <c r="FJY31" s="517"/>
      <c r="FJZ31" s="517"/>
      <c r="FKA31" s="517"/>
      <c r="FKB31" s="517"/>
      <c r="FKC31" s="517"/>
      <c r="FKD31" s="517"/>
      <c r="FKE31" s="517"/>
      <c r="FKF31" s="517"/>
      <c r="FKG31" s="517"/>
      <c r="FKH31" s="517"/>
      <c r="FKI31" s="517"/>
      <c r="FKJ31" s="517"/>
      <c r="FKK31" s="517"/>
      <c r="FKL31" s="517"/>
      <c r="FKM31" s="517"/>
      <c r="FKN31" s="517"/>
      <c r="FKO31" s="517"/>
      <c r="FKP31" s="517"/>
      <c r="FKQ31" s="517"/>
      <c r="FKR31" s="517"/>
      <c r="FKS31" s="517"/>
      <c r="FKT31" s="517"/>
      <c r="FKU31" s="517"/>
      <c r="FKV31" s="517"/>
      <c r="FKW31" s="517"/>
      <c r="FKX31" s="517"/>
      <c r="FKY31" s="517"/>
      <c r="FKZ31" s="517"/>
      <c r="FLA31" s="517"/>
      <c r="FLB31" s="517"/>
      <c r="FLC31" s="517"/>
      <c r="FLD31" s="517"/>
      <c r="FLE31" s="517"/>
      <c r="FLF31" s="517"/>
      <c r="FLG31" s="517"/>
      <c r="FLH31" s="517"/>
      <c r="FLI31" s="517"/>
      <c r="FLJ31" s="517"/>
      <c r="FLK31" s="517"/>
      <c r="FLL31" s="517"/>
      <c r="FLM31" s="517"/>
      <c r="FLN31" s="517"/>
      <c r="FLO31" s="517"/>
      <c r="FLP31" s="517"/>
      <c r="FLQ31" s="517"/>
      <c r="FLR31" s="517"/>
      <c r="FLS31" s="517"/>
      <c r="FLT31" s="517"/>
      <c r="FLU31" s="517"/>
      <c r="FLV31" s="517"/>
      <c r="FLW31" s="517"/>
      <c r="FLX31" s="517"/>
      <c r="FLY31" s="517"/>
      <c r="FLZ31" s="517"/>
      <c r="FMA31" s="517"/>
      <c r="FMB31" s="517"/>
      <c r="FMC31" s="517"/>
      <c r="FMD31" s="517"/>
      <c r="FME31" s="517"/>
      <c r="FMF31" s="517"/>
      <c r="FMG31" s="517"/>
      <c r="FMH31" s="517"/>
      <c r="FMI31" s="517"/>
      <c r="FMJ31" s="517"/>
      <c r="FMK31" s="517"/>
      <c r="FML31" s="517"/>
      <c r="FMM31" s="517"/>
      <c r="FMN31" s="517"/>
      <c r="FMO31" s="517"/>
      <c r="FMP31" s="517"/>
      <c r="FMQ31" s="517"/>
      <c r="FMR31" s="517"/>
      <c r="FMS31" s="517"/>
      <c r="FMT31" s="517"/>
      <c r="FMU31" s="517"/>
      <c r="FMV31" s="517"/>
      <c r="FMW31" s="517"/>
      <c r="FMX31" s="517"/>
      <c r="FMY31" s="517"/>
      <c r="FMZ31" s="517"/>
      <c r="FNA31" s="517"/>
      <c r="FNB31" s="517"/>
      <c r="FNC31" s="517"/>
      <c r="FND31" s="517"/>
      <c r="FNE31" s="517"/>
      <c r="FNF31" s="517"/>
      <c r="FNG31" s="517"/>
      <c r="FNH31" s="517"/>
      <c r="FNI31" s="517"/>
      <c r="FNJ31" s="517"/>
      <c r="FNK31" s="517"/>
      <c r="FNL31" s="517"/>
      <c r="FNM31" s="517"/>
      <c r="FNN31" s="517"/>
      <c r="FNO31" s="517"/>
      <c r="FNP31" s="517"/>
      <c r="FNQ31" s="517"/>
      <c r="FNR31" s="517"/>
      <c r="FNS31" s="517"/>
      <c r="FNT31" s="517"/>
      <c r="FNU31" s="517"/>
      <c r="FNV31" s="517"/>
      <c r="FNW31" s="517"/>
      <c r="FNX31" s="517"/>
      <c r="FNY31" s="517"/>
      <c r="FNZ31" s="517"/>
      <c r="FOA31" s="517"/>
      <c r="FOB31" s="517"/>
      <c r="FOC31" s="517"/>
      <c r="FOD31" s="517"/>
      <c r="FOE31" s="517"/>
      <c r="FOF31" s="517"/>
      <c r="FOG31" s="517"/>
      <c r="FOH31" s="517"/>
      <c r="FOI31" s="517"/>
      <c r="FOJ31" s="517"/>
      <c r="FOK31" s="517"/>
      <c r="FOL31" s="517"/>
      <c r="FOM31" s="517"/>
      <c r="FON31" s="517"/>
      <c r="FOO31" s="517"/>
      <c r="FOP31" s="517"/>
      <c r="FOQ31" s="517"/>
      <c r="FOR31" s="517"/>
      <c r="FOS31" s="517"/>
      <c r="FOT31" s="517"/>
      <c r="FOU31" s="517"/>
      <c r="FOV31" s="517"/>
      <c r="FOW31" s="517"/>
      <c r="FOX31" s="517"/>
      <c r="FOY31" s="517"/>
      <c r="FOZ31" s="517"/>
      <c r="FPA31" s="517"/>
      <c r="FPB31" s="517"/>
      <c r="FPC31" s="517"/>
      <c r="FPD31" s="517"/>
      <c r="FPE31" s="517"/>
      <c r="FPF31" s="517"/>
      <c r="FPG31" s="517"/>
      <c r="FPH31" s="517"/>
      <c r="FPI31" s="517"/>
      <c r="FPJ31" s="517"/>
      <c r="FPK31" s="517"/>
      <c r="FPL31" s="517"/>
      <c r="FPM31" s="517"/>
      <c r="FPN31" s="517"/>
      <c r="FPO31" s="517"/>
      <c r="FPP31" s="517"/>
      <c r="FPQ31" s="517"/>
      <c r="FPR31" s="517"/>
      <c r="FPS31" s="517"/>
      <c r="FPT31" s="517"/>
      <c r="FPU31" s="517"/>
      <c r="FPV31" s="517"/>
      <c r="FPW31" s="517"/>
      <c r="FPX31" s="517"/>
      <c r="FPY31" s="517"/>
      <c r="FPZ31" s="517"/>
      <c r="FQA31" s="517"/>
      <c r="FQB31" s="517"/>
      <c r="FQC31" s="517"/>
      <c r="FQD31" s="517"/>
      <c r="FQE31" s="517"/>
      <c r="FQF31" s="517"/>
      <c r="FQG31" s="517"/>
      <c r="FQH31" s="517"/>
      <c r="FQI31" s="517"/>
      <c r="FQJ31" s="517"/>
      <c r="FQK31" s="517"/>
      <c r="FQL31" s="517"/>
      <c r="FQM31" s="517"/>
      <c r="FQN31" s="517"/>
      <c r="FQO31" s="517"/>
      <c r="FQP31" s="517"/>
      <c r="FQQ31" s="517"/>
      <c r="FQR31" s="517"/>
      <c r="FQS31" s="517"/>
      <c r="FQT31" s="517"/>
      <c r="FQU31" s="517"/>
      <c r="FQV31" s="517"/>
      <c r="FQW31" s="517"/>
      <c r="FQX31" s="517"/>
      <c r="FQY31" s="517"/>
      <c r="FQZ31" s="517"/>
      <c r="FRA31" s="517"/>
      <c r="FRB31" s="517"/>
      <c r="FRC31" s="517"/>
      <c r="FRD31" s="517"/>
      <c r="FRE31" s="517"/>
      <c r="FRF31" s="517"/>
      <c r="FRG31" s="517"/>
      <c r="FRH31" s="517"/>
      <c r="FRI31" s="517"/>
      <c r="FRJ31" s="517"/>
      <c r="FRK31" s="517"/>
      <c r="FRL31" s="517"/>
      <c r="FRM31" s="517"/>
      <c r="FRN31" s="517"/>
      <c r="FRO31" s="517"/>
      <c r="FRP31" s="517"/>
      <c r="FRQ31" s="517"/>
      <c r="FRR31" s="517"/>
      <c r="FRS31" s="517"/>
      <c r="FRT31" s="517"/>
      <c r="FRU31" s="517"/>
      <c r="FRV31" s="517"/>
      <c r="FRW31" s="517"/>
      <c r="FRX31" s="517"/>
      <c r="FRY31" s="517"/>
      <c r="FRZ31" s="517"/>
      <c r="FSA31" s="517"/>
      <c r="FSB31" s="517"/>
      <c r="FSC31" s="517"/>
      <c r="FSD31" s="517"/>
      <c r="FSE31" s="517"/>
      <c r="FSF31" s="517"/>
      <c r="FSG31" s="517"/>
      <c r="FSH31" s="517"/>
      <c r="FSI31" s="517"/>
      <c r="FSJ31" s="517"/>
      <c r="FSK31" s="517"/>
      <c r="FSL31" s="517"/>
      <c r="FSM31" s="517"/>
      <c r="FSN31" s="517"/>
      <c r="FSO31" s="517"/>
      <c r="FSP31" s="517"/>
      <c r="FSQ31" s="517"/>
      <c r="FSR31" s="517"/>
      <c r="FSS31" s="517"/>
      <c r="FST31" s="517"/>
      <c r="FSU31" s="517"/>
      <c r="FSV31" s="517"/>
      <c r="FSW31" s="517"/>
      <c r="FSX31" s="517"/>
      <c r="FSY31" s="517"/>
      <c r="FSZ31" s="517"/>
      <c r="FTA31" s="517"/>
      <c r="FTB31" s="517"/>
      <c r="FTC31" s="517"/>
      <c r="FTD31" s="517"/>
      <c r="FTE31" s="517"/>
      <c r="FTF31" s="517"/>
      <c r="FTG31" s="517"/>
      <c r="FTH31" s="517"/>
      <c r="FTI31" s="517"/>
      <c r="FTJ31" s="517"/>
      <c r="FTK31" s="517"/>
      <c r="FTL31" s="517"/>
      <c r="FTM31" s="517"/>
      <c r="FTN31" s="517"/>
      <c r="FTO31" s="517"/>
      <c r="FTP31" s="517"/>
      <c r="FTQ31" s="517"/>
      <c r="FTR31" s="517"/>
      <c r="FTS31" s="517"/>
      <c r="FTT31" s="517"/>
      <c r="FTU31" s="517"/>
      <c r="FTV31" s="517"/>
      <c r="FTW31" s="517"/>
      <c r="FTX31" s="517"/>
      <c r="FTY31" s="517"/>
      <c r="FTZ31" s="517"/>
      <c r="FUA31" s="517"/>
      <c r="FUB31" s="517"/>
      <c r="FUC31" s="517"/>
      <c r="FUD31" s="517"/>
      <c r="FUE31" s="517"/>
      <c r="FUF31" s="517"/>
      <c r="FUG31" s="517"/>
      <c r="FUH31" s="517"/>
      <c r="FUI31" s="517"/>
      <c r="FUJ31" s="517"/>
      <c r="FUK31" s="517"/>
      <c r="FUL31" s="517"/>
      <c r="FUM31" s="517"/>
      <c r="FUN31" s="517"/>
      <c r="FUO31" s="517"/>
      <c r="FUP31" s="517"/>
      <c r="FUQ31" s="517"/>
      <c r="FUR31" s="517"/>
      <c r="FUS31" s="517"/>
      <c r="FUT31" s="517"/>
      <c r="FUU31" s="517"/>
      <c r="FUV31" s="517"/>
      <c r="FUW31" s="517"/>
      <c r="FUX31" s="517"/>
      <c r="FUY31" s="517"/>
      <c r="FUZ31" s="517"/>
      <c r="FVA31" s="517"/>
      <c r="FVB31" s="517"/>
      <c r="FVC31" s="517"/>
      <c r="FVD31" s="517"/>
      <c r="FVE31" s="517"/>
      <c r="FVF31" s="517"/>
      <c r="FVG31" s="517"/>
      <c r="FVH31" s="517"/>
      <c r="FVI31" s="517"/>
      <c r="FVJ31" s="517"/>
      <c r="FVK31" s="517"/>
      <c r="FVL31" s="517"/>
      <c r="FVM31" s="517"/>
      <c r="FVN31" s="517"/>
      <c r="FVO31" s="517"/>
      <c r="FVP31" s="517"/>
      <c r="FVQ31" s="517"/>
      <c r="FVR31" s="517"/>
      <c r="FVS31" s="517"/>
      <c r="FVT31" s="517"/>
      <c r="FVU31" s="517"/>
      <c r="FVV31" s="517"/>
      <c r="FVW31" s="517"/>
      <c r="FVX31" s="517"/>
      <c r="FVY31" s="517"/>
      <c r="FVZ31" s="517"/>
      <c r="FWA31" s="517"/>
      <c r="FWB31" s="517"/>
      <c r="FWC31" s="517"/>
      <c r="FWD31" s="517"/>
      <c r="FWE31" s="517"/>
      <c r="FWF31" s="517"/>
      <c r="FWG31" s="517"/>
      <c r="FWH31" s="517"/>
      <c r="FWI31" s="517"/>
      <c r="FWJ31" s="517"/>
      <c r="FWK31" s="517"/>
      <c r="FWL31" s="517"/>
      <c r="FWM31" s="517"/>
      <c r="FWN31" s="517"/>
      <c r="FWO31" s="517"/>
      <c r="FWP31" s="517"/>
      <c r="FWQ31" s="517"/>
      <c r="FWR31" s="517"/>
      <c r="FWS31" s="517"/>
      <c r="FWT31" s="517"/>
      <c r="FWU31" s="517"/>
      <c r="FWV31" s="517"/>
      <c r="FWW31" s="517"/>
      <c r="FWX31" s="517"/>
      <c r="FWY31" s="517"/>
      <c r="FWZ31" s="517"/>
      <c r="FXA31" s="517"/>
      <c r="FXB31" s="517"/>
      <c r="FXC31" s="517"/>
      <c r="FXD31" s="517"/>
      <c r="FXE31" s="517"/>
      <c r="FXF31" s="517"/>
      <c r="FXG31" s="517"/>
      <c r="FXH31" s="517"/>
      <c r="FXI31" s="517"/>
      <c r="FXJ31" s="517"/>
      <c r="FXK31" s="517"/>
      <c r="FXL31" s="517"/>
      <c r="FXM31" s="517"/>
      <c r="FXN31" s="517"/>
      <c r="FXO31" s="517"/>
      <c r="FXP31" s="517"/>
      <c r="FXQ31" s="517"/>
      <c r="FXR31" s="517"/>
      <c r="FXS31" s="517"/>
      <c r="FXT31" s="517"/>
      <c r="FXU31" s="517"/>
      <c r="FXV31" s="517"/>
      <c r="FXW31" s="517"/>
      <c r="FXX31" s="517"/>
      <c r="FXY31" s="517"/>
      <c r="FXZ31" s="517"/>
      <c r="FYA31" s="517"/>
      <c r="FYB31" s="517"/>
      <c r="FYC31" s="517"/>
      <c r="FYD31" s="517"/>
      <c r="FYE31" s="517"/>
      <c r="FYF31" s="517"/>
      <c r="FYG31" s="517"/>
      <c r="FYH31" s="517"/>
      <c r="FYI31" s="517"/>
      <c r="FYJ31" s="517"/>
      <c r="FYK31" s="517"/>
      <c r="FYL31" s="517"/>
      <c r="FYM31" s="517"/>
      <c r="FYN31" s="517"/>
      <c r="FYO31" s="517"/>
      <c r="FYP31" s="517"/>
      <c r="FYQ31" s="517"/>
      <c r="FYR31" s="517"/>
      <c r="FYS31" s="517"/>
      <c r="FYT31" s="517"/>
      <c r="FYU31" s="517"/>
      <c r="FYV31" s="517"/>
      <c r="FYW31" s="517"/>
      <c r="FYX31" s="517"/>
      <c r="FYY31" s="517"/>
      <c r="FYZ31" s="517"/>
      <c r="FZA31" s="517"/>
      <c r="FZB31" s="517"/>
      <c r="FZC31" s="517"/>
      <c r="FZD31" s="517"/>
      <c r="FZE31" s="517"/>
      <c r="FZF31" s="517"/>
      <c r="FZG31" s="517"/>
      <c r="FZH31" s="517"/>
      <c r="FZI31" s="517"/>
      <c r="FZJ31" s="517"/>
      <c r="FZK31" s="517"/>
      <c r="FZL31" s="517"/>
      <c r="FZM31" s="517"/>
      <c r="FZN31" s="517"/>
      <c r="FZO31" s="517"/>
      <c r="FZP31" s="517"/>
      <c r="FZQ31" s="517"/>
      <c r="FZR31" s="517"/>
      <c r="FZS31" s="517"/>
      <c r="FZT31" s="517"/>
      <c r="FZU31" s="517"/>
      <c r="FZV31" s="517"/>
      <c r="FZW31" s="517"/>
      <c r="FZX31" s="517"/>
      <c r="FZY31" s="517"/>
      <c r="FZZ31" s="517"/>
      <c r="GAA31" s="517"/>
      <c r="GAB31" s="517"/>
      <c r="GAC31" s="517"/>
      <c r="GAD31" s="517"/>
      <c r="GAE31" s="517"/>
      <c r="GAF31" s="517"/>
      <c r="GAG31" s="517"/>
      <c r="GAH31" s="517"/>
      <c r="GAI31" s="517"/>
      <c r="GAJ31" s="517"/>
      <c r="GAK31" s="517"/>
      <c r="GAL31" s="517"/>
      <c r="GAM31" s="517"/>
      <c r="GAN31" s="517"/>
      <c r="GAO31" s="517"/>
      <c r="GAP31" s="517"/>
      <c r="GAQ31" s="517"/>
      <c r="GAR31" s="517"/>
      <c r="GAS31" s="517"/>
      <c r="GAT31" s="517"/>
      <c r="GAU31" s="517"/>
      <c r="GAV31" s="517"/>
      <c r="GAW31" s="517"/>
      <c r="GAX31" s="517"/>
      <c r="GAY31" s="517"/>
      <c r="GAZ31" s="517"/>
      <c r="GBA31" s="517"/>
      <c r="GBB31" s="517"/>
      <c r="GBC31" s="517"/>
      <c r="GBD31" s="517"/>
      <c r="GBE31" s="517"/>
      <c r="GBF31" s="517"/>
      <c r="GBG31" s="517"/>
      <c r="GBH31" s="517"/>
      <c r="GBI31" s="517"/>
      <c r="GBJ31" s="517"/>
      <c r="GBK31" s="517"/>
      <c r="GBL31" s="517"/>
      <c r="GBM31" s="517"/>
      <c r="GBN31" s="517"/>
      <c r="GBO31" s="517"/>
      <c r="GBP31" s="517"/>
      <c r="GBQ31" s="517"/>
      <c r="GBR31" s="517"/>
      <c r="GBS31" s="517"/>
      <c r="GBT31" s="517"/>
      <c r="GBU31" s="517"/>
      <c r="GBV31" s="517"/>
      <c r="GBW31" s="517"/>
      <c r="GBX31" s="517"/>
      <c r="GBY31" s="517"/>
      <c r="GBZ31" s="517"/>
      <c r="GCA31" s="517"/>
      <c r="GCB31" s="517"/>
      <c r="GCC31" s="517"/>
      <c r="GCD31" s="517"/>
      <c r="GCE31" s="517"/>
      <c r="GCF31" s="517"/>
      <c r="GCG31" s="517"/>
      <c r="GCH31" s="517"/>
      <c r="GCI31" s="517"/>
      <c r="GCJ31" s="517"/>
      <c r="GCK31" s="517"/>
      <c r="GCL31" s="517"/>
      <c r="GCM31" s="517"/>
      <c r="GCN31" s="517"/>
      <c r="GCO31" s="517"/>
      <c r="GCP31" s="517"/>
      <c r="GCQ31" s="517"/>
      <c r="GCR31" s="517"/>
      <c r="GCS31" s="517"/>
      <c r="GCT31" s="517"/>
      <c r="GCU31" s="517"/>
      <c r="GCV31" s="517"/>
      <c r="GCW31" s="517"/>
      <c r="GCX31" s="517"/>
      <c r="GCY31" s="517"/>
      <c r="GCZ31" s="517"/>
      <c r="GDA31" s="517"/>
      <c r="GDB31" s="517"/>
      <c r="GDC31" s="517"/>
      <c r="GDD31" s="517"/>
      <c r="GDE31" s="517"/>
      <c r="GDF31" s="517"/>
      <c r="GDG31" s="517"/>
      <c r="GDH31" s="517"/>
      <c r="GDI31" s="517"/>
      <c r="GDJ31" s="517"/>
      <c r="GDK31" s="517"/>
      <c r="GDL31" s="517"/>
      <c r="GDM31" s="517"/>
      <c r="GDN31" s="517"/>
      <c r="GDO31" s="517"/>
      <c r="GDP31" s="517"/>
      <c r="GDQ31" s="517"/>
      <c r="GDR31" s="517"/>
      <c r="GDS31" s="517"/>
      <c r="GDT31" s="517"/>
      <c r="GDU31" s="517"/>
      <c r="GDV31" s="517"/>
      <c r="GDW31" s="517"/>
      <c r="GDX31" s="517"/>
      <c r="GDY31" s="517"/>
      <c r="GDZ31" s="517"/>
      <c r="GEA31" s="517"/>
      <c r="GEB31" s="517"/>
      <c r="GEC31" s="517"/>
      <c r="GED31" s="517"/>
      <c r="GEE31" s="517"/>
      <c r="GEF31" s="517"/>
      <c r="GEG31" s="517"/>
      <c r="GEH31" s="517"/>
      <c r="GEI31" s="517"/>
      <c r="GEJ31" s="517"/>
      <c r="GEK31" s="517"/>
      <c r="GEL31" s="517"/>
      <c r="GEM31" s="517"/>
      <c r="GEN31" s="517"/>
      <c r="GEO31" s="517"/>
      <c r="GEP31" s="517"/>
      <c r="GEQ31" s="517"/>
      <c r="GER31" s="517"/>
      <c r="GES31" s="517"/>
      <c r="GET31" s="517"/>
      <c r="GEU31" s="517"/>
      <c r="GEV31" s="517"/>
      <c r="GEW31" s="517"/>
      <c r="GEX31" s="517"/>
      <c r="GEY31" s="517"/>
      <c r="GEZ31" s="517"/>
      <c r="GFA31" s="517"/>
      <c r="GFB31" s="517"/>
      <c r="GFC31" s="517"/>
      <c r="GFD31" s="517"/>
      <c r="GFE31" s="517"/>
      <c r="GFF31" s="517"/>
      <c r="GFG31" s="517"/>
      <c r="GFH31" s="517"/>
      <c r="GFI31" s="517"/>
      <c r="GFJ31" s="517"/>
      <c r="GFK31" s="517"/>
      <c r="GFL31" s="517"/>
      <c r="GFM31" s="517"/>
      <c r="GFN31" s="517"/>
      <c r="GFO31" s="517"/>
      <c r="GFP31" s="517"/>
      <c r="GFQ31" s="517"/>
      <c r="GFR31" s="517"/>
      <c r="GFS31" s="517"/>
      <c r="GFT31" s="517"/>
      <c r="GFU31" s="517"/>
      <c r="GFV31" s="517"/>
      <c r="GFW31" s="517"/>
      <c r="GFX31" s="517"/>
      <c r="GFY31" s="517"/>
      <c r="GFZ31" s="517"/>
      <c r="GGA31" s="517"/>
      <c r="GGB31" s="517"/>
      <c r="GGC31" s="517"/>
      <c r="GGD31" s="517"/>
      <c r="GGE31" s="517"/>
      <c r="GGF31" s="517"/>
      <c r="GGG31" s="517"/>
      <c r="GGH31" s="517"/>
      <c r="GGI31" s="517"/>
      <c r="GGJ31" s="517"/>
      <c r="GGK31" s="517"/>
      <c r="GGL31" s="517"/>
      <c r="GGM31" s="517"/>
      <c r="GGN31" s="517"/>
      <c r="GGO31" s="517"/>
      <c r="GGP31" s="517"/>
      <c r="GGQ31" s="517"/>
      <c r="GGR31" s="517"/>
      <c r="GGS31" s="517"/>
      <c r="GGT31" s="517"/>
      <c r="GGU31" s="517"/>
      <c r="GGV31" s="517"/>
      <c r="GGW31" s="517"/>
      <c r="GGX31" s="517"/>
      <c r="GGY31" s="517"/>
      <c r="GGZ31" s="517"/>
      <c r="GHA31" s="517"/>
      <c r="GHB31" s="517"/>
      <c r="GHC31" s="517"/>
      <c r="GHD31" s="517"/>
      <c r="GHE31" s="517"/>
      <c r="GHF31" s="517"/>
      <c r="GHG31" s="517"/>
      <c r="GHH31" s="517"/>
      <c r="GHI31" s="517"/>
      <c r="GHJ31" s="517"/>
      <c r="GHK31" s="517"/>
      <c r="GHL31" s="517"/>
      <c r="GHM31" s="517"/>
      <c r="GHN31" s="517"/>
      <c r="GHO31" s="517"/>
      <c r="GHP31" s="517"/>
      <c r="GHQ31" s="517"/>
      <c r="GHR31" s="517"/>
      <c r="GHS31" s="517"/>
      <c r="GHT31" s="517"/>
      <c r="GHU31" s="517"/>
      <c r="GHV31" s="517"/>
      <c r="GHW31" s="517"/>
      <c r="GHX31" s="517"/>
      <c r="GHY31" s="517"/>
      <c r="GHZ31" s="517"/>
      <c r="GIA31" s="517"/>
      <c r="GIB31" s="517"/>
      <c r="GIC31" s="517"/>
      <c r="GID31" s="517"/>
      <c r="GIE31" s="517"/>
      <c r="GIF31" s="517"/>
      <c r="GIG31" s="517"/>
      <c r="GIH31" s="517"/>
      <c r="GII31" s="517"/>
      <c r="GIJ31" s="517"/>
      <c r="GIK31" s="517"/>
      <c r="GIL31" s="517"/>
      <c r="GIM31" s="517"/>
      <c r="GIN31" s="517"/>
      <c r="GIO31" s="517"/>
      <c r="GIP31" s="517"/>
      <c r="GIQ31" s="517"/>
      <c r="GIR31" s="517"/>
      <c r="GIS31" s="517"/>
      <c r="GIT31" s="517"/>
      <c r="GIU31" s="517"/>
      <c r="GIV31" s="517"/>
      <c r="GIW31" s="517"/>
      <c r="GIX31" s="517"/>
      <c r="GIY31" s="517"/>
      <c r="GIZ31" s="517"/>
      <c r="GJA31" s="517"/>
      <c r="GJB31" s="517"/>
      <c r="GJC31" s="517"/>
      <c r="GJD31" s="517"/>
      <c r="GJE31" s="517"/>
      <c r="GJF31" s="517"/>
      <c r="GJG31" s="517"/>
      <c r="GJH31" s="517"/>
      <c r="GJI31" s="517"/>
      <c r="GJJ31" s="517"/>
      <c r="GJK31" s="517"/>
      <c r="GJL31" s="517"/>
      <c r="GJM31" s="517"/>
      <c r="GJN31" s="517"/>
      <c r="GJO31" s="517"/>
      <c r="GJP31" s="517"/>
      <c r="GJQ31" s="517"/>
      <c r="GJR31" s="517"/>
      <c r="GJS31" s="517"/>
      <c r="GJT31" s="517"/>
      <c r="GJU31" s="517"/>
      <c r="GJV31" s="517"/>
      <c r="GJW31" s="517"/>
      <c r="GJX31" s="517"/>
      <c r="GJY31" s="517"/>
      <c r="GJZ31" s="517"/>
      <c r="GKA31" s="517"/>
      <c r="GKB31" s="517"/>
      <c r="GKC31" s="517"/>
      <c r="GKD31" s="517"/>
      <c r="GKE31" s="517"/>
      <c r="GKF31" s="517"/>
      <c r="GKG31" s="517"/>
      <c r="GKH31" s="517"/>
      <c r="GKI31" s="517"/>
      <c r="GKJ31" s="517"/>
      <c r="GKK31" s="517"/>
      <c r="GKL31" s="517"/>
      <c r="GKM31" s="517"/>
      <c r="GKN31" s="517"/>
      <c r="GKO31" s="517"/>
      <c r="GKP31" s="517"/>
      <c r="GKQ31" s="517"/>
      <c r="GKR31" s="517"/>
      <c r="GKS31" s="517"/>
      <c r="GKT31" s="517"/>
      <c r="GKU31" s="517"/>
      <c r="GKV31" s="517"/>
      <c r="GKW31" s="517"/>
      <c r="GKX31" s="517"/>
      <c r="GKY31" s="517"/>
      <c r="GKZ31" s="517"/>
      <c r="GLA31" s="517"/>
      <c r="GLB31" s="517"/>
      <c r="GLC31" s="517"/>
      <c r="GLD31" s="517"/>
      <c r="GLE31" s="517"/>
      <c r="GLF31" s="517"/>
      <c r="GLG31" s="517"/>
      <c r="GLH31" s="517"/>
      <c r="GLI31" s="517"/>
      <c r="GLJ31" s="517"/>
      <c r="GLK31" s="517"/>
      <c r="GLL31" s="517"/>
      <c r="GLM31" s="517"/>
      <c r="GLN31" s="517"/>
      <c r="GLO31" s="517"/>
      <c r="GLP31" s="517"/>
      <c r="GLQ31" s="517"/>
      <c r="GLR31" s="517"/>
      <c r="GLS31" s="517"/>
      <c r="GLT31" s="517"/>
      <c r="GLU31" s="517"/>
      <c r="GLV31" s="517"/>
      <c r="GLW31" s="517"/>
      <c r="GLX31" s="517"/>
      <c r="GLY31" s="517"/>
      <c r="GLZ31" s="517"/>
      <c r="GMA31" s="517"/>
      <c r="GMB31" s="517"/>
      <c r="GMC31" s="517"/>
      <c r="GMD31" s="517"/>
      <c r="GME31" s="517"/>
      <c r="GMF31" s="517"/>
      <c r="GMG31" s="517"/>
      <c r="GMH31" s="517"/>
      <c r="GMI31" s="517"/>
      <c r="GMJ31" s="517"/>
      <c r="GMK31" s="517"/>
      <c r="GML31" s="517"/>
      <c r="GMM31" s="517"/>
      <c r="GMN31" s="517"/>
      <c r="GMO31" s="517"/>
      <c r="GMP31" s="517"/>
      <c r="GMQ31" s="517"/>
      <c r="GMR31" s="517"/>
      <c r="GMS31" s="517"/>
      <c r="GMT31" s="517"/>
      <c r="GMU31" s="517"/>
      <c r="GMV31" s="517"/>
      <c r="GMW31" s="517"/>
      <c r="GMX31" s="517"/>
      <c r="GMY31" s="517"/>
      <c r="GMZ31" s="517"/>
      <c r="GNA31" s="517"/>
      <c r="GNB31" s="517"/>
      <c r="GNC31" s="517"/>
      <c r="GND31" s="517"/>
      <c r="GNE31" s="517"/>
      <c r="GNF31" s="517"/>
      <c r="GNG31" s="517"/>
      <c r="GNH31" s="517"/>
      <c r="GNI31" s="517"/>
      <c r="GNJ31" s="517"/>
      <c r="GNK31" s="517"/>
      <c r="GNL31" s="517"/>
      <c r="GNM31" s="517"/>
      <c r="GNN31" s="517"/>
      <c r="GNO31" s="517"/>
      <c r="GNP31" s="517"/>
      <c r="GNQ31" s="517"/>
      <c r="GNR31" s="517"/>
      <c r="GNS31" s="517"/>
      <c r="GNT31" s="517"/>
      <c r="GNU31" s="517"/>
      <c r="GNV31" s="517"/>
      <c r="GNW31" s="517"/>
      <c r="GNX31" s="517"/>
      <c r="GNY31" s="517"/>
      <c r="GNZ31" s="517"/>
      <c r="GOA31" s="517"/>
      <c r="GOB31" s="517"/>
      <c r="GOC31" s="517"/>
      <c r="GOD31" s="517"/>
      <c r="GOE31" s="517"/>
      <c r="GOF31" s="517"/>
      <c r="GOG31" s="517"/>
      <c r="GOH31" s="517"/>
      <c r="GOI31" s="517"/>
      <c r="GOJ31" s="517"/>
      <c r="GOK31" s="517"/>
      <c r="GOL31" s="517"/>
      <c r="GOM31" s="517"/>
      <c r="GON31" s="517"/>
      <c r="GOO31" s="517"/>
      <c r="GOP31" s="517"/>
      <c r="GOQ31" s="517"/>
      <c r="GOR31" s="517"/>
      <c r="GOS31" s="517"/>
      <c r="GOT31" s="517"/>
      <c r="GOU31" s="517"/>
      <c r="GOV31" s="517"/>
      <c r="GOW31" s="517"/>
      <c r="GOX31" s="517"/>
      <c r="GOY31" s="517"/>
      <c r="GOZ31" s="517"/>
      <c r="GPA31" s="517"/>
      <c r="GPB31" s="517"/>
      <c r="GPC31" s="517"/>
      <c r="GPD31" s="517"/>
      <c r="GPE31" s="517"/>
      <c r="GPF31" s="517"/>
      <c r="GPG31" s="517"/>
      <c r="GPH31" s="517"/>
      <c r="GPI31" s="517"/>
      <c r="GPJ31" s="517"/>
      <c r="GPK31" s="517"/>
      <c r="GPL31" s="517"/>
      <c r="GPM31" s="517"/>
      <c r="GPN31" s="517"/>
      <c r="GPO31" s="517"/>
      <c r="GPP31" s="517"/>
      <c r="GPQ31" s="517"/>
      <c r="GPR31" s="517"/>
      <c r="GPS31" s="517"/>
      <c r="GPT31" s="517"/>
      <c r="GPU31" s="517"/>
      <c r="GPV31" s="517"/>
      <c r="GPW31" s="517"/>
      <c r="GPX31" s="517"/>
      <c r="GPY31" s="517"/>
      <c r="GPZ31" s="517"/>
      <c r="GQA31" s="517"/>
      <c r="GQB31" s="517"/>
      <c r="GQC31" s="517"/>
      <c r="GQD31" s="517"/>
      <c r="GQE31" s="517"/>
      <c r="GQF31" s="517"/>
      <c r="GQG31" s="517"/>
      <c r="GQH31" s="517"/>
      <c r="GQI31" s="517"/>
      <c r="GQJ31" s="517"/>
      <c r="GQK31" s="517"/>
      <c r="GQL31" s="517"/>
      <c r="GQM31" s="517"/>
      <c r="GQN31" s="517"/>
      <c r="GQO31" s="517"/>
      <c r="GQP31" s="517"/>
      <c r="GQQ31" s="517"/>
      <c r="GQR31" s="517"/>
      <c r="GQS31" s="517"/>
      <c r="GQT31" s="517"/>
      <c r="GQU31" s="517"/>
      <c r="GQV31" s="517"/>
      <c r="GQW31" s="517"/>
      <c r="GQX31" s="517"/>
      <c r="GQY31" s="517"/>
      <c r="GQZ31" s="517"/>
      <c r="GRA31" s="517"/>
      <c r="GRB31" s="517"/>
      <c r="GRC31" s="517"/>
      <c r="GRD31" s="517"/>
      <c r="GRE31" s="517"/>
      <c r="GRF31" s="517"/>
      <c r="GRG31" s="517"/>
      <c r="GRH31" s="517"/>
      <c r="GRI31" s="517"/>
      <c r="GRJ31" s="517"/>
      <c r="GRK31" s="517"/>
      <c r="GRL31" s="517"/>
      <c r="GRM31" s="517"/>
      <c r="GRN31" s="517"/>
      <c r="GRO31" s="517"/>
      <c r="GRP31" s="517"/>
      <c r="GRQ31" s="517"/>
      <c r="GRR31" s="517"/>
      <c r="GRS31" s="517"/>
      <c r="GRT31" s="517"/>
      <c r="GRU31" s="517"/>
      <c r="GRV31" s="517"/>
      <c r="GRW31" s="517"/>
      <c r="GRX31" s="517"/>
      <c r="GRY31" s="517"/>
      <c r="GRZ31" s="517"/>
      <c r="GSA31" s="517"/>
      <c r="GSB31" s="517"/>
      <c r="GSC31" s="517"/>
      <c r="GSD31" s="517"/>
      <c r="GSE31" s="517"/>
      <c r="GSF31" s="517"/>
      <c r="GSG31" s="517"/>
      <c r="GSH31" s="517"/>
      <c r="GSI31" s="517"/>
      <c r="GSJ31" s="517"/>
      <c r="GSK31" s="517"/>
      <c r="GSL31" s="517"/>
      <c r="GSM31" s="517"/>
      <c r="GSN31" s="517"/>
      <c r="GSO31" s="517"/>
      <c r="GSP31" s="517"/>
      <c r="GSQ31" s="517"/>
      <c r="GSR31" s="517"/>
      <c r="GSS31" s="517"/>
      <c r="GST31" s="517"/>
      <c r="GSU31" s="517"/>
      <c r="GSV31" s="517"/>
      <c r="GSW31" s="517"/>
      <c r="GSX31" s="517"/>
      <c r="GSY31" s="517"/>
      <c r="GSZ31" s="517"/>
      <c r="GTA31" s="517"/>
      <c r="GTB31" s="517"/>
      <c r="GTC31" s="517"/>
      <c r="GTD31" s="517"/>
      <c r="GTE31" s="517"/>
      <c r="GTF31" s="517"/>
      <c r="GTG31" s="517"/>
      <c r="GTH31" s="517"/>
      <c r="GTI31" s="517"/>
      <c r="GTJ31" s="517"/>
      <c r="GTK31" s="517"/>
      <c r="GTL31" s="517"/>
      <c r="GTM31" s="517"/>
      <c r="GTN31" s="517"/>
      <c r="GTO31" s="517"/>
      <c r="GTP31" s="517"/>
      <c r="GTQ31" s="517"/>
      <c r="GTR31" s="517"/>
      <c r="GTS31" s="517"/>
      <c r="GTT31" s="517"/>
      <c r="GTU31" s="517"/>
      <c r="GTV31" s="517"/>
      <c r="GTW31" s="517"/>
      <c r="GTX31" s="517"/>
      <c r="GTY31" s="517"/>
      <c r="GTZ31" s="517"/>
      <c r="GUA31" s="517"/>
      <c r="GUB31" s="517"/>
      <c r="GUC31" s="517"/>
      <c r="GUD31" s="517"/>
      <c r="GUE31" s="517"/>
      <c r="GUF31" s="517"/>
      <c r="GUG31" s="517"/>
      <c r="GUH31" s="517"/>
      <c r="GUI31" s="517"/>
      <c r="GUJ31" s="517"/>
      <c r="GUK31" s="517"/>
      <c r="GUL31" s="517"/>
      <c r="GUM31" s="517"/>
      <c r="GUN31" s="517"/>
      <c r="GUO31" s="517"/>
      <c r="GUP31" s="517"/>
      <c r="GUQ31" s="517"/>
      <c r="GUR31" s="517"/>
      <c r="GUS31" s="517"/>
      <c r="GUT31" s="517"/>
      <c r="GUU31" s="517"/>
      <c r="GUV31" s="517"/>
      <c r="GUW31" s="517"/>
      <c r="GUX31" s="517"/>
      <c r="GUY31" s="517"/>
      <c r="GUZ31" s="517"/>
      <c r="GVA31" s="517"/>
      <c r="GVB31" s="517"/>
      <c r="GVC31" s="517"/>
      <c r="GVD31" s="517"/>
      <c r="GVE31" s="517"/>
      <c r="GVF31" s="517"/>
      <c r="GVG31" s="517"/>
      <c r="GVH31" s="517"/>
      <c r="GVI31" s="517"/>
      <c r="GVJ31" s="517"/>
      <c r="GVK31" s="517"/>
      <c r="GVL31" s="517"/>
      <c r="GVM31" s="517"/>
      <c r="GVN31" s="517"/>
      <c r="GVO31" s="517"/>
      <c r="GVP31" s="517"/>
      <c r="GVQ31" s="517"/>
      <c r="GVR31" s="517"/>
      <c r="GVS31" s="517"/>
      <c r="GVT31" s="517"/>
      <c r="GVU31" s="517"/>
      <c r="GVV31" s="517"/>
      <c r="GVW31" s="517"/>
      <c r="GVX31" s="517"/>
      <c r="GVY31" s="517"/>
      <c r="GVZ31" s="517"/>
      <c r="GWA31" s="517"/>
      <c r="GWB31" s="517"/>
      <c r="GWC31" s="517"/>
      <c r="GWD31" s="517"/>
      <c r="GWE31" s="517"/>
      <c r="GWF31" s="517"/>
      <c r="GWG31" s="517"/>
      <c r="GWH31" s="517"/>
      <c r="GWI31" s="517"/>
      <c r="GWJ31" s="517"/>
      <c r="GWK31" s="517"/>
      <c r="GWL31" s="517"/>
      <c r="GWM31" s="517"/>
      <c r="GWN31" s="517"/>
      <c r="GWO31" s="517"/>
      <c r="GWP31" s="517"/>
      <c r="GWQ31" s="517"/>
      <c r="GWR31" s="517"/>
      <c r="GWS31" s="517"/>
      <c r="GWT31" s="517"/>
      <c r="GWU31" s="517"/>
      <c r="GWV31" s="517"/>
      <c r="GWW31" s="517"/>
      <c r="GWX31" s="517"/>
      <c r="GWY31" s="517"/>
      <c r="GWZ31" s="517"/>
      <c r="GXA31" s="517"/>
      <c r="GXB31" s="517"/>
      <c r="GXC31" s="517"/>
      <c r="GXD31" s="517"/>
      <c r="GXE31" s="517"/>
      <c r="GXF31" s="517"/>
      <c r="GXG31" s="517"/>
      <c r="GXH31" s="517"/>
      <c r="GXI31" s="517"/>
      <c r="GXJ31" s="517"/>
      <c r="GXK31" s="517"/>
      <c r="GXL31" s="517"/>
      <c r="GXM31" s="517"/>
      <c r="GXN31" s="517"/>
      <c r="GXO31" s="517"/>
      <c r="GXP31" s="517"/>
      <c r="GXQ31" s="517"/>
      <c r="GXR31" s="517"/>
      <c r="GXS31" s="517"/>
      <c r="GXT31" s="517"/>
      <c r="GXU31" s="517"/>
      <c r="GXV31" s="517"/>
      <c r="GXW31" s="517"/>
      <c r="GXX31" s="517"/>
      <c r="GXY31" s="517"/>
      <c r="GXZ31" s="517"/>
      <c r="GYA31" s="517"/>
      <c r="GYB31" s="517"/>
      <c r="GYC31" s="517"/>
      <c r="GYD31" s="517"/>
      <c r="GYE31" s="517"/>
      <c r="GYF31" s="517"/>
      <c r="GYG31" s="517"/>
      <c r="GYH31" s="517"/>
      <c r="GYI31" s="517"/>
      <c r="GYJ31" s="517"/>
      <c r="GYK31" s="517"/>
      <c r="GYL31" s="517"/>
      <c r="GYM31" s="517"/>
      <c r="GYN31" s="517"/>
      <c r="GYO31" s="517"/>
      <c r="GYP31" s="517"/>
      <c r="GYQ31" s="517"/>
      <c r="GYR31" s="517"/>
      <c r="GYS31" s="517"/>
      <c r="GYT31" s="517"/>
      <c r="GYU31" s="517"/>
      <c r="GYV31" s="517"/>
      <c r="GYW31" s="517"/>
      <c r="GYX31" s="517"/>
      <c r="GYY31" s="517"/>
      <c r="GYZ31" s="517"/>
      <c r="GZA31" s="517"/>
      <c r="GZB31" s="517"/>
      <c r="GZC31" s="517"/>
      <c r="GZD31" s="517"/>
      <c r="GZE31" s="517"/>
      <c r="GZF31" s="517"/>
      <c r="GZG31" s="517"/>
      <c r="GZH31" s="517"/>
      <c r="GZI31" s="517"/>
      <c r="GZJ31" s="517"/>
      <c r="GZK31" s="517"/>
      <c r="GZL31" s="517"/>
      <c r="GZM31" s="517"/>
      <c r="GZN31" s="517"/>
      <c r="GZO31" s="517"/>
      <c r="GZP31" s="517"/>
      <c r="GZQ31" s="517"/>
      <c r="GZR31" s="517"/>
      <c r="GZS31" s="517"/>
      <c r="GZT31" s="517"/>
      <c r="GZU31" s="517"/>
      <c r="GZV31" s="517"/>
      <c r="GZW31" s="517"/>
      <c r="GZX31" s="517"/>
      <c r="GZY31" s="517"/>
      <c r="GZZ31" s="517"/>
      <c r="HAA31" s="517"/>
      <c r="HAB31" s="517"/>
      <c r="HAC31" s="517"/>
      <c r="HAD31" s="517"/>
      <c r="HAE31" s="517"/>
      <c r="HAF31" s="517"/>
      <c r="HAG31" s="517"/>
      <c r="HAH31" s="517"/>
      <c r="HAI31" s="517"/>
      <c r="HAJ31" s="517"/>
      <c r="HAK31" s="517"/>
      <c r="HAL31" s="517"/>
      <c r="HAM31" s="517"/>
      <c r="HAN31" s="517"/>
      <c r="HAO31" s="517"/>
      <c r="HAP31" s="517"/>
      <c r="HAQ31" s="517"/>
      <c r="HAR31" s="517"/>
      <c r="HAS31" s="517"/>
      <c r="HAT31" s="517"/>
      <c r="HAU31" s="517"/>
      <c r="HAV31" s="517"/>
      <c r="HAW31" s="517"/>
      <c r="HAX31" s="517"/>
      <c r="HAY31" s="517"/>
      <c r="HAZ31" s="517"/>
      <c r="HBA31" s="517"/>
      <c r="HBB31" s="517"/>
      <c r="HBC31" s="517"/>
      <c r="HBD31" s="517"/>
      <c r="HBE31" s="517"/>
      <c r="HBF31" s="517"/>
      <c r="HBG31" s="517"/>
      <c r="HBH31" s="517"/>
      <c r="HBI31" s="517"/>
      <c r="HBJ31" s="517"/>
      <c r="HBK31" s="517"/>
      <c r="HBL31" s="517"/>
      <c r="HBM31" s="517"/>
      <c r="HBN31" s="517"/>
      <c r="HBO31" s="517"/>
      <c r="HBP31" s="517"/>
      <c r="HBQ31" s="517"/>
      <c r="HBR31" s="517"/>
      <c r="HBS31" s="517"/>
      <c r="HBT31" s="517"/>
      <c r="HBU31" s="517"/>
      <c r="HBV31" s="517"/>
      <c r="HBW31" s="517"/>
      <c r="HBX31" s="517"/>
      <c r="HBY31" s="517"/>
      <c r="HBZ31" s="517"/>
      <c r="HCA31" s="517"/>
      <c r="HCB31" s="517"/>
      <c r="HCC31" s="517"/>
      <c r="HCD31" s="517"/>
      <c r="HCE31" s="517"/>
      <c r="HCF31" s="517"/>
      <c r="HCG31" s="517"/>
      <c r="HCH31" s="517"/>
      <c r="HCI31" s="517"/>
      <c r="HCJ31" s="517"/>
      <c r="HCK31" s="517"/>
      <c r="HCL31" s="517"/>
      <c r="HCM31" s="517"/>
      <c r="HCN31" s="517"/>
      <c r="HCO31" s="517"/>
      <c r="HCP31" s="517"/>
      <c r="HCQ31" s="517"/>
      <c r="HCR31" s="517"/>
      <c r="HCS31" s="517"/>
      <c r="HCT31" s="517"/>
      <c r="HCU31" s="517"/>
      <c r="HCV31" s="517"/>
      <c r="HCW31" s="517"/>
      <c r="HCX31" s="517"/>
      <c r="HCY31" s="517"/>
      <c r="HCZ31" s="517"/>
      <c r="HDA31" s="517"/>
      <c r="HDB31" s="517"/>
      <c r="HDC31" s="517"/>
      <c r="HDD31" s="517"/>
      <c r="HDE31" s="517"/>
      <c r="HDF31" s="517"/>
      <c r="HDG31" s="517"/>
      <c r="HDH31" s="517"/>
      <c r="HDI31" s="517"/>
      <c r="HDJ31" s="517"/>
      <c r="HDK31" s="517"/>
      <c r="HDL31" s="517"/>
      <c r="HDM31" s="517"/>
      <c r="HDN31" s="517"/>
      <c r="HDO31" s="517"/>
      <c r="HDP31" s="517"/>
      <c r="HDQ31" s="517"/>
      <c r="HDR31" s="517"/>
      <c r="HDS31" s="517"/>
      <c r="HDT31" s="517"/>
      <c r="HDU31" s="517"/>
      <c r="HDV31" s="517"/>
      <c r="HDW31" s="517"/>
      <c r="HDX31" s="517"/>
      <c r="HDY31" s="517"/>
      <c r="HDZ31" s="517"/>
      <c r="HEA31" s="517"/>
      <c r="HEB31" s="517"/>
      <c r="HEC31" s="517"/>
      <c r="HED31" s="517"/>
      <c r="HEE31" s="517"/>
      <c r="HEF31" s="517"/>
      <c r="HEG31" s="517"/>
      <c r="HEH31" s="517"/>
      <c r="HEI31" s="517"/>
      <c r="HEJ31" s="517"/>
      <c r="HEK31" s="517"/>
      <c r="HEL31" s="517"/>
      <c r="HEM31" s="517"/>
      <c r="HEN31" s="517"/>
      <c r="HEO31" s="517"/>
      <c r="HEP31" s="517"/>
      <c r="HEQ31" s="517"/>
      <c r="HER31" s="517"/>
      <c r="HES31" s="517"/>
      <c r="HET31" s="517"/>
      <c r="HEU31" s="517"/>
      <c r="HEV31" s="517"/>
      <c r="HEW31" s="517"/>
      <c r="HEX31" s="517"/>
      <c r="HEY31" s="517"/>
      <c r="HEZ31" s="517"/>
      <c r="HFA31" s="517"/>
      <c r="HFB31" s="517"/>
      <c r="HFC31" s="517"/>
      <c r="HFD31" s="517"/>
      <c r="HFE31" s="517"/>
      <c r="HFF31" s="517"/>
      <c r="HFG31" s="517"/>
      <c r="HFH31" s="517"/>
      <c r="HFI31" s="517"/>
      <c r="HFJ31" s="517"/>
      <c r="HFK31" s="517"/>
      <c r="HFL31" s="517"/>
      <c r="HFM31" s="517"/>
      <c r="HFN31" s="517"/>
      <c r="HFO31" s="517"/>
      <c r="HFP31" s="517"/>
      <c r="HFQ31" s="517"/>
      <c r="HFR31" s="517"/>
      <c r="HFS31" s="517"/>
      <c r="HFT31" s="517"/>
      <c r="HFU31" s="517"/>
      <c r="HFV31" s="517"/>
      <c r="HFW31" s="517"/>
      <c r="HFX31" s="517"/>
      <c r="HFY31" s="517"/>
      <c r="HFZ31" s="517"/>
      <c r="HGA31" s="517"/>
      <c r="HGB31" s="517"/>
      <c r="HGC31" s="517"/>
      <c r="HGD31" s="517"/>
      <c r="HGE31" s="517"/>
      <c r="HGF31" s="517"/>
      <c r="HGG31" s="517"/>
      <c r="HGH31" s="517"/>
      <c r="HGI31" s="517"/>
      <c r="HGJ31" s="517"/>
      <c r="HGK31" s="517"/>
      <c r="HGL31" s="517"/>
      <c r="HGM31" s="517"/>
      <c r="HGN31" s="517"/>
      <c r="HGO31" s="517"/>
      <c r="HGP31" s="517"/>
      <c r="HGQ31" s="517"/>
      <c r="HGR31" s="517"/>
      <c r="HGS31" s="517"/>
      <c r="HGT31" s="517"/>
      <c r="HGU31" s="517"/>
      <c r="HGV31" s="517"/>
      <c r="HGW31" s="517"/>
      <c r="HGX31" s="517"/>
      <c r="HGY31" s="517"/>
      <c r="HGZ31" s="517"/>
      <c r="HHA31" s="517"/>
      <c r="HHB31" s="517"/>
      <c r="HHC31" s="517"/>
      <c r="HHD31" s="517"/>
      <c r="HHE31" s="517"/>
      <c r="HHF31" s="517"/>
      <c r="HHG31" s="517"/>
      <c r="HHH31" s="517"/>
      <c r="HHI31" s="517"/>
      <c r="HHJ31" s="517"/>
      <c r="HHK31" s="517"/>
      <c r="HHL31" s="517"/>
      <c r="HHM31" s="517"/>
      <c r="HHN31" s="517"/>
      <c r="HHO31" s="517"/>
      <c r="HHP31" s="517"/>
      <c r="HHQ31" s="517"/>
      <c r="HHR31" s="517"/>
      <c r="HHS31" s="517"/>
      <c r="HHT31" s="517"/>
      <c r="HHU31" s="517"/>
      <c r="HHV31" s="517"/>
      <c r="HHW31" s="517"/>
      <c r="HHX31" s="517"/>
      <c r="HHY31" s="517"/>
      <c r="HHZ31" s="517"/>
      <c r="HIA31" s="517"/>
      <c r="HIB31" s="517"/>
      <c r="HIC31" s="517"/>
      <c r="HID31" s="517"/>
      <c r="HIE31" s="517"/>
      <c r="HIF31" s="517"/>
      <c r="HIG31" s="517"/>
      <c r="HIH31" s="517"/>
      <c r="HII31" s="517"/>
      <c r="HIJ31" s="517"/>
      <c r="HIK31" s="517"/>
      <c r="HIL31" s="517"/>
      <c r="HIM31" s="517"/>
      <c r="HIN31" s="517"/>
      <c r="HIO31" s="517"/>
      <c r="HIP31" s="517"/>
      <c r="HIQ31" s="517"/>
      <c r="HIR31" s="517"/>
      <c r="HIS31" s="517"/>
      <c r="HIT31" s="517"/>
      <c r="HIU31" s="517"/>
      <c r="HIV31" s="517"/>
      <c r="HIW31" s="517"/>
      <c r="HIX31" s="517"/>
      <c r="HIY31" s="517"/>
      <c r="HIZ31" s="517"/>
      <c r="HJA31" s="517"/>
      <c r="HJB31" s="517"/>
      <c r="HJC31" s="517"/>
      <c r="HJD31" s="517"/>
      <c r="HJE31" s="517"/>
      <c r="HJF31" s="517"/>
      <c r="HJG31" s="517"/>
      <c r="HJH31" s="517"/>
      <c r="HJI31" s="517"/>
      <c r="HJJ31" s="517"/>
      <c r="HJK31" s="517"/>
      <c r="HJL31" s="517"/>
      <c r="HJM31" s="517"/>
      <c r="HJN31" s="517"/>
      <c r="HJO31" s="517"/>
      <c r="HJP31" s="517"/>
      <c r="HJQ31" s="517"/>
      <c r="HJR31" s="517"/>
      <c r="HJS31" s="517"/>
      <c r="HJT31" s="517"/>
      <c r="HJU31" s="517"/>
      <c r="HJV31" s="517"/>
      <c r="HJW31" s="517"/>
      <c r="HJX31" s="517"/>
      <c r="HJY31" s="517"/>
      <c r="HJZ31" s="517"/>
      <c r="HKA31" s="517"/>
      <c r="HKB31" s="517"/>
      <c r="HKC31" s="517"/>
      <c r="HKD31" s="517"/>
      <c r="HKE31" s="517"/>
      <c r="HKF31" s="517"/>
      <c r="HKG31" s="517"/>
      <c r="HKH31" s="517"/>
      <c r="HKI31" s="517"/>
      <c r="HKJ31" s="517"/>
      <c r="HKK31" s="517"/>
      <c r="HKL31" s="517"/>
      <c r="HKM31" s="517"/>
      <c r="HKN31" s="517"/>
      <c r="HKO31" s="517"/>
      <c r="HKP31" s="517"/>
      <c r="HKQ31" s="517"/>
      <c r="HKR31" s="517"/>
      <c r="HKS31" s="517"/>
      <c r="HKT31" s="517"/>
      <c r="HKU31" s="517"/>
      <c r="HKV31" s="517"/>
      <c r="HKW31" s="517"/>
      <c r="HKX31" s="517"/>
      <c r="HKY31" s="517"/>
      <c r="HKZ31" s="517"/>
      <c r="HLA31" s="517"/>
      <c r="HLB31" s="517"/>
      <c r="HLC31" s="517"/>
      <c r="HLD31" s="517"/>
      <c r="HLE31" s="517"/>
      <c r="HLF31" s="517"/>
      <c r="HLG31" s="517"/>
      <c r="HLH31" s="517"/>
      <c r="HLI31" s="517"/>
      <c r="HLJ31" s="517"/>
      <c r="HLK31" s="517"/>
      <c r="HLL31" s="517"/>
      <c r="HLM31" s="517"/>
      <c r="HLN31" s="517"/>
      <c r="HLO31" s="517"/>
      <c r="HLP31" s="517"/>
      <c r="HLQ31" s="517"/>
      <c r="HLR31" s="517"/>
      <c r="HLS31" s="517"/>
      <c r="HLT31" s="517"/>
      <c r="HLU31" s="517"/>
      <c r="HLV31" s="517"/>
      <c r="HLW31" s="517"/>
      <c r="HLX31" s="517"/>
      <c r="HLY31" s="517"/>
      <c r="HLZ31" s="517"/>
      <c r="HMA31" s="517"/>
      <c r="HMB31" s="517"/>
      <c r="HMC31" s="517"/>
      <c r="HMD31" s="517"/>
      <c r="HME31" s="517"/>
      <c r="HMF31" s="517"/>
      <c r="HMG31" s="517"/>
      <c r="HMH31" s="517"/>
      <c r="HMI31" s="517"/>
      <c r="HMJ31" s="517"/>
      <c r="HMK31" s="517"/>
      <c r="HML31" s="517"/>
      <c r="HMM31" s="517"/>
      <c r="HMN31" s="517"/>
      <c r="HMO31" s="517"/>
      <c r="HMP31" s="517"/>
      <c r="HMQ31" s="517"/>
      <c r="HMR31" s="517"/>
      <c r="HMS31" s="517"/>
      <c r="HMT31" s="517"/>
      <c r="HMU31" s="517"/>
      <c r="HMV31" s="517"/>
      <c r="HMW31" s="517"/>
      <c r="HMX31" s="517"/>
      <c r="HMY31" s="517"/>
      <c r="HMZ31" s="517"/>
      <c r="HNA31" s="517"/>
      <c r="HNB31" s="517"/>
      <c r="HNC31" s="517"/>
      <c r="HND31" s="517"/>
      <c r="HNE31" s="517"/>
      <c r="HNF31" s="517"/>
      <c r="HNG31" s="517"/>
      <c r="HNH31" s="517"/>
      <c r="HNI31" s="517"/>
      <c r="HNJ31" s="517"/>
      <c r="HNK31" s="517"/>
      <c r="HNL31" s="517"/>
      <c r="HNM31" s="517"/>
      <c r="HNN31" s="517"/>
      <c r="HNO31" s="517"/>
      <c r="HNP31" s="517"/>
      <c r="HNQ31" s="517"/>
      <c r="HNR31" s="517"/>
      <c r="HNS31" s="517"/>
      <c r="HNT31" s="517"/>
      <c r="HNU31" s="517"/>
      <c r="HNV31" s="517"/>
      <c r="HNW31" s="517"/>
      <c r="HNX31" s="517"/>
      <c r="HNY31" s="517"/>
      <c r="HNZ31" s="517"/>
      <c r="HOA31" s="517"/>
      <c r="HOB31" s="517"/>
      <c r="HOC31" s="517"/>
      <c r="HOD31" s="517"/>
      <c r="HOE31" s="517"/>
      <c r="HOF31" s="517"/>
      <c r="HOG31" s="517"/>
      <c r="HOH31" s="517"/>
      <c r="HOI31" s="517"/>
      <c r="HOJ31" s="517"/>
      <c r="HOK31" s="517"/>
      <c r="HOL31" s="517"/>
      <c r="HOM31" s="517"/>
      <c r="HON31" s="517"/>
      <c r="HOO31" s="517"/>
      <c r="HOP31" s="517"/>
      <c r="HOQ31" s="517"/>
      <c r="HOR31" s="517"/>
      <c r="HOS31" s="517"/>
      <c r="HOT31" s="517"/>
      <c r="HOU31" s="517"/>
      <c r="HOV31" s="517"/>
      <c r="HOW31" s="517"/>
      <c r="HOX31" s="517"/>
      <c r="HOY31" s="517"/>
      <c r="HOZ31" s="517"/>
      <c r="HPA31" s="517"/>
      <c r="HPB31" s="517"/>
      <c r="HPC31" s="517"/>
      <c r="HPD31" s="517"/>
      <c r="HPE31" s="517"/>
      <c r="HPF31" s="517"/>
      <c r="HPG31" s="517"/>
      <c r="HPH31" s="517"/>
      <c r="HPI31" s="517"/>
      <c r="HPJ31" s="517"/>
      <c r="HPK31" s="517"/>
      <c r="HPL31" s="517"/>
      <c r="HPM31" s="517"/>
      <c r="HPN31" s="517"/>
      <c r="HPO31" s="517"/>
      <c r="HPP31" s="517"/>
      <c r="HPQ31" s="517"/>
      <c r="HPR31" s="517"/>
      <c r="HPS31" s="517"/>
      <c r="HPT31" s="517"/>
      <c r="HPU31" s="517"/>
      <c r="HPV31" s="517"/>
      <c r="HPW31" s="517"/>
      <c r="HPX31" s="517"/>
      <c r="HPY31" s="517"/>
      <c r="HPZ31" s="517"/>
      <c r="HQA31" s="517"/>
      <c r="HQB31" s="517"/>
      <c r="HQC31" s="517"/>
      <c r="HQD31" s="517"/>
      <c r="HQE31" s="517"/>
      <c r="HQF31" s="517"/>
      <c r="HQG31" s="517"/>
      <c r="HQH31" s="517"/>
      <c r="HQI31" s="517"/>
      <c r="HQJ31" s="517"/>
      <c r="HQK31" s="517"/>
      <c r="HQL31" s="517"/>
      <c r="HQM31" s="517"/>
      <c r="HQN31" s="517"/>
      <c r="HQO31" s="517"/>
      <c r="HQP31" s="517"/>
      <c r="HQQ31" s="517"/>
      <c r="HQR31" s="517"/>
      <c r="HQS31" s="517"/>
      <c r="HQT31" s="517"/>
      <c r="HQU31" s="517"/>
      <c r="HQV31" s="517"/>
      <c r="HQW31" s="517"/>
      <c r="HQX31" s="517"/>
      <c r="HQY31" s="517"/>
      <c r="HQZ31" s="517"/>
      <c r="HRA31" s="517"/>
      <c r="HRB31" s="517"/>
      <c r="HRC31" s="517"/>
      <c r="HRD31" s="517"/>
      <c r="HRE31" s="517"/>
      <c r="HRF31" s="517"/>
      <c r="HRG31" s="517"/>
      <c r="HRH31" s="517"/>
      <c r="HRI31" s="517"/>
      <c r="HRJ31" s="517"/>
      <c r="HRK31" s="517"/>
      <c r="HRL31" s="517"/>
      <c r="HRM31" s="517"/>
      <c r="HRN31" s="517"/>
      <c r="HRO31" s="517"/>
      <c r="HRP31" s="517"/>
      <c r="HRQ31" s="517"/>
      <c r="HRR31" s="517"/>
      <c r="HRS31" s="517"/>
      <c r="HRT31" s="517"/>
      <c r="HRU31" s="517"/>
      <c r="HRV31" s="517"/>
      <c r="HRW31" s="517"/>
      <c r="HRX31" s="517"/>
      <c r="HRY31" s="517"/>
      <c r="HRZ31" s="517"/>
      <c r="HSA31" s="517"/>
      <c r="HSB31" s="517"/>
      <c r="HSC31" s="517"/>
      <c r="HSD31" s="517"/>
      <c r="HSE31" s="517"/>
      <c r="HSF31" s="517"/>
      <c r="HSG31" s="517"/>
      <c r="HSH31" s="517"/>
      <c r="HSI31" s="517"/>
      <c r="HSJ31" s="517"/>
      <c r="HSK31" s="517"/>
      <c r="HSL31" s="517"/>
      <c r="HSM31" s="517"/>
      <c r="HSN31" s="517"/>
      <c r="HSO31" s="517"/>
      <c r="HSP31" s="517"/>
      <c r="HSQ31" s="517"/>
      <c r="HSR31" s="517"/>
      <c r="HSS31" s="517"/>
      <c r="HST31" s="517"/>
      <c r="HSU31" s="517"/>
      <c r="HSV31" s="517"/>
      <c r="HSW31" s="517"/>
      <c r="HSX31" s="517"/>
      <c r="HSY31" s="517"/>
      <c r="HSZ31" s="517"/>
      <c r="HTA31" s="517"/>
      <c r="HTB31" s="517"/>
      <c r="HTC31" s="517"/>
      <c r="HTD31" s="517"/>
      <c r="HTE31" s="517"/>
      <c r="HTF31" s="517"/>
      <c r="HTG31" s="517"/>
      <c r="HTH31" s="517"/>
      <c r="HTI31" s="517"/>
      <c r="HTJ31" s="517"/>
      <c r="HTK31" s="517"/>
      <c r="HTL31" s="517"/>
      <c r="HTM31" s="517"/>
      <c r="HTN31" s="517"/>
      <c r="HTO31" s="517"/>
      <c r="HTP31" s="517"/>
      <c r="HTQ31" s="517"/>
      <c r="HTR31" s="517"/>
      <c r="HTS31" s="517"/>
      <c r="HTT31" s="517"/>
      <c r="HTU31" s="517"/>
      <c r="HTV31" s="517"/>
      <c r="HTW31" s="517"/>
      <c r="HTX31" s="517"/>
      <c r="HTY31" s="517"/>
      <c r="HTZ31" s="517"/>
      <c r="HUA31" s="517"/>
      <c r="HUB31" s="517"/>
      <c r="HUC31" s="517"/>
      <c r="HUD31" s="517"/>
      <c r="HUE31" s="517"/>
      <c r="HUF31" s="517"/>
      <c r="HUG31" s="517"/>
      <c r="HUH31" s="517"/>
      <c r="HUI31" s="517"/>
      <c r="HUJ31" s="517"/>
      <c r="HUK31" s="517"/>
      <c r="HUL31" s="517"/>
      <c r="HUM31" s="517"/>
      <c r="HUN31" s="517"/>
      <c r="HUO31" s="517"/>
      <c r="HUP31" s="517"/>
      <c r="HUQ31" s="517"/>
      <c r="HUR31" s="517"/>
      <c r="HUS31" s="517"/>
      <c r="HUT31" s="517"/>
      <c r="HUU31" s="517"/>
      <c r="HUV31" s="517"/>
      <c r="HUW31" s="517"/>
      <c r="HUX31" s="517"/>
      <c r="HUY31" s="517"/>
      <c r="HUZ31" s="517"/>
      <c r="HVA31" s="517"/>
      <c r="HVB31" s="517"/>
      <c r="HVC31" s="517"/>
      <c r="HVD31" s="517"/>
      <c r="HVE31" s="517"/>
      <c r="HVF31" s="517"/>
      <c r="HVG31" s="517"/>
      <c r="HVH31" s="517"/>
      <c r="HVI31" s="517"/>
      <c r="HVJ31" s="517"/>
      <c r="HVK31" s="517"/>
      <c r="HVL31" s="517"/>
      <c r="HVM31" s="517"/>
      <c r="HVN31" s="517"/>
      <c r="HVO31" s="517"/>
      <c r="HVP31" s="517"/>
      <c r="HVQ31" s="517"/>
      <c r="HVR31" s="517"/>
      <c r="HVS31" s="517"/>
      <c r="HVT31" s="517"/>
      <c r="HVU31" s="517"/>
      <c r="HVV31" s="517"/>
      <c r="HVW31" s="517"/>
      <c r="HVX31" s="517"/>
      <c r="HVY31" s="517"/>
      <c r="HVZ31" s="517"/>
      <c r="HWA31" s="517"/>
      <c r="HWB31" s="517"/>
      <c r="HWC31" s="517"/>
      <c r="HWD31" s="517"/>
      <c r="HWE31" s="517"/>
      <c r="HWF31" s="517"/>
      <c r="HWG31" s="517"/>
      <c r="HWH31" s="517"/>
      <c r="HWI31" s="517"/>
      <c r="HWJ31" s="517"/>
      <c r="HWK31" s="517"/>
      <c r="HWL31" s="517"/>
      <c r="HWM31" s="517"/>
      <c r="HWN31" s="517"/>
      <c r="HWO31" s="517"/>
      <c r="HWP31" s="517"/>
      <c r="HWQ31" s="517"/>
      <c r="HWR31" s="517"/>
      <c r="HWS31" s="517"/>
      <c r="HWT31" s="517"/>
      <c r="HWU31" s="517"/>
      <c r="HWV31" s="517"/>
      <c r="HWW31" s="517"/>
      <c r="HWX31" s="517"/>
      <c r="HWY31" s="517"/>
      <c r="HWZ31" s="517"/>
      <c r="HXA31" s="517"/>
      <c r="HXB31" s="517"/>
      <c r="HXC31" s="517"/>
      <c r="HXD31" s="517"/>
      <c r="HXE31" s="517"/>
      <c r="HXF31" s="517"/>
      <c r="HXG31" s="517"/>
      <c r="HXH31" s="517"/>
      <c r="HXI31" s="517"/>
      <c r="HXJ31" s="517"/>
      <c r="HXK31" s="517"/>
      <c r="HXL31" s="517"/>
      <c r="HXM31" s="517"/>
      <c r="HXN31" s="517"/>
      <c r="HXO31" s="517"/>
      <c r="HXP31" s="517"/>
      <c r="HXQ31" s="517"/>
      <c r="HXR31" s="517"/>
      <c r="HXS31" s="517"/>
      <c r="HXT31" s="517"/>
      <c r="HXU31" s="517"/>
      <c r="HXV31" s="517"/>
      <c r="HXW31" s="517"/>
      <c r="HXX31" s="517"/>
      <c r="HXY31" s="517"/>
      <c r="HXZ31" s="517"/>
      <c r="HYA31" s="517"/>
      <c r="HYB31" s="517"/>
      <c r="HYC31" s="517"/>
      <c r="HYD31" s="517"/>
      <c r="HYE31" s="517"/>
      <c r="HYF31" s="517"/>
      <c r="HYG31" s="517"/>
      <c r="HYH31" s="517"/>
      <c r="HYI31" s="517"/>
      <c r="HYJ31" s="517"/>
      <c r="HYK31" s="517"/>
      <c r="HYL31" s="517"/>
      <c r="HYM31" s="517"/>
      <c r="HYN31" s="517"/>
      <c r="HYO31" s="517"/>
      <c r="HYP31" s="517"/>
      <c r="HYQ31" s="517"/>
      <c r="HYR31" s="517"/>
      <c r="HYS31" s="517"/>
      <c r="HYT31" s="517"/>
      <c r="HYU31" s="517"/>
      <c r="HYV31" s="517"/>
      <c r="HYW31" s="517"/>
      <c r="HYX31" s="517"/>
      <c r="HYY31" s="517"/>
      <c r="HYZ31" s="517"/>
      <c r="HZA31" s="517"/>
      <c r="HZB31" s="517"/>
      <c r="HZC31" s="517"/>
      <c r="HZD31" s="517"/>
      <c r="HZE31" s="517"/>
      <c r="HZF31" s="517"/>
      <c r="HZG31" s="517"/>
      <c r="HZH31" s="517"/>
      <c r="HZI31" s="517"/>
      <c r="HZJ31" s="517"/>
      <c r="HZK31" s="517"/>
      <c r="HZL31" s="517"/>
      <c r="HZM31" s="517"/>
      <c r="HZN31" s="517"/>
      <c r="HZO31" s="517"/>
      <c r="HZP31" s="517"/>
      <c r="HZQ31" s="517"/>
      <c r="HZR31" s="517"/>
      <c r="HZS31" s="517"/>
      <c r="HZT31" s="517"/>
      <c r="HZU31" s="517"/>
      <c r="HZV31" s="517"/>
      <c r="HZW31" s="517"/>
      <c r="HZX31" s="517"/>
      <c r="HZY31" s="517"/>
      <c r="HZZ31" s="517"/>
      <c r="IAA31" s="517"/>
      <c r="IAB31" s="517"/>
      <c r="IAC31" s="517"/>
      <c r="IAD31" s="517"/>
      <c r="IAE31" s="517"/>
      <c r="IAF31" s="517"/>
      <c r="IAG31" s="517"/>
      <c r="IAH31" s="517"/>
      <c r="IAI31" s="517"/>
      <c r="IAJ31" s="517"/>
      <c r="IAK31" s="517"/>
      <c r="IAL31" s="517"/>
      <c r="IAM31" s="517"/>
      <c r="IAN31" s="517"/>
      <c r="IAO31" s="517"/>
      <c r="IAP31" s="517"/>
      <c r="IAQ31" s="517"/>
      <c r="IAR31" s="517"/>
      <c r="IAS31" s="517"/>
      <c r="IAT31" s="517"/>
      <c r="IAU31" s="517"/>
      <c r="IAV31" s="517"/>
      <c r="IAW31" s="517"/>
      <c r="IAX31" s="517"/>
      <c r="IAY31" s="517"/>
      <c r="IAZ31" s="517"/>
      <c r="IBA31" s="517"/>
      <c r="IBB31" s="517"/>
      <c r="IBC31" s="517"/>
      <c r="IBD31" s="517"/>
      <c r="IBE31" s="517"/>
      <c r="IBF31" s="517"/>
      <c r="IBG31" s="517"/>
      <c r="IBH31" s="517"/>
      <c r="IBI31" s="517"/>
      <c r="IBJ31" s="517"/>
      <c r="IBK31" s="517"/>
      <c r="IBL31" s="517"/>
      <c r="IBM31" s="517"/>
      <c r="IBN31" s="517"/>
      <c r="IBO31" s="517"/>
      <c r="IBP31" s="517"/>
      <c r="IBQ31" s="517"/>
      <c r="IBR31" s="517"/>
      <c r="IBS31" s="517"/>
      <c r="IBT31" s="517"/>
      <c r="IBU31" s="517"/>
      <c r="IBV31" s="517"/>
      <c r="IBW31" s="517"/>
      <c r="IBX31" s="517"/>
      <c r="IBY31" s="517"/>
      <c r="IBZ31" s="517"/>
      <c r="ICA31" s="517"/>
      <c r="ICB31" s="517"/>
      <c r="ICC31" s="517"/>
      <c r="ICD31" s="517"/>
      <c r="ICE31" s="517"/>
      <c r="ICF31" s="517"/>
      <c r="ICG31" s="517"/>
      <c r="ICH31" s="517"/>
      <c r="ICI31" s="517"/>
      <c r="ICJ31" s="517"/>
      <c r="ICK31" s="517"/>
      <c r="ICL31" s="517"/>
      <c r="ICM31" s="517"/>
      <c r="ICN31" s="517"/>
      <c r="ICO31" s="517"/>
      <c r="ICP31" s="517"/>
      <c r="ICQ31" s="517"/>
      <c r="ICR31" s="517"/>
      <c r="ICS31" s="517"/>
      <c r="ICT31" s="517"/>
      <c r="ICU31" s="517"/>
      <c r="ICV31" s="517"/>
      <c r="ICW31" s="517"/>
      <c r="ICX31" s="517"/>
      <c r="ICY31" s="517"/>
      <c r="ICZ31" s="517"/>
      <c r="IDA31" s="517"/>
      <c r="IDB31" s="517"/>
      <c r="IDC31" s="517"/>
      <c r="IDD31" s="517"/>
      <c r="IDE31" s="517"/>
      <c r="IDF31" s="517"/>
      <c r="IDG31" s="517"/>
      <c r="IDH31" s="517"/>
      <c r="IDI31" s="517"/>
      <c r="IDJ31" s="517"/>
      <c r="IDK31" s="517"/>
      <c r="IDL31" s="517"/>
      <c r="IDM31" s="517"/>
      <c r="IDN31" s="517"/>
      <c r="IDO31" s="517"/>
      <c r="IDP31" s="517"/>
      <c r="IDQ31" s="517"/>
      <c r="IDR31" s="517"/>
      <c r="IDS31" s="517"/>
      <c r="IDT31" s="517"/>
      <c r="IDU31" s="517"/>
      <c r="IDV31" s="517"/>
      <c r="IDW31" s="517"/>
      <c r="IDX31" s="517"/>
      <c r="IDY31" s="517"/>
      <c r="IDZ31" s="517"/>
      <c r="IEA31" s="517"/>
      <c r="IEB31" s="517"/>
      <c r="IEC31" s="517"/>
      <c r="IED31" s="517"/>
      <c r="IEE31" s="517"/>
      <c r="IEF31" s="517"/>
      <c r="IEG31" s="517"/>
      <c r="IEH31" s="517"/>
      <c r="IEI31" s="517"/>
      <c r="IEJ31" s="517"/>
      <c r="IEK31" s="517"/>
      <c r="IEL31" s="517"/>
      <c r="IEM31" s="517"/>
      <c r="IEN31" s="517"/>
      <c r="IEO31" s="517"/>
      <c r="IEP31" s="517"/>
      <c r="IEQ31" s="517"/>
      <c r="IER31" s="517"/>
      <c r="IES31" s="517"/>
      <c r="IET31" s="517"/>
      <c r="IEU31" s="517"/>
      <c r="IEV31" s="517"/>
      <c r="IEW31" s="517"/>
      <c r="IEX31" s="517"/>
      <c r="IEY31" s="517"/>
      <c r="IEZ31" s="517"/>
      <c r="IFA31" s="517"/>
      <c r="IFB31" s="517"/>
      <c r="IFC31" s="517"/>
      <c r="IFD31" s="517"/>
      <c r="IFE31" s="517"/>
      <c r="IFF31" s="517"/>
      <c r="IFG31" s="517"/>
      <c r="IFH31" s="517"/>
      <c r="IFI31" s="517"/>
      <c r="IFJ31" s="517"/>
      <c r="IFK31" s="517"/>
      <c r="IFL31" s="517"/>
      <c r="IFM31" s="517"/>
      <c r="IFN31" s="517"/>
      <c r="IFO31" s="517"/>
      <c r="IFP31" s="517"/>
      <c r="IFQ31" s="517"/>
      <c r="IFR31" s="517"/>
      <c r="IFS31" s="517"/>
      <c r="IFT31" s="517"/>
      <c r="IFU31" s="517"/>
      <c r="IFV31" s="517"/>
      <c r="IFW31" s="517"/>
      <c r="IFX31" s="517"/>
      <c r="IFY31" s="517"/>
      <c r="IFZ31" s="517"/>
      <c r="IGA31" s="517"/>
      <c r="IGB31" s="517"/>
      <c r="IGC31" s="517"/>
      <c r="IGD31" s="517"/>
      <c r="IGE31" s="517"/>
      <c r="IGF31" s="517"/>
      <c r="IGG31" s="517"/>
      <c r="IGH31" s="517"/>
      <c r="IGI31" s="517"/>
      <c r="IGJ31" s="517"/>
      <c r="IGK31" s="517"/>
      <c r="IGL31" s="517"/>
      <c r="IGM31" s="517"/>
      <c r="IGN31" s="517"/>
      <c r="IGO31" s="517"/>
      <c r="IGP31" s="517"/>
      <c r="IGQ31" s="517"/>
      <c r="IGR31" s="517"/>
      <c r="IGS31" s="517"/>
      <c r="IGT31" s="517"/>
      <c r="IGU31" s="517"/>
      <c r="IGV31" s="517"/>
      <c r="IGW31" s="517"/>
      <c r="IGX31" s="517"/>
      <c r="IGY31" s="517"/>
      <c r="IGZ31" s="517"/>
      <c r="IHA31" s="517"/>
      <c r="IHB31" s="517"/>
      <c r="IHC31" s="517"/>
      <c r="IHD31" s="517"/>
      <c r="IHE31" s="517"/>
      <c r="IHF31" s="517"/>
      <c r="IHG31" s="517"/>
      <c r="IHH31" s="517"/>
      <c r="IHI31" s="517"/>
      <c r="IHJ31" s="517"/>
      <c r="IHK31" s="517"/>
      <c r="IHL31" s="517"/>
      <c r="IHM31" s="517"/>
      <c r="IHN31" s="517"/>
      <c r="IHO31" s="517"/>
      <c r="IHP31" s="517"/>
      <c r="IHQ31" s="517"/>
      <c r="IHR31" s="517"/>
      <c r="IHS31" s="517"/>
      <c r="IHT31" s="517"/>
      <c r="IHU31" s="517"/>
      <c r="IHV31" s="517"/>
      <c r="IHW31" s="517"/>
      <c r="IHX31" s="517"/>
      <c r="IHY31" s="517"/>
      <c r="IHZ31" s="517"/>
      <c r="IIA31" s="517"/>
      <c r="IIB31" s="517"/>
      <c r="IIC31" s="517"/>
      <c r="IID31" s="517"/>
      <c r="IIE31" s="517"/>
      <c r="IIF31" s="517"/>
      <c r="IIG31" s="517"/>
      <c r="IIH31" s="517"/>
      <c r="III31" s="517"/>
      <c r="IIJ31" s="517"/>
      <c r="IIK31" s="517"/>
      <c r="IIL31" s="517"/>
      <c r="IIM31" s="517"/>
      <c r="IIN31" s="517"/>
      <c r="IIO31" s="517"/>
      <c r="IIP31" s="517"/>
      <c r="IIQ31" s="517"/>
      <c r="IIR31" s="517"/>
      <c r="IIS31" s="517"/>
      <c r="IIT31" s="517"/>
      <c r="IIU31" s="517"/>
      <c r="IIV31" s="517"/>
      <c r="IIW31" s="517"/>
      <c r="IIX31" s="517"/>
      <c r="IIY31" s="517"/>
      <c r="IIZ31" s="517"/>
      <c r="IJA31" s="517"/>
      <c r="IJB31" s="517"/>
      <c r="IJC31" s="517"/>
      <c r="IJD31" s="517"/>
      <c r="IJE31" s="517"/>
      <c r="IJF31" s="517"/>
      <c r="IJG31" s="517"/>
      <c r="IJH31" s="517"/>
      <c r="IJI31" s="517"/>
      <c r="IJJ31" s="517"/>
      <c r="IJK31" s="517"/>
      <c r="IJL31" s="517"/>
      <c r="IJM31" s="517"/>
      <c r="IJN31" s="517"/>
      <c r="IJO31" s="517"/>
      <c r="IJP31" s="517"/>
      <c r="IJQ31" s="517"/>
      <c r="IJR31" s="517"/>
      <c r="IJS31" s="517"/>
      <c r="IJT31" s="517"/>
      <c r="IJU31" s="517"/>
      <c r="IJV31" s="517"/>
      <c r="IJW31" s="517"/>
      <c r="IJX31" s="517"/>
      <c r="IJY31" s="517"/>
      <c r="IJZ31" s="517"/>
      <c r="IKA31" s="517"/>
      <c r="IKB31" s="517"/>
      <c r="IKC31" s="517"/>
      <c r="IKD31" s="517"/>
      <c r="IKE31" s="517"/>
      <c r="IKF31" s="517"/>
      <c r="IKG31" s="517"/>
      <c r="IKH31" s="517"/>
      <c r="IKI31" s="517"/>
      <c r="IKJ31" s="517"/>
      <c r="IKK31" s="517"/>
      <c r="IKL31" s="517"/>
      <c r="IKM31" s="517"/>
      <c r="IKN31" s="517"/>
      <c r="IKO31" s="517"/>
      <c r="IKP31" s="517"/>
      <c r="IKQ31" s="517"/>
      <c r="IKR31" s="517"/>
      <c r="IKS31" s="517"/>
      <c r="IKT31" s="517"/>
      <c r="IKU31" s="517"/>
      <c r="IKV31" s="517"/>
      <c r="IKW31" s="517"/>
      <c r="IKX31" s="517"/>
      <c r="IKY31" s="517"/>
      <c r="IKZ31" s="517"/>
      <c r="ILA31" s="517"/>
      <c r="ILB31" s="517"/>
      <c r="ILC31" s="517"/>
      <c r="ILD31" s="517"/>
      <c r="ILE31" s="517"/>
      <c r="ILF31" s="517"/>
      <c r="ILG31" s="517"/>
      <c r="ILH31" s="517"/>
      <c r="ILI31" s="517"/>
      <c r="ILJ31" s="517"/>
      <c r="ILK31" s="517"/>
      <c r="ILL31" s="517"/>
      <c r="ILM31" s="517"/>
      <c r="ILN31" s="517"/>
      <c r="ILO31" s="517"/>
      <c r="ILP31" s="517"/>
      <c r="ILQ31" s="517"/>
      <c r="ILR31" s="517"/>
      <c r="ILS31" s="517"/>
      <c r="ILT31" s="517"/>
      <c r="ILU31" s="517"/>
      <c r="ILV31" s="517"/>
      <c r="ILW31" s="517"/>
      <c r="ILX31" s="517"/>
      <c r="ILY31" s="517"/>
      <c r="ILZ31" s="517"/>
      <c r="IMA31" s="517"/>
      <c r="IMB31" s="517"/>
      <c r="IMC31" s="517"/>
      <c r="IMD31" s="517"/>
      <c r="IME31" s="517"/>
      <c r="IMF31" s="517"/>
      <c r="IMG31" s="517"/>
      <c r="IMH31" s="517"/>
      <c r="IMI31" s="517"/>
      <c r="IMJ31" s="517"/>
      <c r="IMK31" s="517"/>
      <c r="IML31" s="517"/>
      <c r="IMM31" s="517"/>
      <c r="IMN31" s="517"/>
      <c r="IMO31" s="517"/>
      <c r="IMP31" s="517"/>
      <c r="IMQ31" s="517"/>
      <c r="IMR31" s="517"/>
      <c r="IMS31" s="517"/>
      <c r="IMT31" s="517"/>
      <c r="IMU31" s="517"/>
      <c r="IMV31" s="517"/>
      <c r="IMW31" s="517"/>
      <c r="IMX31" s="517"/>
      <c r="IMY31" s="517"/>
      <c r="IMZ31" s="517"/>
      <c r="INA31" s="517"/>
      <c r="INB31" s="517"/>
      <c r="INC31" s="517"/>
      <c r="IND31" s="517"/>
      <c r="INE31" s="517"/>
      <c r="INF31" s="517"/>
      <c r="ING31" s="517"/>
      <c r="INH31" s="517"/>
      <c r="INI31" s="517"/>
      <c r="INJ31" s="517"/>
      <c r="INK31" s="517"/>
      <c r="INL31" s="517"/>
      <c r="INM31" s="517"/>
      <c r="INN31" s="517"/>
      <c r="INO31" s="517"/>
      <c r="INP31" s="517"/>
      <c r="INQ31" s="517"/>
      <c r="INR31" s="517"/>
      <c r="INS31" s="517"/>
      <c r="INT31" s="517"/>
      <c r="INU31" s="517"/>
      <c r="INV31" s="517"/>
      <c r="INW31" s="517"/>
      <c r="INX31" s="517"/>
      <c r="INY31" s="517"/>
      <c r="INZ31" s="517"/>
      <c r="IOA31" s="517"/>
      <c r="IOB31" s="517"/>
      <c r="IOC31" s="517"/>
      <c r="IOD31" s="517"/>
      <c r="IOE31" s="517"/>
      <c r="IOF31" s="517"/>
      <c r="IOG31" s="517"/>
      <c r="IOH31" s="517"/>
      <c r="IOI31" s="517"/>
      <c r="IOJ31" s="517"/>
      <c r="IOK31" s="517"/>
      <c r="IOL31" s="517"/>
      <c r="IOM31" s="517"/>
      <c r="ION31" s="517"/>
      <c r="IOO31" s="517"/>
      <c r="IOP31" s="517"/>
      <c r="IOQ31" s="517"/>
      <c r="IOR31" s="517"/>
      <c r="IOS31" s="517"/>
      <c r="IOT31" s="517"/>
      <c r="IOU31" s="517"/>
      <c r="IOV31" s="517"/>
      <c r="IOW31" s="517"/>
      <c r="IOX31" s="517"/>
      <c r="IOY31" s="517"/>
      <c r="IOZ31" s="517"/>
      <c r="IPA31" s="517"/>
      <c r="IPB31" s="517"/>
      <c r="IPC31" s="517"/>
      <c r="IPD31" s="517"/>
      <c r="IPE31" s="517"/>
      <c r="IPF31" s="517"/>
      <c r="IPG31" s="517"/>
      <c r="IPH31" s="517"/>
      <c r="IPI31" s="517"/>
      <c r="IPJ31" s="517"/>
      <c r="IPK31" s="517"/>
      <c r="IPL31" s="517"/>
      <c r="IPM31" s="517"/>
      <c r="IPN31" s="517"/>
      <c r="IPO31" s="517"/>
      <c r="IPP31" s="517"/>
      <c r="IPQ31" s="517"/>
      <c r="IPR31" s="517"/>
      <c r="IPS31" s="517"/>
      <c r="IPT31" s="517"/>
      <c r="IPU31" s="517"/>
      <c r="IPV31" s="517"/>
      <c r="IPW31" s="517"/>
      <c r="IPX31" s="517"/>
      <c r="IPY31" s="517"/>
      <c r="IPZ31" s="517"/>
      <c r="IQA31" s="517"/>
      <c r="IQB31" s="517"/>
      <c r="IQC31" s="517"/>
      <c r="IQD31" s="517"/>
      <c r="IQE31" s="517"/>
      <c r="IQF31" s="517"/>
      <c r="IQG31" s="517"/>
      <c r="IQH31" s="517"/>
      <c r="IQI31" s="517"/>
      <c r="IQJ31" s="517"/>
      <c r="IQK31" s="517"/>
      <c r="IQL31" s="517"/>
      <c r="IQM31" s="517"/>
      <c r="IQN31" s="517"/>
      <c r="IQO31" s="517"/>
      <c r="IQP31" s="517"/>
      <c r="IQQ31" s="517"/>
      <c r="IQR31" s="517"/>
      <c r="IQS31" s="517"/>
      <c r="IQT31" s="517"/>
      <c r="IQU31" s="517"/>
      <c r="IQV31" s="517"/>
      <c r="IQW31" s="517"/>
      <c r="IQX31" s="517"/>
      <c r="IQY31" s="517"/>
      <c r="IQZ31" s="517"/>
      <c r="IRA31" s="517"/>
      <c r="IRB31" s="517"/>
      <c r="IRC31" s="517"/>
      <c r="IRD31" s="517"/>
      <c r="IRE31" s="517"/>
      <c r="IRF31" s="517"/>
      <c r="IRG31" s="517"/>
      <c r="IRH31" s="517"/>
      <c r="IRI31" s="517"/>
      <c r="IRJ31" s="517"/>
      <c r="IRK31" s="517"/>
      <c r="IRL31" s="517"/>
      <c r="IRM31" s="517"/>
      <c r="IRN31" s="517"/>
      <c r="IRO31" s="517"/>
      <c r="IRP31" s="517"/>
      <c r="IRQ31" s="517"/>
      <c r="IRR31" s="517"/>
      <c r="IRS31" s="517"/>
      <c r="IRT31" s="517"/>
      <c r="IRU31" s="517"/>
      <c r="IRV31" s="517"/>
      <c r="IRW31" s="517"/>
      <c r="IRX31" s="517"/>
      <c r="IRY31" s="517"/>
      <c r="IRZ31" s="517"/>
      <c r="ISA31" s="517"/>
      <c r="ISB31" s="517"/>
      <c r="ISC31" s="517"/>
      <c r="ISD31" s="517"/>
      <c r="ISE31" s="517"/>
      <c r="ISF31" s="517"/>
      <c r="ISG31" s="517"/>
      <c r="ISH31" s="517"/>
      <c r="ISI31" s="517"/>
      <c r="ISJ31" s="517"/>
      <c r="ISK31" s="517"/>
      <c r="ISL31" s="517"/>
      <c r="ISM31" s="517"/>
      <c r="ISN31" s="517"/>
      <c r="ISO31" s="517"/>
      <c r="ISP31" s="517"/>
      <c r="ISQ31" s="517"/>
      <c r="ISR31" s="517"/>
      <c r="ISS31" s="517"/>
      <c r="IST31" s="517"/>
      <c r="ISU31" s="517"/>
      <c r="ISV31" s="517"/>
      <c r="ISW31" s="517"/>
      <c r="ISX31" s="517"/>
      <c r="ISY31" s="517"/>
      <c r="ISZ31" s="517"/>
      <c r="ITA31" s="517"/>
      <c r="ITB31" s="517"/>
      <c r="ITC31" s="517"/>
      <c r="ITD31" s="517"/>
      <c r="ITE31" s="517"/>
      <c r="ITF31" s="517"/>
      <c r="ITG31" s="517"/>
      <c r="ITH31" s="517"/>
      <c r="ITI31" s="517"/>
      <c r="ITJ31" s="517"/>
      <c r="ITK31" s="517"/>
      <c r="ITL31" s="517"/>
      <c r="ITM31" s="517"/>
      <c r="ITN31" s="517"/>
      <c r="ITO31" s="517"/>
      <c r="ITP31" s="517"/>
      <c r="ITQ31" s="517"/>
      <c r="ITR31" s="517"/>
      <c r="ITS31" s="517"/>
      <c r="ITT31" s="517"/>
      <c r="ITU31" s="517"/>
      <c r="ITV31" s="517"/>
      <c r="ITW31" s="517"/>
      <c r="ITX31" s="517"/>
      <c r="ITY31" s="517"/>
      <c r="ITZ31" s="517"/>
      <c r="IUA31" s="517"/>
      <c r="IUB31" s="517"/>
      <c r="IUC31" s="517"/>
      <c r="IUD31" s="517"/>
      <c r="IUE31" s="517"/>
      <c r="IUF31" s="517"/>
      <c r="IUG31" s="517"/>
      <c r="IUH31" s="517"/>
      <c r="IUI31" s="517"/>
      <c r="IUJ31" s="517"/>
      <c r="IUK31" s="517"/>
      <c r="IUL31" s="517"/>
      <c r="IUM31" s="517"/>
      <c r="IUN31" s="517"/>
      <c r="IUO31" s="517"/>
      <c r="IUP31" s="517"/>
      <c r="IUQ31" s="517"/>
      <c r="IUR31" s="517"/>
      <c r="IUS31" s="517"/>
      <c r="IUT31" s="517"/>
      <c r="IUU31" s="517"/>
      <c r="IUV31" s="517"/>
      <c r="IUW31" s="517"/>
      <c r="IUX31" s="517"/>
      <c r="IUY31" s="517"/>
      <c r="IUZ31" s="517"/>
      <c r="IVA31" s="517"/>
      <c r="IVB31" s="517"/>
      <c r="IVC31" s="517"/>
      <c r="IVD31" s="517"/>
      <c r="IVE31" s="517"/>
      <c r="IVF31" s="517"/>
      <c r="IVG31" s="517"/>
      <c r="IVH31" s="517"/>
      <c r="IVI31" s="517"/>
      <c r="IVJ31" s="517"/>
      <c r="IVK31" s="517"/>
      <c r="IVL31" s="517"/>
      <c r="IVM31" s="517"/>
      <c r="IVN31" s="517"/>
      <c r="IVO31" s="517"/>
      <c r="IVP31" s="517"/>
      <c r="IVQ31" s="517"/>
      <c r="IVR31" s="517"/>
      <c r="IVS31" s="517"/>
      <c r="IVT31" s="517"/>
      <c r="IVU31" s="517"/>
      <c r="IVV31" s="517"/>
      <c r="IVW31" s="517"/>
      <c r="IVX31" s="517"/>
      <c r="IVY31" s="517"/>
      <c r="IVZ31" s="517"/>
      <c r="IWA31" s="517"/>
      <c r="IWB31" s="517"/>
      <c r="IWC31" s="517"/>
      <c r="IWD31" s="517"/>
      <c r="IWE31" s="517"/>
      <c r="IWF31" s="517"/>
      <c r="IWG31" s="517"/>
      <c r="IWH31" s="517"/>
      <c r="IWI31" s="517"/>
      <c r="IWJ31" s="517"/>
      <c r="IWK31" s="517"/>
      <c r="IWL31" s="517"/>
      <c r="IWM31" s="517"/>
      <c r="IWN31" s="517"/>
      <c r="IWO31" s="517"/>
      <c r="IWP31" s="517"/>
      <c r="IWQ31" s="517"/>
      <c r="IWR31" s="517"/>
      <c r="IWS31" s="517"/>
      <c r="IWT31" s="517"/>
      <c r="IWU31" s="517"/>
      <c r="IWV31" s="517"/>
      <c r="IWW31" s="517"/>
      <c r="IWX31" s="517"/>
      <c r="IWY31" s="517"/>
      <c r="IWZ31" s="517"/>
      <c r="IXA31" s="517"/>
      <c r="IXB31" s="517"/>
      <c r="IXC31" s="517"/>
      <c r="IXD31" s="517"/>
      <c r="IXE31" s="517"/>
      <c r="IXF31" s="517"/>
      <c r="IXG31" s="517"/>
      <c r="IXH31" s="517"/>
      <c r="IXI31" s="517"/>
      <c r="IXJ31" s="517"/>
      <c r="IXK31" s="517"/>
      <c r="IXL31" s="517"/>
      <c r="IXM31" s="517"/>
      <c r="IXN31" s="517"/>
      <c r="IXO31" s="517"/>
      <c r="IXP31" s="517"/>
      <c r="IXQ31" s="517"/>
      <c r="IXR31" s="517"/>
      <c r="IXS31" s="517"/>
      <c r="IXT31" s="517"/>
      <c r="IXU31" s="517"/>
      <c r="IXV31" s="517"/>
      <c r="IXW31" s="517"/>
      <c r="IXX31" s="517"/>
      <c r="IXY31" s="517"/>
      <c r="IXZ31" s="517"/>
      <c r="IYA31" s="517"/>
      <c r="IYB31" s="517"/>
      <c r="IYC31" s="517"/>
      <c r="IYD31" s="517"/>
      <c r="IYE31" s="517"/>
      <c r="IYF31" s="517"/>
      <c r="IYG31" s="517"/>
      <c r="IYH31" s="517"/>
      <c r="IYI31" s="517"/>
      <c r="IYJ31" s="517"/>
      <c r="IYK31" s="517"/>
      <c r="IYL31" s="517"/>
      <c r="IYM31" s="517"/>
      <c r="IYN31" s="517"/>
      <c r="IYO31" s="517"/>
      <c r="IYP31" s="517"/>
      <c r="IYQ31" s="517"/>
      <c r="IYR31" s="517"/>
      <c r="IYS31" s="517"/>
      <c r="IYT31" s="517"/>
      <c r="IYU31" s="517"/>
      <c r="IYV31" s="517"/>
      <c r="IYW31" s="517"/>
      <c r="IYX31" s="517"/>
      <c r="IYY31" s="517"/>
      <c r="IYZ31" s="517"/>
      <c r="IZA31" s="517"/>
      <c r="IZB31" s="517"/>
      <c r="IZC31" s="517"/>
      <c r="IZD31" s="517"/>
      <c r="IZE31" s="517"/>
      <c r="IZF31" s="517"/>
      <c r="IZG31" s="517"/>
      <c r="IZH31" s="517"/>
      <c r="IZI31" s="517"/>
      <c r="IZJ31" s="517"/>
      <c r="IZK31" s="517"/>
      <c r="IZL31" s="517"/>
      <c r="IZM31" s="517"/>
      <c r="IZN31" s="517"/>
      <c r="IZO31" s="517"/>
      <c r="IZP31" s="517"/>
      <c r="IZQ31" s="517"/>
      <c r="IZR31" s="517"/>
      <c r="IZS31" s="517"/>
      <c r="IZT31" s="517"/>
      <c r="IZU31" s="517"/>
      <c r="IZV31" s="517"/>
      <c r="IZW31" s="517"/>
      <c r="IZX31" s="517"/>
      <c r="IZY31" s="517"/>
      <c r="IZZ31" s="517"/>
      <c r="JAA31" s="517"/>
      <c r="JAB31" s="517"/>
      <c r="JAC31" s="517"/>
      <c r="JAD31" s="517"/>
      <c r="JAE31" s="517"/>
      <c r="JAF31" s="517"/>
      <c r="JAG31" s="517"/>
      <c r="JAH31" s="517"/>
      <c r="JAI31" s="517"/>
      <c r="JAJ31" s="517"/>
      <c r="JAK31" s="517"/>
      <c r="JAL31" s="517"/>
      <c r="JAM31" s="517"/>
      <c r="JAN31" s="517"/>
      <c r="JAO31" s="517"/>
      <c r="JAP31" s="517"/>
      <c r="JAQ31" s="517"/>
      <c r="JAR31" s="517"/>
      <c r="JAS31" s="517"/>
      <c r="JAT31" s="517"/>
      <c r="JAU31" s="517"/>
      <c r="JAV31" s="517"/>
      <c r="JAW31" s="517"/>
      <c r="JAX31" s="517"/>
      <c r="JAY31" s="517"/>
      <c r="JAZ31" s="517"/>
      <c r="JBA31" s="517"/>
      <c r="JBB31" s="517"/>
      <c r="JBC31" s="517"/>
      <c r="JBD31" s="517"/>
      <c r="JBE31" s="517"/>
      <c r="JBF31" s="517"/>
      <c r="JBG31" s="517"/>
      <c r="JBH31" s="517"/>
      <c r="JBI31" s="517"/>
      <c r="JBJ31" s="517"/>
      <c r="JBK31" s="517"/>
      <c r="JBL31" s="517"/>
      <c r="JBM31" s="517"/>
      <c r="JBN31" s="517"/>
      <c r="JBO31" s="517"/>
      <c r="JBP31" s="517"/>
      <c r="JBQ31" s="517"/>
      <c r="JBR31" s="517"/>
      <c r="JBS31" s="517"/>
      <c r="JBT31" s="517"/>
      <c r="JBU31" s="517"/>
      <c r="JBV31" s="517"/>
      <c r="JBW31" s="517"/>
      <c r="JBX31" s="517"/>
      <c r="JBY31" s="517"/>
      <c r="JBZ31" s="517"/>
      <c r="JCA31" s="517"/>
      <c r="JCB31" s="517"/>
      <c r="JCC31" s="517"/>
      <c r="JCD31" s="517"/>
      <c r="JCE31" s="517"/>
      <c r="JCF31" s="517"/>
      <c r="JCG31" s="517"/>
      <c r="JCH31" s="517"/>
      <c r="JCI31" s="517"/>
      <c r="JCJ31" s="517"/>
      <c r="JCK31" s="517"/>
      <c r="JCL31" s="517"/>
      <c r="JCM31" s="517"/>
      <c r="JCN31" s="517"/>
      <c r="JCO31" s="517"/>
      <c r="JCP31" s="517"/>
      <c r="JCQ31" s="517"/>
      <c r="JCR31" s="517"/>
      <c r="JCS31" s="517"/>
      <c r="JCT31" s="517"/>
      <c r="JCU31" s="517"/>
      <c r="JCV31" s="517"/>
      <c r="JCW31" s="517"/>
      <c r="JCX31" s="517"/>
      <c r="JCY31" s="517"/>
      <c r="JCZ31" s="517"/>
      <c r="JDA31" s="517"/>
      <c r="JDB31" s="517"/>
      <c r="JDC31" s="517"/>
      <c r="JDD31" s="517"/>
      <c r="JDE31" s="517"/>
      <c r="JDF31" s="517"/>
      <c r="JDG31" s="517"/>
      <c r="JDH31" s="517"/>
      <c r="JDI31" s="517"/>
      <c r="JDJ31" s="517"/>
      <c r="JDK31" s="517"/>
      <c r="JDL31" s="517"/>
      <c r="JDM31" s="517"/>
      <c r="JDN31" s="517"/>
      <c r="JDO31" s="517"/>
      <c r="JDP31" s="517"/>
      <c r="JDQ31" s="517"/>
      <c r="JDR31" s="517"/>
      <c r="JDS31" s="517"/>
      <c r="JDT31" s="517"/>
      <c r="JDU31" s="517"/>
      <c r="JDV31" s="517"/>
      <c r="JDW31" s="517"/>
      <c r="JDX31" s="517"/>
      <c r="JDY31" s="517"/>
      <c r="JDZ31" s="517"/>
      <c r="JEA31" s="517"/>
      <c r="JEB31" s="517"/>
      <c r="JEC31" s="517"/>
      <c r="JED31" s="517"/>
      <c r="JEE31" s="517"/>
      <c r="JEF31" s="517"/>
      <c r="JEG31" s="517"/>
      <c r="JEH31" s="517"/>
      <c r="JEI31" s="517"/>
      <c r="JEJ31" s="517"/>
      <c r="JEK31" s="517"/>
      <c r="JEL31" s="517"/>
      <c r="JEM31" s="517"/>
      <c r="JEN31" s="517"/>
      <c r="JEO31" s="517"/>
      <c r="JEP31" s="517"/>
      <c r="JEQ31" s="517"/>
      <c r="JER31" s="517"/>
      <c r="JES31" s="517"/>
      <c r="JET31" s="517"/>
      <c r="JEU31" s="517"/>
      <c r="JEV31" s="517"/>
      <c r="JEW31" s="517"/>
      <c r="JEX31" s="517"/>
      <c r="JEY31" s="517"/>
      <c r="JEZ31" s="517"/>
      <c r="JFA31" s="517"/>
      <c r="JFB31" s="517"/>
      <c r="JFC31" s="517"/>
      <c r="JFD31" s="517"/>
      <c r="JFE31" s="517"/>
      <c r="JFF31" s="517"/>
      <c r="JFG31" s="517"/>
      <c r="JFH31" s="517"/>
      <c r="JFI31" s="517"/>
      <c r="JFJ31" s="517"/>
      <c r="JFK31" s="517"/>
      <c r="JFL31" s="517"/>
      <c r="JFM31" s="517"/>
      <c r="JFN31" s="517"/>
      <c r="JFO31" s="517"/>
      <c r="JFP31" s="517"/>
      <c r="JFQ31" s="517"/>
      <c r="JFR31" s="517"/>
      <c r="JFS31" s="517"/>
      <c r="JFT31" s="517"/>
      <c r="JFU31" s="517"/>
      <c r="JFV31" s="517"/>
      <c r="JFW31" s="517"/>
      <c r="JFX31" s="517"/>
      <c r="JFY31" s="517"/>
      <c r="JFZ31" s="517"/>
      <c r="JGA31" s="517"/>
      <c r="JGB31" s="517"/>
      <c r="JGC31" s="517"/>
      <c r="JGD31" s="517"/>
      <c r="JGE31" s="517"/>
      <c r="JGF31" s="517"/>
      <c r="JGG31" s="517"/>
      <c r="JGH31" s="517"/>
      <c r="JGI31" s="517"/>
      <c r="JGJ31" s="517"/>
      <c r="JGK31" s="517"/>
      <c r="JGL31" s="517"/>
      <c r="JGM31" s="517"/>
      <c r="JGN31" s="517"/>
      <c r="JGO31" s="517"/>
      <c r="JGP31" s="517"/>
      <c r="JGQ31" s="517"/>
      <c r="JGR31" s="517"/>
      <c r="JGS31" s="517"/>
      <c r="JGT31" s="517"/>
      <c r="JGU31" s="517"/>
      <c r="JGV31" s="517"/>
      <c r="JGW31" s="517"/>
      <c r="JGX31" s="517"/>
      <c r="JGY31" s="517"/>
      <c r="JGZ31" s="517"/>
      <c r="JHA31" s="517"/>
      <c r="JHB31" s="517"/>
      <c r="JHC31" s="517"/>
      <c r="JHD31" s="517"/>
      <c r="JHE31" s="517"/>
      <c r="JHF31" s="517"/>
      <c r="JHG31" s="517"/>
      <c r="JHH31" s="517"/>
      <c r="JHI31" s="517"/>
      <c r="JHJ31" s="517"/>
      <c r="JHK31" s="517"/>
      <c r="JHL31" s="517"/>
      <c r="JHM31" s="517"/>
      <c r="JHN31" s="517"/>
      <c r="JHO31" s="517"/>
      <c r="JHP31" s="517"/>
      <c r="JHQ31" s="517"/>
      <c r="JHR31" s="517"/>
      <c r="JHS31" s="517"/>
      <c r="JHT31" s="517"/>
      <c r="JHU31" s="517"/>
      <c r="JHV31" s="517"/>
      <c r="JHW31" s="517"/>
      <c r="JHX31" s="517"/>
      <c r="JHY31" s="517"/>
      <c r="JHZ31" s="517"/>
      <c r="JIA31" s="517"/>
      <c r="JIB31" s="517"/>
      <c r="JIC31" s="517"/>
      <c r="JID31" s="517"/>
      <c r="JIE31" s="517"/>
      <c r="JIF31" s="517"/>
      <c r="JIG31" s="517"/>
      <c r="JIH31" s="517"/>
      <c r="JII31" s="517"/>
      <c r="JIJ31" s="517"/>
      <c r="JIK31" s="517"/>
      <c r="JIL31" s="517"/>
      <c r="JIM31" s="517"/>
      <c r="JIN31" s="517"/>
      <c r="JIO31" s="517"/>
      <c r="JIP31" s="517"/>
      <c r="JIQ31" s="517"/>
      <c r="JIR31" s="517"/>
      <c r="JIS31" s="517"/>
      <c r="JIT31" s="517"/>
      <c r="JIU31" s="517"/>
      <c r="JIV31" s="517"/>
      <c r="JIW31" s="517"/>
      <c r="JIX31" s="517"/>
      <c r="JIY31" s="517"/>
      <c r="JIZ31" s="517"/>
      <c r="JJA31" s="517"/>
      <c r="JJB31" s="517"/>
      <c r="JJC31" s="517"/>
      <c r="JJD31" s="517"/>
      <c r="JJE31" s="517"/>
      <c r="JJF31" s="517"/>
      <c r="JJG31" s="517"/>
      <c r="JJH31" s="517"/>
      <c r="JJI31" s="517"/>
      <c r="JJJ31" s="517"/>
      <c r="JJK31" s="517"/>
      <c r="JJL31" s="517"/>
      <c r="JJM31" s="517"/>
      <c r="JJN31" s="517"/>
      <c r="JJO31" s="517"/>
      <c r="JJP31" s="517"/>
      <c r="JJQ31" s="517"/>
      <c r="JJR31" s="517"/>
      <c r="JJS31" s="517"/>
      <c r="JJT31" s="517"/>
      <c r="JJU31" s="517"/>
      <c r="JJV31" s="517"/>
      <c r="JJW31" s="517"/>
      <c r="JJX31" s="517"/>
      <c r="JJY31" s="517"/>
      <c r="JJZ31" s="517"/>
      <c r="JKA31" s="517"/>
      <c r="JKB31" s="517"/>
      <c r="JKC31" s="517"/>
      <c r="JKD31" s="517"/>
      <c r="JKE31" s="517"/>
      <c r="JKF31" s="517"/>
      <c r="JKG31" s="517"/>
      <c r="JKH31" s="517"/>
      <c r="JKI31" s="517"/>
      <c r="JKJ31" s="517"/>
      <c r="JKK31" s="517"/>
      <c r="JKL31" s="517"/>
      <c r="JKM31" s="517"/>
      <c r="JKN31" s="517"/>
      <c r="JKO31" s="517"/>
      <c r="JKP31" s="517"/>
      <c r="JKQ31" s="517"/>
      <c r="JKR31" s="517"/>
      <c r="JKS31" s="517"/>
      <c r="JKT31" s="517"/>
      <c r="JKU31" s="517"/>
      <c r="JKV31" s="517"/>
      <c r="JKW31" s="517"/>
      <c r="JKX31" s="517"/>
      <c r="JKY31" s="517"/>
      <c r="JKZ31" s="517"/>
      <c r="JLA31" s="517"/>
      <c r="JLB31" s="517"/>
      <c r="JLC31" s="517"/>
      <c r="JLD31" s="517"/>
      <c r="JLE31" s="517"/>
      <c r="JLF31" s="517"/>
      <c r="JLG31" s="517"/>
      <c r="JLH31" s="517"/>
      <c r="JLI31" s="517"/>
      <c r="JLJ31" s="517"/>
      <c r="JLK31" s="517"/>
      <c r="JLL31" s="517"/>
      <c r="JLM31" s="517"/>
      <c r="JLN31" s="517"/>
      <c r="JLO31" s="517"/>
      <c r="JLP31" s="517"/>
      <c r="JLQ31" s="517"/>
      <c r="JLR31" s="517"/>
      <c r="JLS31" s="517"/>
      <c r="JLT31" s="517"/>
      <c r="JLU31" s="517"/>
      <c r="JLV31" s="517"/>
      <c r="JLW31" s="517"/>
      <c r="JLX31" s="517"/>
      <c r="JLY31" s="517"/>
      <c r="JLZ31" s="517"/>
      <c r="JMA31" s="517"/>
      <c r="JMB31" s="517"/>
      <c r="JMC31" s="517"/>
      <c r="JMD31" s="517"/>
      <c r="JME31" s="517"/>
      <c r="JMF31" s="517"/>
      <c r="JMG31" s="517"/>
      <c r="JMH31" s="517"/>
      <c r="JMI31" s="517"/>
      <c r="JMJ31" s="517"/>
      <c r="JMK31" s="517"/>
      <c r="JML31" s="517"/>
      <c r="JMM31" s="517"/>
      <c r="JMN31" s="517"/>
      <c r="JMO31" s="517"/>
      <c r="JMP31" s="517"/>
      <c r="JMQ31" s="517"/>
      <c r="JMR31" s="517"/>
      <c r="JMS31" s="517"/>
      <c r="JMT31" s="517"/>
      <c r="JMU31" s="517"/>
      <c r="JMV31" s="517"/>
      <c r="JMW31" s="517"/>
      <c r="JMX31" s="517"/>
      <c r="JMY31" s="517"/>
      <c r="JMZ31" s="517"/>
      <c r="JNA31" s="517"/>
      <c r="JNB31" s="517"/>
      <c r="JNC31" s="517"/>
      <c r="JND31" s="517"/>
      <c r="JNE31" s="517"/>
      <c r="JNF31" s="517"/>
      <c r="JNG31" s="517"/>
      <c r="JNH31" s="517"/>
      <c r="JNI31" s="517"/>
      <c r="JNJ31" s="517"/>
      <c r="JNK31" s="517"/>
      <c r="JNL31" s="517"/>
      <c r="JNM31" s="517"/>
      <c r="JNN31" s="517"/>
      <c r="JNO31" s="517"/>
      <c r="JNP31" s="517"/>
      <c r="JNQ31" s="517"/>
      <c r="JNR31" s="517"/>
      <c r="JNS31" s="517"/>
      <c r="JNT31" s="517"/>
      <c r="JNU31" s="517"/>
      <c r="JNV31" s="517"/>
      <c r="JNW31" s="517"/>
      <c r="JNX31" s="517"/>
      <c r="JNY31" s="517"/>
      <c r="JNZ31" s="517"/>
      <c r="JOA31" s="517"/>
      <c r="JOB31" s="517"/>
      <c r="JOC31" s="517"/>
      <c r="JOD31" s="517"/>
      <c r="JOE31" s="517"/>
      <c r="JOF31" s="517"/>
      <c r="JOG31" s="517"/>
      <c r="JOH31" s="517"/>
      <c r="JOI31" s="517"/>
      <c r="JOJ31" s="517"/>
      <c r="JOK31" s="517"/>
      <c r="JOL31" s="517"/>
      <c r="JOM31" s="517"/>
      <c r="JON31" s="517"/>
      <c r="JOO31" s="517"/>
      <c r="JOP31" s="517"/>
      <c r="JOQ31" s="517"/>
      <c r="JOR31" s="517"/>
      <c r="JOS31" s="517"/>
      <c r="JOT31" s="517"/>
      <c r="JOU31" s="517"/>
      <c r="JOV31" s="517"/>
      <c r="JOW31" s="517"/>
      <c r="JOX31" s="517"/>
      <c r="JOY31" s="517"/>
      <c r="JOZ31" s="517"/>
      <c r="JPA31" s="517"/>
      <c r="JPB31" s="517"/>
      <c r="JPC31" s="517"/>
      <c r="JPD31" s="517"/>
      <c r="JPE31" s="517"/>
      <c r="JPF31" s="517"/>
      <c r="JPG31" s="517"/>
      <c r="JPH31" s="517"/>
      <c r="JPI31" s="517"/>
      <c r="JPJ31" s="517"/>
      <c r="JPK31" s="517"/>
      <c r="JPL31" s="517"/>
      <c r="JPM31" s="517"/>
      <c r="JPN31" s="517"/>
      <c r="JPO31" s="517"/>
      <c r="JPP31" s="517"/>
      <c r="JPQ31" s="517"/>
      <c r="JPR31" s="517"/>
      <c r="JPS31" s="517"/>
      <c r="JPT31" s="517"/>
      <c r="JPU31" s="517"/>
      <c r="JPV31" s="517"/>
      <c r="JPW31" s="517"/>
      <c r="JPX31" s="517"/>
      <c r="JPY31" s="517"/>
      <c r="JPZ31" s="517"/>
      <c r="JQA31" s="517"/>
      <c r="JQB31" s="517"/>
      <c r="JQC31" s="517"/>
      <c r="JQD31" s="517"/>
      <c r="JQE31" s="517"/>
      <c r="JQF31" s="517"/>
      <c r="JQG31" s="517"/>
      <c r="JQH31" s="517"/>
      <c r="JQI31" s="517"/>
      <c r="JQJ31" s="517"/>
      <c r="JQK31" s="517"/>
      <c r="JQL31" s="517"/>
      <c r="JQM31" s="517"/>
      <c r="JQN31" s="517"/>
      <c r="JQO31" s="517"/>
      <c r="JQP31" s="517"/>
      <c r="JQQ31" s="517"/>
      <c r="JQR31" s="517"/>
      <c r="JQS31" s="517"/>
      <c r="JQT31" s="517"/>
      <c r="JQU31" s="517"/>
      <c r="JQV31" s="517"/>
      <c r="JQW31" s="517"/>
      <c r="JQX31" s="517"/>
      <c r="JQY31" s="517"/>
      <c r="JQZ31" s="517"/>
      <c r="JRA31" s="517"/>
      <c r="JRB31" s="517"/>
      <c r="JRC31" s="517"/>
      <c r="JRD31" s="517"/>
      <c r="JRE31" s="517"/>
      <c r="JRF31" s="517"/>
      <c r="JRG31" s="517"/>
      <c r="JRH31" s="517"/>
      <c r="JRI31" s="517"/>
      <c r="JRJ31" s="517"/>
      <c r="JRK31" s="517"/>
      <c r="JRL31" s="517"/>
      <c r="JRM31" s="517"/>
      <c r="JRN31" s="517"/>
      <c r="JRO31" s="517"/>
      <c r="JRP31" s="517"/>
      <c r="JRQ31" s="517"/>
      <c r="JRR31" s="517"/>
      <c r="JRS31" s="517"/>
      <c r="JRT31" s="517"/>
      <c r="JRU31" s="517"/>
      <c r="JRV31" s="517"/>
      <c r="JRW31" s="517"/>
      <c r="JRX31" s="517"/>
      <c r="JRY31" s="517"/>
      <c r="JRZ31" s="517"/>
      <c r="JSA31" s="517"/>
      <c r="JSB31" s="517"/>
      <c r="JSC31" s="517"/>
      <c r="JSD31" s="517"/>
      <c r="JSE31" s="517"/>
      <c r="JSF31" s="517"/>
      <c r="JSG31" s="517"/>
      <c r="JSH31" s="517"/>
      <c r="JSI31" s="517"/>
      <c r="JSJ31" s="517"/>
      <c r="JSK31" s="517"/>
      <c r="JSL31" s="517"/>
      <c r="JSM31" s="517"/>
      <c r="JSN31" s="517"/>
      <c r="JSO31" s="517"/>
      <c r="JSP31" s="517"/>
      <c r="JSQ31" s="517"/>
      <c r="JSR31" s="517"/>
      <c r="JSS31" s="517"/>
      <c r="JST31" s="517"/>
      <c r="JSU31" s="517"/>
      <c r="JSV31" s="517"/>
      <c r="JSW31" s="517"/>
      <c r="JSX31" s="517"/>
      <c r="JSY31" s="517"/>
      <c r="JSZ31" s="517"/>
      <c r="JTA31" s="517"/>
      <c r="JTB31" s="517"/>
      <c r="JTC31" s="517"/>
      <c r="JTD31" s="517"/>
      <c r="JTE31" s="517"/>
      <c r="JTF31" s="517"/>
      <c r="JTG31" s="517"/>
      <c r="JTH31" s="517"/>
      <c r="JTI31" s="517"/>
      <c r="JTJ31" s="517"/>
      <c r="JTK31" s="517"/>
      <c r="JTL31" s="517"/>
      <c r="JTM31" s="517"/>
      <c r="JTN31" s="517"/>
      <c r="JTO31" s="517"/>
      <c r="JTP31" s="517"/>
      <c r="JTQ31" s="517"/>
      <c r="JTR31" s="517"/>
      <c r="JTS31" s="517"/>
      <c r="JTT31" s="517"/>
      <c r="JTU31" s="517"/>
      <c r="JTV31" s="517"/>
      <c r="JTW31" s="517"/>
      <c r="JTX31" s="517"/>
      <c r="JTY31" s="517"/>
      <c r="JTZ31" s="517"/>
      <c r="JUA31" s="517"/>
      <c r="JUB31" s="517"/>
      <c r="JUC31" s="517"/>
      <c r="JUD31" s="517"/>
      <c r="JUE31" s="517"/>
      <c r="JUF31" s="517"/>
      <c r="JUG31" s="517"/>
      <c r="JUH31" s="517"/>
      <c r="JUI31" s="517"/>
      <c r="JUJ31" s="517"/>
      <c r="JUK31" s="517"/>
      <c r="JUL31" s="517"/>
      <c r="JUM31" s="517"/>
      <c r="JUN31" s="517"/>
      <c r="JUO31" s="517"/>
      <c r="JUP31" s="517"/>
      <c r="JUQ31" s="517"/>
      <c r="JUR31" s="517"/>
      <c r="JUS31" s="517"/>
      <c r="JUT31" s="517"/>
      <c r="JUU31" s="517"/>
      <c r="JUV31" s="517"/>
      <c r="JUW31" s="517"/>
      <c r="JUX31" s="517"/>
      <c r="JUY31" s="517"/>
      <c r="JUZ31" s="517"/>
      <c r="JVA31" s="517"/>
      <c r="JVB31" s="517"/>
      <c r="JVC31" s="517"/>
      <c r="JVD31" s="517"/>
      <c r="JVE31" s="517"/>
      <c r="JVF31" s="517"/>
      <c r="JVG31" s="517"/>
      <c r="JVH31" s="517"/>
      <c r="JVI31" s="517"/>
      <c r="JVJ31" s="517"/>
      <c r="JVK31" s="517"/>
      <c r="JVL31" s="517"/>
      <c r="JVM31" s="517"/>
      <c r="JVN31" s="517"/>
      <c r="JVO31" s="517"/>
      <c r="JVP31" s="517"/>
      <c r="JVQ31" s="517"/>
      <c r="JVR31" s="517"/>
      <c r="JVS31" s="517"/>
      <c r="JVT31" s="517"/>
      <c r="JVU31" s="517"/>
      <c r="JVV31" s="517"/>
      <c r="JVW31" s="517"/>
      <c r="JVX31" s="517"/>
      <c r="JVY31" s="517"/>
      <c r="JVZ31" s="517"/>
      <c r="JWA31" s="517"/>
      <c r="JWB31" s="517"/>
      <c r="JWC31" s="517"/>
      <c r="JWD31" s="517"/>
      <c r="JWE31" s="517"/>
      <c r="JWF31" s="517"/>
      <c r="JWG31" s="517"/>
      <c r="JWH31" s="517"/>
      <c r="JWI31" s="517"/>
      <c r="JWJ31" s="517"/>
      <c r="JWK31" s="517"/>
      <c r="JWL31" s="517"/>
      <c r="JWM31" s="517"/>
      <c r="JWN31" s="517"/>
      <c r="JWO31" s="517"/>
      <c r="JWP31" s="517"/>
      <c r="JWQ31" s="517"/>
      <c r="JWR31" s="517"/>
      <c r="JWS31" s="517"/>
      <c r="JWT31" s="517"/>
      <c r="JWU31" s="517"/>
      <c r="JWV31" s="517"/>
      <c r="JWW31" s="517"/>
      <c r="JWX31" s="517"/>
      <c r="JWY31" s="517"/>
      <c r="JWZ31" s="517"/>
      <c r="JXA31" s="517"/>
      <c r="JXB31" s="517"/>
      <c r="JXC31" s="517"/>
      <c r="JXD31" s="517"/>
      <c r="JXE31" s="517"/>
      <c r="JXF31" s="517"/>
      <c r="JXG31" s="517"/>
      <c r="JXH31" s="517"/>
      <c r="JXI31" s="517"/>
      <c r="JXJ31" s="517"/>
      <c r="JXK31" s="517"/>
      <c r="JXL31" s="517"/>
      <c r="JXM31" s="517"/>
      <c r="JXN31" s="517"/>
      <c r="JXO31" s="517"/>
      <c r="JXP31" s="517"/>
      <c r="JXQ31" s="517"/>
      <c r="JXR31" s="517"/>
      <c r="JXS31" s="517"/>
      <c r="JXT31" s="517"/>
      <c r="JXU31" s="517"/>
      <c r="JXV31" s="517"/>
      <c r="JXW31" s="517"/>
      <c r="JXX31" s="517"/>
      <c r="JXY31" s="517"/>
      <c r="JXZ31" s="517"/>
      <c r="JYA31" s="517"/>
      <c r="JYB31" s="517"/>
      <c r="JYC31" s="517"/>
      <c r="JYD31" s="517"/>
      <c r="JYE31" s="517"/>
      <c r="JYF31" s="517"/>
      <c r="JYG31" s="517"/>
      <c r="JYH31" s="517"/>
      <c r="JYI31" s="517"/>
      <c r="JYJ31" s="517"/>
      <c r="JYK31" s="517"/>
      <c r="JYL31" s="517"/>
      <c r="JYM31" s="517"/>
      <c r="JYN31" s="517"/>
      <c r="JYO31" s="517"/>
      <c r="JYP31" s="517"/>
      <c r="JYQ31" s="517"/>
      <c r="JYR31" s="517"/>
      <c r="JYS31" s="517"/>
      <c r="JYT31" s="517"/>
      <c r="JYU31" s="517"/>
      <c r="JYV31" s="517"/>
      <c r="JYW31" s="517"/>
      <c r="JYX31" s="517"/>
      <c r="JYY31" s="517"/>
      <c r="JYZ31" s="517"/>
      <c r="JZA31" s="517"/>
      <c r="JZB31" s="517"/>
      <c r="JZC31" s="517"/>
      <c r="JZD31" s="517"/>
      <c r="JZE31" s="517"/>
      <c r="JZF31" s="517"/>
      <c r="JZG31" s="517"/>
      <c r="JZH31" s="517"/>
      <c r="JZI31" s="517"/>
      <c r="JZJ31" s="517"/>
      <c r="JZK31" s="517"/>
      <c r="JZL31" s="517"/>
      <c r="JZM31" s="517"/>
      <c r="JZN31" s="517"/>
      <c r="JZO31" s="517"/>
      <c r="JZP31" s="517"/>
      <c r="JZQ31" s="517"/>
      <c r="JZR31" s="517"/>
      <c r="JZS31" s="517"/>
      <c r="JZT31" s="517"/>
      <c r="JZU31" s="517"/>
      <c r="JZV31" s="517"/>
      <c r="JZW31" s="517"/>
      <c r="JZX31" s="517"/>
      <c r="JZY31" s="517"/>
      <c r="JZZ31" s="517"/>
      <c r="KAA31" s="517"/>
      <c r="KAB31" s="517"/>
      <c r="KAC31" s="517"/>
      <c r="KAD31" s="517"/>
      <c r="KAE31" s="517"/>
      <c r="KAF31" s="517"/>
      <c r="KAG31" s="517"/>
      <c r="KAH31" s="517"/>
      <c r="KAI31" s="517"/>
      <c r="KAJ31" s="517"/>
      <c r="KAK31" s="517"/>
      <c r="KAL31" s="517"/>
      <c r="KAM31" s="517"/>
      <c r="KAN31" s="517"/>
      <c r="KAO31" s="517"/>
      <c r="KAP31" s="517"/>
      <c r="KAQ31" s="517"/>
      <c r="KAR31" s="517"/>
      <c r="KAS31" s="517"/>
      <c r="KAT31" s="517"/>
      <c r="KAU31" s="517"/>
      <c r="KAV31" s="517"/>
      <c r="KAW31" s="517"/>
      <c r="KAX31" s="517"/>
      <c r="KAY31" s="517"/>
      <c r="KAZ31" s="517"/>
      <c r="KBA31" s="517"/>
      <c r="KBB31" s="517"/>
      <c r="KBC31" s="517"/>
      <c r="KBD31" s="517"/>
      <c r="KBE31" s="517"/>
      <c r="KBF31" s="517"/>
      <c r="KBG31" s="517"/>
      <c r="KBH31" s="517"/>
      <c r="KBI31" s="517"/>
      <c r="KBJ31" s="517"/>
      <c r="KBK31" s="517"/>
      <c r="KBL31" s="517"/>
      <c r="KBM31" s="517"/>
      <c r="KBN31" s="517"/>
      <c r="KBO31" s="517"/>
      <c r="KBP31" s="517"/>
      <c r="KBQ31" s="517"/>
      <c r="KBR31" s="517"/>
      <c r="KBS31" s="517"/>
      <c r="KBT31" s="517"/>
      <c r="KBU31" s="517"/>
      <c r="KBV31" s="517"/>
      <c r="KBW31" s="517"/>
      <c r="KBX31" s="517"/>
      <c r="KBY31" s="517"/>
      <c r="KBZ31" s="517"/>
      <c r="KCA31" s="517"/>
      <c r="KCB31" s="517"/>
      <c r="KCC31" s="517"/>
      <c r="KCD31" s="517"/>
      <c r="KCE31" s="517"/>
      <c r="KCF31" s="517"/>
      <c r="KCG31" s="517"/>
      <c r="KCH31" s="517"/>
      <c r="KCI31" s="517"/>
      <c r="KCJ31" s="517"/>
      <c r="KCK31" s="517"/>
      <c r="KCL31" s="517"/>
      <c r="KCM31" s="517"/>
      <c r="KCN31" s="517"/>
      <c r="KCO31" s="517"/>
      <c r="KCP31" s="517"/>
      <c r="KCQ31" s="517"/>
      <c r="KCR31" s="517"/>
      <c r="KCS31" s="517"/>
      <c r="KCT31" s="517"/>
      <c r="KCU31" s="517"/>
      <c r="KCV31" s="517"/>
      <c r="KCW31" s="517"/>
      <c r="KCX31" s="517"/>
      <c r="KCY31" s="517"/>
      <c r="KCZ31" s="517"/>
      <c r="KDA31" s="517"/>
      <c r="KDB31" s="517"/>
      <c r="KDC31" s="517"/>
      <c r="KDD31" s="517"/>
      <c r="KDE31" s="517"/>
      <c r="KDF31" s="517"/>
      <c r="KDG31" s="517"/>
      <c r="KDH31" s="517"/>
      <c r="KDI31" s="517"/>
      <c r="KDJ31" s="517"/>
      <c r="KDK31" s="517"/>
      <c r="KDL31" s="517"/>
      <c r="KDM31" s="517"/>
      <c r="KDN31" s="517"/>
      <c r="KDO31" s="517"/>
      <c r="KDP31" s="517"/>
      <c r="KDQ31" s="517"/>
      <c r="KDR31" s="517"/>
      <c r="KDS31" s="517"/>
      <c r="KDT31" s="517"/>
      <c r="KDU31" s="517"/>
      <c r="KDV31" s="517"/>
      <c r="KDW31" s="517"/>
      <c r="KDX31" s="517"/>
      <c r="KDY31" s="517"/>
      <c r="KDZ31" s="517"/>
      <c r="KEA31" s="517"/>
      <c r="KEB31" s="517"/>
      <c r="KEC31" s="517"/>
      <c r="KED31" s="517"/>
      <c r="KEE31" s="517"/>
      <c r="KEF31" s="517"/>
      <c r="KEG31" s="517"/>
      <c r="KEH31" s="517"/>
      <c r="KEI31" s="517"/>
      <c r="KEJ31" s="517"/>
      <c r="KEK31" s="517"/>
      <c r="KEL31" s="517"/>
      <c r="KEM31" s="517"/>
      <c r="KEN31" s="517"/>
      <c r="KEO31" s="517"/>
      <c r="KEP31" s="517"/>
      <c r="KEQ31" s="517"/>
      <c r="KER31" s="517"/>
      <c r="KES31" s="517"/>
      <c r="KET31" s="517"/>
      <c r="KEU31" s="517"/>
      <c r="KEV31" s="517"/>
      <c r="KEW31" s="517"/>
      <c r="KEX31" s="517"/>
      <c r="KEY31" s="517"/>
      <c r="KEZ31" s="517"/>
      <c r="KFA31" s="517"/>
      <c r="KFB31" s="517"/>
      <c r="KFC31" s="517"/>
      <c r="KFD31" s="517"/>
      <c r="KFE31" s="517"/>
      <c r="KFF31" s="517"/>
      <c r="KFG31" s="517"/>
      <c r="KFH31" s="517"/>
      <c r="KFI31" s="517"/>
      <c r="KFJ31" s="517"/>
      <c r="KFK31" s="517"/>
      <c r="KFL31" s="517"/>
      <c r="KFM31" s="517"/>
      <c r="KFN31" s="517"/>
      <c r="KFO31" s="517"/>
      <c r="KFP31" s="517"/>
      <c r="KFQ31" s="517"/>
      <c r="KFR31" s="517"/>
      <c r="KFS31" s="517"/>
      <c r="KFT31" s="517"/>
      <c r="KFU31" s="517"/>
      <c r="KFV31" s="517"/>
      <c r="KFW31" s="517"/>
      <c r="KFX31" s="517"/>
      <c r="KFY31" s="517"/>
      <c r="KFZ31" s="517"/>
      <c r="KGA31" s="517"/>
      <c r="KGB31" s="517"/>
      <c r="KGC31" s="517"/>
      <c r="KGD31" s="517"/>
      <c r="KGE31" s="517"/>
      <c r="KGF31" s="517"/>
      <c r="KGG31" s="517"/>
      <c r="KGH31" s="517"/>
      <c r="KGI31" s="517"/>
      <c r="KGJ31" s="517"/>
      <c r="KGK31" s="517"/>
      <c r="KGL31" s="517"/>
      <c r="KGM31" s="517"/>
      <c r="KGN31" s="517"/>
      <c r="KGO31" s="517"/>
      <c r="KGP31" s="517"/>
      <c r="KGQ31" s="517"/>
      <c r="KGR31" s="517"/>
      <c r="KGS31" s="517"/>
      <c r="KGT31" s="517"/>
      <c r="KGU31" s="517"/>
      <c r="KGV31" s="517"/>
      <c r="KGW31" s="517"/>
      <c r="KGX31" s="517"/>
      <c r="KGY31" s="517"/>
      <c r="KGZ31" s="517"/>
      <c r="KHA31" s="517"/>
      <c r="KHB31" s="517"/>
      <c r="KHC31" s="517"/>
      <c r="KHD31" s="517"/>
      <c r="KHE31" s="517"/>
      <c r="KHF31" s="517"/>
      <c r="KHG31" s="517"/>
      <c r="KHH31" s="517"/>
      <c r="KHI31" s="517"/>
      <c r="KHJ31" s="517"/>
      <c r="KHK31" s="517"/>
      <c r="KHL31" s="517"/>
      <c r="KHM31" s="517"/>
      <c r="KHN31" s="517"/>
      <c r="KHO31" s="517"/>
      <c r="KHP31" s="517"/>
      <c r="KHQ31" s="517"/>
      <c r="KHR31" s="517"/>
      <c r="KHS31" s="517"/>
      <c r="KHT31" s="517"/>
      <c r="KHU31" s="517"/>
      <c r="KHV31" s="517"/>
      <c r="KHW31" s="517"/>
      <c r="KHX31" s="517"/>
      <c r="KHY31" s="517"/>
      <c r="KHZ31" s="517"/>
      <c r="KIA31" s="517"/>
      <c r="KIB31" s="517"/>
      <c r="KIC31" s="517"/>
      <c r="KID31" s="517"/>
      <c r="KIE31" s="517"/>
      <c r="KIF31" s="517"/>
      <c r="KIG31" s="517"/>
      <c r="KIH31" s="517"/>
      <c r="KII31" s="517"/>
      <c r="KIJ31" s="517"/>
      <c r="KIK31" s="517"/>
      <c r="KIL31" s="517"/>
      <c r="KIM31" s="517"/>
      <c r="KIN31" s="517"/>
      <c r="KIO31" s="517"/>
      <c r="KIP31" s="517"/>
      <c r="KIQ31" s="517"/>
      <c r="KIR31" s="517"/>
      <c r="KIS31" s="517"/>
      <c r="KIT31" s="517"/>
      <c r="KIU31" s="517"/>
      <c r="KIV31" s="517"/>
      <c r="KIW31" s="517"/>
      <c r="KIX31" s="517"/>
      <c r="KIY31" s="517"/>
      <c r="KIZ31" s="517"/>
      <c r="KJA31" s="517"/>
      <c r="KJB31" s="517"/>
      <c r="KJC31" s="517"/>
      <c r="KJD31" s="517"/>
      <c r="KJE31" s="517"/>
      <c r="KJF31" s="517"/>
      <c r="KJG31" s="517"/>
      <c r="KJH31" s="517"/>
      <c r="KJI31" s="517"/>
      <c r="KJJ31" s="517"/>
      <c r="KJK31" s="517"/>
      <c r="KJL31" s="517"/>
      <c r="KJM31" s="517"/>
      <c r="KJN31" s="517"/>
      <c r="KJO31" s="517"/>
      <c r="KJP31" s="517"/>
      <c r="KJQ31" s="517"/>
      <c r="KJR31" s="517"/>
      <c r="KJS31" s="517"/>
      <c r="KJT31" s="517"/>
      <c r="KJU31" s="517"/>
      <c r="KJV31" s="517"/>
      <c r="KJW31" s="517"/>
      <c r="KJX31" s="517"/>
      <c r="KJY31" s="517"/>
      <c r="KJZ31" s="517"/>
      <c r="KKA31" s="517"/>
      <c r="KKB31" s="517"/>
      <c r="KKC31" s="517"/>
      <c r="KKD31" s="517"/>
      <c r="KKE31" s="517"/>
      <c r="KKF31" s="517"/>
      <c r="KKG31" s="517"/>
      <c r="KKH31" s="517"/>
      <c r="KKI31" s="517"/>
      <c r="KKJ31" s="517"/>
      <c r="KKK31" s="517"/>
      <c r="KKL31" s="517"/>
      <c r="KKM31" s="517"/>
      <c r="KKN31" s="517"/>
      <c r="KKO31" s="517"/>
      <c r="KKP31" s="517"/>
      <c r="KKQ31" s="517"/>
      <c r="KKR31" s="517"/>
      <c r="KKS31" s="517"/>
      <c r="KKT31" s="517"/>
      <c r="KKU31" s="517"/>
      <c r="KKV31" s="517"/>
      <c r="KKW31" s="517"/>
      <c r="KKX31" s="517"/>
      <c r="KKY31" s="517"/>
      <c r="KKZ31" s="517"/>
      <c r="KLA31" s="517"/>
      <c r="KLB31" s="517"/>
      <c r="KLC31" s="517"/>
      <c r="KLD31" s="517"/>
      <c r="KLE31" s="517"/>
      <c r="KLF31" s="517"/>
      <c r="KLG31" s="517"/>
      <c r="KLH31" s="517"/>
      <c r="KLI31" s="517"/>
      <c r="KLJ31" s="517"/>
      <c r="KLK31" s="517"/>
      <c r="KLL31" s="517"/>
      <c r="KLM31" s="517"/>
      <c r="KLN31" s="517"/>
      <c r="KLO31" s="517"/>
      <c r="KLP31" s="517"/>
      <c r="KLQ31" s="517"/>
      <c r="KLR31" s="517"/>
      <c r="KLS31" s="517"/>
      <c r="KLT31" s="517"/>
      <c r="KLU31" s="517"/>
      <c r="KLV31" s="517"/>
      <c r="KLW31" s="517"/>
      <c r="KLX31" s="517"/>
      <c r="KLY31" s="517"/>
      <c r="KLZ31" s="517"/>
      <c r="KMA31" s="517"/>
      <c r="KMB31" s="517"/>
      <c r="KMC31" s="517"/>
      <c r="KMD31" s="517"/>
      <c r="KME31" s="517"/>
      <c r="KMF31" s="517"/>
      <c r="KMG31" s="517"/>
      <c r="KMH31" s="517"/>
      <c r="KMI31" s="517"/>
      <c r="KMJ31" s="517"/>
      <c r="KMK31" s="517"/>
      <c r="KML31" s="517"/>
      <c r="KMM31" s="517"/>
      <c r="KMN31" s="517"/>
      <c r="KMO31" s="517"/>
      <c r="KMP31" s="517"/>
      <c r="KMQ31" s="517"/>
      <c r="KMR31" s="517"/>
      <c r="KMS31" s="517"/>
      <c r="KMT31" s="517"/>
      <c r="KMU31" s="517"/>
      <c r="KMV31" s="517"/>
      <c r="KMW31" s="517"/>
      <c r="KMX31" s="517"/>
      <c r="KMY31" s="517"/>
      <c r="KMZ31" s="517"/>
      <c r="KNA31" s="517"/>
      <c r="KNB31" s="517"/>
      <c r="KNC31" s="517"/>
      <c r="KND31" s="517"/>
      <c r="KNE31" s="517"/>
      <c r="KNF31" s="517"/>
      <c r="KNG31" s="517"/>
      <c r="KNH31" s="517"/>
      <c r="KNI31" s="517"/>
      <c r="KNJ31" s="517"/>
      <c r="KNK31" s="517"/>
      <c r="KNL31" s="517"/>
      <c r="KNM31" s="517"/>
      <c r="KNN31" s="517"/>
      <c r="KNO31" s="517"/>
      <c r="KNP31" s="517"/>
      <c r="KNQ31" s="517"/>
      <c r="KNR31" s="517"/>
      <c r="KNS31" s="517"/>
      <c r="KNT31" s="517"/>
      <c r="KNU31" s="517"/>
      <c r="KNV31" s="517"/>
      <c r="KNW31" s="517"/>
      <c r="KNX31" s="517"/>
      <c r="KNY31" s="517"/>
      <c r="KNZ31" s="517"/>
      <c r="KOA31" s="517"/>
      <c r="KOB31" s="517"/>
      <c r="KOC31" s="517"/>
      <c r="KOD31" s="517"/>
      <c r="KOE31" s="517"/>
      <c r="KOF31" s="517"/>
      <c r="KOG31" s="517"/>
      <c r="KOH31" s="517"/>
      <c r="KOI31" s="517"/>
      <c r="KOJ31" s="517"/>
      <c r="KOK31" s="517"/>
      <c r="KOL31" s="517"/>
      <c r="KOM31" s="517"/>
      <c r="KON31" s="517"/>
      <c r="KOO31" s="517"/>
      <c r="KOP31" s="517"/>
      <c r="KOQ31" s="517"/>
      <c r="KOR31" s="517"/>
      <c r="KOS31" s="517"/>
      <c r="KOT31" s="517"/>
      <c r="KOU31" s="517"/>
      <c r="KOV31" s="517"/>
      <c r="KOW31" s="517"/>
      <c r="KOX31" s="517"/>
      <c r="KOY31" s="517"/>
      <c r="KOZ31" s="517"/>
      <c r="KPA31" s="517"/>
      <c r="KPB31" s="517"/>
      <c r="KPC31" s="517"/>
      <c r="KPD31" s="517"/>
      <c r="KPE31" s="517"/>
      <c r="KPF31" s="517"/>
      <c r="KPG31" s="517"/>
      <c r="KPH31" s="517"/>
      <c r="KPI31" s="517"/>
      <c r="KPJ31" s="517"/>
      <c r="KPK31" s="517"/>
      <c r="KPL31" s="517"/>
      <c r="KPM31" s="517"/>
      <c r="KPN31" s="517"/>
      <c r="KPO31" s="517"/>
      <c r="KPP31" s="517"/>
      <c r="KPQ31" s="517"/>
      <c r="KPR31" s="517"/>
      <c r="KPS31" s="517"/>
      <c r="KPT31" s="517"/>
      <c r="KPU31" s="517"/>
      <c r="KPV31" s="517"/>
      <c r="KPW31" s="517"/>
      <c r="KPX31" s="517"/>
      <c r="KPY31" s="517"/>
      <c r="KPZ31" s="517"/>
      <c r="KQA31" s="517"/>
      <c r="KQB31" s="517"/>
      <c r="KQC31" s="517"/>
      <c r="KQD31" s="517"/>
      <c r="KQE31" s="517"/>
      <c r="KQF31" s="517"/>
      <c r="KQG31" s="517"/>
      <c r="KQH31" s="517"/>
      <c r="KQI31" s="517"/>
      <c r="KQJ31" s="517"/>
      <c r="KQK31" s="517"/>
      <c r="KQL31" s="517"/>
      <c r="KQM31" s="517"/>
      <c r="KQN31" s="517"/>
      <c r="KQO31" s="517"/>
      <c r="KQP31" s="517"/>
      <c r="KQQ31" s="517"/>
      <c r="KQR31" s="517"/>
      <c r="KQS31" s="517"/>
      <c r="KQT31" s="517"/>
      <c r="KQU31" s="517"/>
      <c r="KQV31" s="517"/>
      <c r="KQW31" s="517"/>
      <c r="KQX31" s="517"/>
      <c r="KQY31" s="517"/>
      <c r="KQZ31" s="517"/>
      <c r="KRA31" s="517"/>
      <c r="KRB31" s="517"/>
      <c r="KRC31" s="517"/>
      <c r="KRD31" s="517"/>
      <c r="KRE31" s="517"/>
      <c r="KRF31" s="517"/>
      <c r="KRG31" s="517"/>
      <c r="KRH31" s="517"/>
      <c r="KRI31" s="517"/>
      <c r="KRJ31" s="517"/>
      <c r="KRK31" s="517"/>
      <c r="KRL31" s="517"/>
      <c r="KRM31" s="517"/>
      <c r="KRN31" s="517"/>
      <c r="KRO31" s="517"/>
      <c r="KRP31" s="517"/>
      <c r="KRQ31" s="517"/>
      <c r="KRR31" s="517"/>
      <c r="KRS31" s="517"/>
      <c r="KRT31" s="517"/>
      <c r="KRU31" s="517"/>
      <c r="KRV31" s="517"/>
      <c r="KRW31" s="517"/>
      <c r="KRX31" s="517"/>
      <c r="KRY31" s="517"/>
      <c r="KRZ31" s="517"/>
      <c r="KSA31" s="517"/>
      <c r="KSB31" s="517"/>
      <c r="KSC31" s="517"/>
      <c r="KSD31" s="517"/>
      <c r="KSE31" s="517"/>
      <c r="KSF31" s="517"/>
      <c r="KSG31" s="517"/>
      <c r="KSH31" s="517"/>
      <c r="KSI31" s="517"/>
      <c r="KSJ31" s="517"/>
      <c r="KSK31" s="517"/>
      <c r="KSL31" s="517"/>
      <c r="KSM31" s="517"/>
      <c r="KSN31" s="517"/>
      <c r="KSO31" s="517"/>
      <c r="KSP31" s="517"/>
      <c r="KSQ31" s="517"/>
      <c r="KSR31" s="517"/>
      <c r="KSS31" s="517"/>
      <c r="KST31" s="517"/>
      <c r="KSU31" s="517"/>
      <c r="KSV31" s="517"/>
      <c r="KSW31" s="517"/>
      <c r="KSX31" s="517"/>
      <c r="KSY31" s="517"/>
      <c r="KSZ31" s="517"/>
      <c r="KTA31" s="517"/>
      <c r="KTB31" s="517"/>
      <c r="KTC31" s="517"/>
      <c r="KTD31" s="517"/>
      <c r="KTE31" s="517"/>
      <c r="KTF31" s="517"/>
      <c r="KTG31" s="517"/>
      <c r="KTH31" s="517"/>
      <c r="KTI31" s="517"/>
      <c r="KTJ31" s="517"/>
      <c r="KTK31" s="517"/>
      <c r="KTL31" s="517"/>
      <c r="KTM31" s="517"/>
      <c r="KTN31" s="517"/>
      <c r="KTO31" s="517"/>
      <c r="KTP31" s="517"/>
      <c r="KTQ31" s="517"/>
      <c r="KTR31" s="517"/>
      <c r="KTS31" s="517"/>
      <c r="KTT31" s="517"/>
      <c r="KTU31" s="517"/>
      <c r="KTV31" s="517"/>
      <c r="KTW31" s="517"/>
      <c r="KTX31" s="517"/>
      <c r="KTY31" s="517"/>
      <c r="KTZ31" s="517"/>
      <c r="KUA31" s="517"/>
      <c r="KUB31" s="517"/>
      <c r="KUC31" s="517"/>
      <c r="KUD31" s="517"/>
      <c r="KUE31" s="517"/>
      <c r="KUF31" s="517"/>
      <c r="KUG31" s="517"/>
      <c r="KUH31" s="517"/>
      <c r="KUI31" s="517"/>
      <c r="KUJ31" s="517"/>
      <c r="KUK31" s="517"/>
      <c r="KUL31" s="517"/>
      <c r="KUM31" s="517"/>
      <c r="KUN31" s="517"/>
      <c r="KUO31" s="517"/>
      <c r="KUP31" s="517"/>
      <c r="KUQ31" s="517"/>
      <c r="KUR31" s="517"/>
      <c r="KUS31" s="517"/>
      <c r="KUT31" s="517"/>
      <c r="KUU31" s="517"/>
      <c r="KUV31" s="517"/>
      <c r="KUW31" s="517"/>
      <c r="KUX31" s="517"/>
      <c r="KUY31" s="517"/>
      <c r="KUZ31" s="517"/>
      <c r="KVA31" s="517"/>
      <c r="KVB31" s="517"/>
      <c r="KVC31" s="517"/>
      <c r="KVD31" s="517"/>
      <c r="KVE31" s="517"/>
      <c r="KVF31" s="517"/>
      <c r="KVG31" s="517"/>
      <c r="KVH31" s="517"/>
      <c r="KVI31" s="517"/>
      <c r="KVJ31" s="517"/>
      <c r="KVK31" s="517"/>
      <c r="KVL31" s="517"/>
      <c r="KVM31" s="517"/>
      <c r="KVN31" s="517"/>
      <c r="KVO31" s="517"/>
      <c r="KVP31" s="517"/>
      <c r="KVQ31" s="517"/>
      <c r="KVR31" s="517"/>
      <c r="KVS31" s="517"/>
      <c r="KVT31" s="517"/>
      <c r="KVU31" s="517"/>
      <c r="KVV31" s="517"/>
      <c r="KVW31" s="517"/>
      <c r="KVX31" s="517"/>
      <c r="KVY31" s="517"/>
      <c r="KVZ31" s="517"/>
      <c r="KWA31" s="517"/>
      <c r="KWB31" s="517"/>
      <c r="KWC31" s="517"/>
      <c r="KWD31" s="517"/>
      <c r="KWE31" s="517"/>
      <c r="KWF31" s="517"/>
      <c r="KWG31" s="517"/>
      <c r="KWH31" s="517"/>
      <c r="KWI31" s="517"/>
      <c r="KWJ31" s="517"/>
      <c r="KWK31" s="517"/>
      <c r="KWL31" s="517"/>
      <c r="KWM31" s="517"/>
      <c r="KWN31" s="517"/>
      <c r="KWO31" s="517"/>
      <c r="KWP31" s="517"/>
      <c r="KWQ31" s="517"/>
      <c r="KWR31" s="517"/>
      <c r="KWS31" s="517"/>
      <c r="KWT31" s="517"/>
      <c r="KWU31" s="517"/>
      <c r="KWV31" s="517"/>
      <c r="KWW31" s="517"/>
      <c r="KWX31" s="517"/>
      <c r="KWY31" s="517"/>
      <c r="KWZ31" s="517"/>
      <c r="KXA31" s="517"/>
      <c r="KXB31" s="517"/>
      <c r="KXC31" s="517"/>
      <c r="KXD31" s="517"/>
      <c r="KXE31" s="517"/>
      <c r="KXF31" s="517"/>
      <c r="KXG31" s="517"/>
      <c r="KXH31" s="517"/>
      <c r="KXI31" s="517"/>
      <c r="KXJ31" s="517"/>
      <c r="KXK31" s="517"/>
      <c r="KXL31" s="517"/>
      <c r="KXM31" s="517"/>
      <c r="KXN31" s="517"/>
      <c r="KXO31" s="517"/>
      <c r="KXP31" s="517"/>
      <c r="KXQ31" s="517"/>
      <c r="KXR31" s="517"/>
      <c r="KXS31" s="517"/>
      <c r="KXT31" s="517"/>
      <c r="KXU31" s="517"/>
      <c r="KXV31" s="517"/>
      <c r="KXW31" s="517"/>
      <c r="KXX31" s="517"/>
      <c r="KXY31" s="517"/>
      <c r="KXZ31" s="517"/>
      <c r="KYA31" s="517"/>
      <c r="KYB31" s="517"/>
      <c r="KYC31" s="517"/>
      <c r="KYD31" s="517"/>
      <c r="KYE31" s="517"/>
      <c r="KYF31" s="517"/>
      <c r="KYG31" s="517"/>
      <c r="KYH31" s="517"/>
      <c r="KYI31" s="517"/>
      <c r="KYJ31" s="517"/>
      <c r="KYK31" s="517"/>
      <c r="KYL31" s="517"/>
      <c r="KYM31" s="517"/>
      <c r="KYN31" s="517"/>
      <c r="KYO31" s="517"/>
      <c r="KYP31" s="517"/>
      <c r="KYQ31" s="517"/>
      <c r="KYR31" s="517"/>
      <c r="KYS31" s="517"/>
      <c r="KYT31" s="517"/>
      <c r="KYU31" s="517"/>
      <c r="KYV31" s="517"/>
      <c r="KYW31" s="517"/>
      <c r="KYX31" s="517"/>
      <c r="KYY31" s="517"/>
      <c r="KYZ31" s="517"/>
      <c r="KZA31" s="517"/>
      <c r="KZB31" s="517"/>
      <c r="KZC31" s="517"/>
      <c r="KZD31" s="517"/>
      <c r="KZE31" s="517"/>
      <c r="KZF31" s="517"/>
      <c r="KZG31" s="517"/>
      <c r="KZH31" s="517"/>
      <c r="KZI31" s="517"/>
      <c r="KZJ31" s="517"/>
      <c r="KZK31" s="517"/>
      <c r="KZL31" s="517"/>
      <c r="KZM31" s="517"/>
      <c r="KZN31" s="517"/>
      <c r="KZO31" s="517"/>
      <c r="KZP31" s="517"/>
      <c r="KZQ31" s="517"/>
      <c r="KZR31" s="517"/>
      <c r="KZS31" s="517"/>
      <c r="KZT31" s="517"/>
      <c r="KZU31" s="517"/>
      <c r="KZV31" s="517"/>
      <c r="KZW31" s="517"/>
      <c r="KZX31" s="517"/>
      <c r="KZY31" s="517"/>
      <c r="KZZ31" s="517"/>
      <c r="LAA31" s="517"/>
      <c r="LAB31" s="517"/>
      <c r="LAC31" s="517"/>
      <c r="LAD31" s="517"/>
      <c r="LAE31" s="517"/>
      <c r="LAF31" s="517"/>
      <c r="LAG31" s="517"/>
      <c r="LAH31" s="517"/>
      <c r="LAI31" s="517"/>
      <c r="LAJ31" s="517"/>
      <c r="LAK31" s="517"/>
      <c r="LAL31" s="517"/>
      <c r="LAM31" s="517"/>
      <c r="LAN31" s="517"/>
      <c r="LAO31" s="517"/>
      <c r="LAP31" s="517"/>
      <c r="LAQ31" s="517"/>
      <c r="LAR31" s="517"/>
      <c r="LAS31" s="517"/>
      <c r="LAT31" s="517"/>
      <c r="LAU31" s="517"/>
      <c r="LAV31" s="517"/>
      <c r="LAW31" s="517"/>
      <c r="LAX31" s="517"/>
      <c r="LAY31" s="517"/>
      <c r="LAZ31" s="517"/>
      <c r="LBA31" s="517"/>
      <c r="LBB31" s="517"/>
      <c r="LBC31" s="517"/>
      <c r="LBD31" s="517"/>
      <c r="LBE31" s="517"/>
      <c r="LBF31" s="517"/>
      <c r="LBG31" s="517"/>
      <c r="LBH31" s="517"/>
      <c r="LBI31" s="517"/>
      <c r="LBJ31" s="517"/>
      <c r="LBK31" s="517"/>
      <c r="LBL31" s="517"/>
      <c r="LBM31" s="517"/>
      <c r="LBN31" s="517"/>
      <c r="LBO31" s="517"/>
      <c r="LBP31" s="517"/>
      <c r="LBQ31" s="517"/>
      <c r="LBR31" s="517"/>
      <c r="LBS31" s="517"/>
      <c r="LBT31" s="517"/>
      <c r="LBU31" s="517"/>
      <c r="LBV31" s="517"/>
      <c r="LBW31" s="517"/>
      <c r="LBX31" s="517"/>
      <c r="LBY31" s="517"/>
      <c r="LBZ31" s="517"/>
      <c r="LCA31" s="517"/>
      <c r="LCB31" s="517"/>
      <c r="LCC31" s="517"/>
      <c r="LCD31" s="517"/>
      <c r="LCE31" s="517"/>
      <c r="LCF31" s="517"/>
      <c r="LCG31" s="517"/>
      <c r="LCH31" s="517"/>
      <c r="LCI31" s="517"/>
      <c r="LCJ31" s="517"/>
      <c r="LCK31" s="517"/>
      <c r="LCL31" s="517"/>
      <c r="LCM31" s="517"/>
      <c r="LCN31" s="517"/>
      <c r="LCO31" s="517"/>
      <c r="LCP31" s="517"/>
      <c r="LCQ31" s="517"/>
      <c r="LCR31" s="517"/>
      <c r="LCS31" s="517"/>
      <c r="LCT31" s="517"/>
      <c r="LCU31" s="517"/>
      <c r="LCV31" s="517"/>
      <c r="LCW31" s="517"/>
      <c r="LCX31" s="517"/>
      <c r="LCY31" s="517"/>
      <c r="LCZ31" s="517"/>
      <c r="LDA31" s="517"/>
      <c r="LDB31" s="517"/>
      <c r="LDC31" s="517"/>
      <c r="LDD31" s="517"/>
      <c r="LDE31" s="517"/>
      <c r="LDF31" s="517"/>
      <c r="LDG31" s="517"/>
      <c r="LDH31" s="517"/>
      <c r="LDI31" s="517"/>
      <c r="LDJ31" s="517"/>
      <c r="LDK31" s="517"/>
      <c r="LDL31" s="517"/>
      <c r="LDM31" s="517"/>
      <c r="LDN31" s="517"/>
      <c r="LDO31" s="517"/>
      <c r="LDP31" s="517"/>
      <c r="LDQ31" s="517"/>
      <c r="LDR31" s="517"/>
      <c r="LDS31" s="517"/>
      <c r="LDT31" s="517"/>
      <c r="LDU31" s="517"/>
      <c r="LDV31" s="517"/>
      <c r="LDW31" s="517"/>
      <c r="LDX31" s="517"/>
      <c r="LDY31" s="517"/>
      <c r="LDZ31" s="517"/>
      <c r="LEA31" s="517"/>
      <c r="LEB31" s="517"/>
      <c r="LEC31" s="517"/>
      <c r="LED31" s="517"/>
      <c r="LEE31" s="517"/>
      <c r="LEF31" s="517"/>
      <c r="LEG31" s="517"/>
      <c r="LEH31" s="517"/>
      <c r="LEI31" s="517"/>
      <c r="LEJ31" s="517"/>
      <c r="LEK31" s="517"/>
      <c r="LEL31" s="517"/>
      <c r="LEM31" s="517"/>
      <c r="LEN31" s="517"/>
      <c r="LEO31" s="517"/>
      <c r="LEP31" s="517"/>
      <c r="LEQ31" s="517"/>
      <c r="LER31" s="517"/>
      <c r="LES31" s="517"/>
      <c r="LET31" s="517"/>
      <c r="LEU31" s="517"/>
      <c r="LEV31" s="517"/>
      <c r="LEW31" s="517"/>
      <c r="LEX31" s="517"/>
      <c r="LEY31" s="517"/>
      <c r="LEZ31" s="517"/>
      <c r="LFA31" s="517"/>
      <c r="LFB31" s="517"/>
      <c r="LFC31" s="517"/>
      <c r="LFD31" s="517"/>
      <c r="LFE31" s="517"/>
      <c r="LFF31" s="517"/>
      <c r="LFG31" s="517"/>
      <c r="LFH31" s="517"/>
      <c r="LFI31" s="517"/>
      <c r="LFJ31" s="517"/>
      <c r="LFK31" s="517"/>
      <c r="LFL31" s="517"/>
      <c r="LFM31" s="517"/>
      <c r="LFN31" s="517"/>
      <c r="LFO31" s="517"/>
      <c r="LFP31" s="517"/>
      <c r="LFQ31" s="517"/>
      <c r="LFR31" s="517"/>
      <c r="LFS31" s="517"/>
      <c r="LFT31" s="517"/>
      <c r="LFU31" s="517"/>
      <c r="LFV31" s="517"/>
      <c r="LFW31" s="517"/>
      <c r="LFX31" s="517"/>
      <c r="LFY31" s="517"/>
      <c r="LFZ31" s="517"/>
      <c r="LGA31" s="517"/>
      <c r="LGB31" s="517"/>
      <c r="LGC31" s="517"/>
      <c r="LGD31" s="517"/>
      <c r="LGE31" s="517"/>
      <c r="LGF31" s="517"/>
      <c r="LGG31" s="517"/>
      <c r="LGH31" s="517"/>
      <c r="LGI31" s="517"/>
      <c r="LGJ31" s="517"/>
      <c r="LGK31" s="517"/>
      <c r="LGL31" s="517"/>
      <c r="LGM31" s="517"/>
      <c r="LGN31" s="517"/>
      <c r="LGO31" s="517"/>
      <c r="LGP31" s="517"/>
      <c r="LGQ31" s="517"/>
      <c r="LGR31" s="517"/>
      <c r="LGS31" s="517"/>
      <c r="LGT31" s="517"/>
      <c r="LGU31" s="517"/>
      <c r="LGV31" s="517"/>
      <c r="LGW31" s="517"/>
      <c r="LGX31" s="517"/>
      <c r="LGY31" s="517"/>
      <c r="LGZ31" s="517"/>
      <c r="LHA31" s="517"/>
      <c r="LHB31" s="517"/>
      <c r="LHC31" s="517"/>
      <c r="LHD31" s="517"/>
      <c r="LHE31" s="517"/>
      <c r="LHF31" s="517"/>
      <c r="LHG31" s="517"/>
      <c r="LHH31" s="517"/>
      <c r="LHI31" s="517"/>
      <c r="LHJ31" s="517"/>
      <c r="LHK31" s="517"/>
      <c r="LHL31" s="517"/>
      <c r="LHM31" s="517"/>
      <c r="LHN31" s="517"/>
      <c r="LHO31" s="517"/>
      <c r="LHP31" s="517"/>
      <c r="LHQ31" s="517"/>
      <c r="LHR31" s="517"/>
      <c r="LHS31" s="517"/>
      <c r="LHT31" s="517"/>
      <c r="LHU31" s="517"/>
      <c r="LHV31" s="517"/>
      <c r="LHW31" s="517"/>
      <c r="LHX31" s="517"/>
      <c r="LHY31" s="517"/>
      <c r="LHZ31" s="517"/>
      <c r="LIA31" s="517"/>
      <c r="LIB31" s="517"/>
      <c r="LIC31" s="517"/>
      <c r="LID31" s="517"/>
      <c r="LIE31" s="517"/>
      <c r="LIF31" s="517"/>
      <c r="LIG31" s="517"/>
      <c r="LIH31" s="517"/>
      <c r="LII31" s="517"/>
      <c r="LIJ31" s="517"/>
      <c r="LIK31" s="517"/>
      <c r="LIL31" s="517"/>
      <c r="LIM31" s="517"/>
      <c r="LIN31" s="517"/>
      <c r="LIO31" s="517"/>
      <c r="LIP31" s="517"/>
      <c r="LIQ31" s="517"/>
      <c r="LIR31" s="517"/>
      <c r="LIS31" s="517"/>
      <c r="LIT31" s="517"/>
      <c r="LIU31" s="517"/>
      <c r="LIV31" s="517"/>
      <c r="LIW31" s="517"/>
      <c r="LIX31" s="517"/>
      <c r="LIY31" s="517"/>
      <c r="LIZ31" s="517"/>
      <c r="LJA31" s="517"/>
      <c r="LJB31" s="517"/>
      <c r="LJC31" s="517"/>
      <c r="LJD31" s="517"/>
      <c r="LJE31" s="517"/>
      <c r="LJF31" s="517"/>
      <c r="LJG31" s="517"/>
      <c r="LJH31" s="517"/>
      <c r="LJI31" s="517"/>
      <c r="LJJ31" s="517"/>
      <c r="LJK31" s="517"/>
      <c r="LJL31" s="517"/>
      <c r="LJM31" s="517"/>
      <c r="LJN31" s="517"/>
      <c r="LJO31" s="517"/>
      <c r="LJP31" s="517"/>
      <c r="LJQ31" s="517"/>
      <c r="LJR31" s="517"/>
      <c r="LJS31" s="517"/>
      <c r="LJT31" s="517"/>
      <c r="LJU31" s="517"/>
      <c r="LJV31" s="517"/>
      <c r="LJW31" s="517"/>
      <c r="LJX31" s="517"/>
      <c r="LJY31" s="517"/>
      <c r="LJZ31" s="517"/>
      <c r="LKA31" s="517"/>
      <c r="LKB31" s="517"/>
      <c r="LKC31" s="517"/>
      <c r="LKD31" s="517"/>
      <c r="LKE31" s="517"/>
      <c r="LKF31" s="517"/>
      <c r="LKG31" s="517"/>
      <c r="LKH31" s="517"/>
      <c r="LKI31" s="517"/>
      <c r="LKJ31" s="517"/>
      <c r="LKK31" s="517"/>
      <c r="LKL31" s="517"/>
      <c r="LKM31" s="517"/>
      <c r="LKN31" s="517"/>
      <c r="LKO31" s="517"/>
      <c r="LKP31" s="517"/>
      <c r="LKQ31" s="517"/>
      <c r="LKR31" s="517"/>
      <c r="LKS31" s="517"/>
      <c r="LKT31" s="517"/>
      <c r="LKU31" s="517"/>
      <c r="LKV31" s="517"/>
      <c r="LKW31" s="517"/>
      <c r="LKX31" s="517"/>
      <c r="LKY31" s="517"/>
      <c r="LKZ31" s="517"/>
      <c r="LLA31" s="517"/>
      <c r="LLB31" s="517"/>
      <c r="LLC31" s="517"/>
      <c r="LLD31" s="517"/>
      <c r="LLE31" s="517"/>
      <c r="LLF31" s="517"/>
      <c r="LLG31" s="517"/>
      <c r="LLH31" s="517"/>
      <c r="LLI31" s="517"/>
      <c r="LLJ31" s="517"/>
      <c r="LLK31" s="517"/>
      <c r="LLL31" s="517"/>
      <c r="LLM31" s="517"/>
      <c r="LLN31" s="517"/>
      <c r="LLO31" s="517"/>
      <c r="LLP31" s="517"/>
      <c r="LLQ31" s="517"/>
      <c r="LLR31" s="517"/>
      <c r="LLS31" s="517"/>
      <c r="LLT31" s="517"/>
      <c r="LLU31" s="517"/>
      <c r="LLV31" s="517"/>
      <c r="LLW31" s="517"/>
      <c r="LLX31" s="517"/>
      <c r="LLY31" s="517"/>
      <c r="LLZ31" s="517"/>
      <c r="LMA31" s="517"/>
      <c r="LMB31" s="517"/>
      <c r="LMC31" s="517"/>
      <c r="LMD31" s="517"/>
      <c r="LME31" s="517"/>
      <c r="LMF31" s="517"/>
      <c r="LMG31" s="517"/>
      <c r="LMH31" s="517"/>
      <c r="LMI31" s="517"/>
      <c r="LMJ31" s="517"/>
      <c r="LMK31" s="517"/>
      <c r="LML31" s="517"/>
      <c r="LMM31" s="517"/>
      <c r="LMN31" s="517"/>
      <c r="LMO31" s="517"/>
      <c r="LMP31" s="517"/>
      <c r="LMQ31" s="517"/>
      <c r="LMR31" s="517"/>
      <c r="LMS31" s="517"/>
      <c r="LMT31" s="517"/>
      <c r="LMU31" s="517"/>
      <c r="LMV31" s="517"/>
      <c r="LMW31" s="517"/>
      <c r="LMX31" s="517"/>
      <c r="LMY31" s="517"/>
      <c r="LMZ31" s="517"/>
      <c r="LNA31" s="517"/>
      <c r="LNB31" s="517"/>
      <c r="LNC31" s="517"/>
      <c r="LND31" s="517"/>
      <c r="LNE31" s="517"/>
      <c r="LNF31" s="517"/>
      <c r="LNG31" s="517"/>
      <c r="LNH31" s="517"/>
      <c r="LNI31" s="517"/>
      <c r="LNJ31" s="517"/>
      <c r="LNK31" s="517"/>
      <c r="LNL31" s="517"/>
      <c r="LNM31" s="517"/>
      <c r="LNN31" s="517"/>
      <c r="LNO31" s="517"/>
      <c r="LNP31" s="517"/>
      <c r="LNQ31" s="517"/>
      <c r="LNR31" s="517"/>
      <c r="LNS31" s="517"/>
      <c r="LNT31" s="517"/>
      <c r="LNU31" s="517"/>
      <c r="LNV31" s="517"/>
      <c r="LNW31" s="517"/>
      <c r="LNX31" s="517"/>
      <c r="LNY31" s="517"/>
      <c r="LNZ31" s="517"/>
      <c r="LOA31" s="517"/>
      <c r="LOB31" s="517"/>
      <c r="LOC31" s="517"/>
      <c r="LOD31" s="517"/>
      <c r="LOE31" s="517"/>
      <c r="LOF31" s="517"/>
      <c r="LOG31" s="517"/>
      <c r="LOH31" s="517"/>
      <c r="LOI31" s="517"/>
      <c r="LOJ31" s="517"/>
      <c r="LOK31" s="517"/>
      <c r="LOL31" s="517"/>
      <c r="LOM31" s="517"/>
      <c r="LON31" s="517"/>
      <c r="LOO31" s="517"/>
      <c r="LOP31" s="517"/>
      <c r="LOQ31" s="517"/>
      <c r="LOR31" s="517"/>
      <c r="LOS31" s="517"/>
      <c r="LOT31" s="517"/>
      <c r="LOU31" s="517"/>
      <c r="LOV31" s="517"/>
      <c r="LOW31" s="517"/>
      <c r="LOX31" s="517"/>
      <c r="LOY31" s="517"/>
      <c r="LOZ31" s="517"/>
      <c r="LPA31" s="517"/>
      <c r="LPB31" s="517"/>
      <c r="LPC31" s="517"/>
      <c r="LPD31" s="517"/>
      <c r="LPE31" s="517"/>
      <c r="LPF31" s="517"/>
      <c r="LPG31" s="517"/>
      <c r="LPH31" s="517"/>
      <c r="LPI31" s="517"/>
      <c r="LPJ31" s="517"/>
      <c r="LPK31" s="517"/>
      <c r="LPL31" s="517"/>
      <c r="LPM31" s="517"/>
      <c r="LPN31" s="517"/>
      <c r="LPO31" s="517"/>
      <c r="LPP31" s="517"/>
      <c r="LPQ31" s="517"/>
      <c r="LPR31" s="517"/>
      <c r="LPS31" s="517"/>
      <c r="LPT31" s="517"/>
      <c r="LPU31" s="517"/>
      <c r="LPV31" s="517"/>
      <c r="LPW31" s="517"/>
      <c r="LPX31" s="517"/>
      <c r="LPY31" s="517"/>
      <c r="LPZ31" s="517"/>
      <c r="LQA31" s="517"/>
      <c r="LQB31" s="517"/>
      <c r="LQC31" s="517"/>
      <c r="LQD31" s="517"/>
      <c r="LQE31" s="517"/>
      <c r="LQF31" s="517"/>
      <c r="LQG31" s="517"/>
      <c r="LQH31" s="517"/>
      <c r="LQI31" s="517"/>
      <c r="LQJ31" s="517"/>
      <c r="LQK31" s="517"/>
      <c r="LQL31" s="517"/>
      <c r="LQM31" s="517"/>
      <c r="LQN31" s="517"/>
      <c r="LQO31" s="517"/>
      <c r="LQP31" s="517"/>
      <c r="LQQ31" s="517"/>
      <c r="LQR31" s="517"/>
      <c r="LQS31" s="517"/>
      <c r="LQT31" s="517"/>
      <c r="LQU31" s="517"/>
      <c r="LQV31" s="517"/>
      <c r="LQW31" s="517"/>
      <c r="LQX31" s="517"/>
      <c r="LQY31" s="517"/>
      <c r="LQZ31" s="517"/>
      <c r="LRA31" s="517"/>
      <c r="LRB31" s="517"/>
      <c r="LRC31" s="517"/>
      <c r="LRD31" s="517"/>
      <c r="LRE31" s="517"/>
      <c r="LRF31" s="517"/>
      <c r="LRG31" s="517"/>
      <c r="LRH31" s="517"/>
      <c r="LRI31" s="517"/>
      <c r="LRJ31" s="517"/>
      <c r="LRK31" s="517"/>
      <c r="LRL31" s="517"/>
      <c r="LRM31" s="517"/>
      <c r="LRN31" s="517"/>
      <c r="LRO31" s="517"/>
      <c r="LRP31" s="517"/>
      <c r="LRQ31" s="517"/>
      <c r="LRR31" s="517"/>
      <c r="LRS31" s="517"/>
      <c r="LRT31" s="517"/>
      <c r="LRU31" s="517"/>
      <c r="LRV31" s="517"/>
      <c r="LRW31" s="517"/>
      <c r="LRX31" s="517"/>
      <c r="LRY31" s="517"/>
      <c r="LRZ31" s="517"/>
      <c r="LSA31" s="517"/>
      <c r="LSB31" s="517"/>
      <c r="LSC31" s="517"/>
      <c r="LSD31" s="517"/>
      <c r="LSE31" s="517"/>
      <c r="LSF31" s="517"/>
      <c r="LSG31" s="517"/>
      <c r="LSH31" s="517"/>
      <c r="LSI31" s="517"/>
      <c r="LSJ31" s="517"/>
      <c r="LSK31" s="517"/>
      <c r="LSL31" s="517"/>
      <c r="LSM31" s="517"/>
      <c r="LSN31" s="517"/>
      <c r="LSO31" s="517"/>
      <c r="LSP31" s="517"/>
      <c r="LSQ31" s="517"/>
      <c r="LSR31" s="517"/>
      <c r="LSS31" s="517"/>
      <c r="LST31" s="517"/>
      <c r="LSU31" s="517"/>
      <c r="LSV31" s="517"/>
      <c r="LSW31" s="517"/>
      <c r="LSX31" s="517"/>
      <c r="LSY31" s="517"/>
      <c r="LSZ31" s="517"/>
      <c r="LTA31" s="517"/>
      <c r="LTB31" s="517"/>
      <c r="LTC31" s="517"/>
      <c r="LTD31" s="517"/>
      <c r="LTE31" s="517"/>
      <c r="LTF31" s="517"/>
      <c r="LTG31" s="517"/>
      <c r="LTH31" s="517"/>
      <c r="LTI31" s="517"/>
      <c r="LTJ31" s="517"/>
      <c r="LTK31" s="517"/>
      <c r="LTL31" s="517"/>
      <c r="LTM31" s="517"/>
      <c r="LTN31" s="517"/>
      <c r="LTO31" s="517"/>
      <c r="LTP31" s="517"/>
      <c r="LTQ31" s="517"/>
      <c r="LTR31" s="517"/>
      <c r="LTS31" s="517"/>
      <c r="LTT31" s="517"/>
      <c r="LTU31" s="517"/>
      <c r="LTV31" s="517"/>
      <c r="LTW31" s="517"/>
      <c r="LTX31" s="517"/>
      <c r="LTY31" s="517"/>
      <c r="LTZ31" s="517"/>
      <c r="LUA31" s="517"/>
      <c r="LUB31" s="517"/>
      <c r="LUC31" s="517"/>
      <c r="LUD31" s="517"/>
      <c r="LUE31" s="517"/>
      <c r="LUF31" s="517"/>
      <c r="LUG31" s="517"/>
      <c r="LUH31" s="517"/>
      <c r="LUI31" s="517"/>
      <c r="LUJ31" s="517"/>
      <c r="LUK31" s="517"/>
      <c r="LUL31" s="517"/>
      <c r="LUM31" s="517"/>
      <c r="LUN31" s="517"/>
      <c r="LUO31" s="517"/>
      <c r="LUP31" s="517"/>
      <c r="LUQ31" s="517"/>
      <c r="LUR31" s="517"/>
      <c r="LUS31" s="517"/>
      <c r="LUT31" s="517"/>
      <c r="LUU31" s="517"/>
      <c r="LUV31" s="517"/>
      <c r="LUW31" s="517"/>
      <c r="LUX31" s="517"/>
      <c r="LUY31" s="517"/>
      <c r="LUZ31" s="517"/>
      <c r="LVA31" s="517"/>
      <c r="LVB31" s="517"/>
      <c r="LVC31" s="517"/>
      <c r="LVD31" s="517"/>
      <c r="LVE31" s="517"/>
      <c r="LVF31" s="517"/>
      <c r="LVG31" s="517"/>
      <c r="LVH31" s="517"/>
      <c r="LVI31" s="517"/>
      <c r="LVJ31" s="517"/>
      <c r="LVK31" s="517"/>
      <c r="LVL31" s="517"/>
      <c r="LVM31" s="517"/>
      <c r="LVN31" s="517"/>
      <c r="LVO31" s="517"/>
      <c r="LVP31" s="517"/>
      <c r="LVQ31" s="517"/>
      <c r="LVR31" s="517"/>
      <c r="LVS31" s="517"/>
      <c r="LVT31" s="517"/>
      <c r="LVU31" s="517"/>
      <c r="LVV31" s="517"/>
      <c r="LVW31" s="517"/>
      <c r="LVX31" s="517"/>
      <c r="LVY31" s="517"/>
      <c r="LVZ31" s="517"/>
      <c r="LWA31" s="517"/>
      <c r="LWB31" s="517"/>
      <c r="LWC31" s="517"/>
      <c r="LWD31" s="517"/>
      <c r="LWE31" s="517"/>
      <c r="LWF31" s="517"/>
      <c r="LWG31" s="517"/>
      <c r="LWH31" s="517"/>
      <c r="LWI31" s="517"/>
      <c r="LWJ31" s="517"/>
      <c r="LWK31" s="517"/>
      <c r="LWL31" s="517"/>
      <c r="LWM31" s="517"/>
      <c r="LWN31" s="517"/>
      <c r="LWO31" s="517"/>
      <c r="LWP31" s="517"/>
      <c r="LWQ31" s="517"/>
      <c r="LWR31" s="517"/>
      <c r="LWS31" s="517"/>
      <c r="LWT31" s="517"/>
      <c r="LWU31" s="517"/>
      <c r="LWV31" s="517"/>
      <c r="LWW31" s="517"/>
      <c r="LWX31" s="517"/>
      <c r="LWY31" s="517"/>
      <c r="LWZ31" s="517"/>
      <c r="LXA31" s="517"/>
      <c r="LXB31" s="517"/>
      <c r="LXC31" s="517"/>
      <c r="LXD31" s="517"/>
      <c r="LXE31" s="517"/>
      <c r="LXF31" s="517"/>
      <c r="LXG31" s="517"/>
      <c r="LXH31" s="517"/>
      <c r="LXI31" s="517"/>
      <c r="LXJ31" s="517"/>
      <c r="LXK31" s="517"/>
      <c r="LXL31" s="517"/>
      <c r="LXM31" s="517"/>
      <c r="LXN31" s="517"/>
      <c r="LXO31" s="517"/>
      <c r="LXP31" s="517"/>
      <c r="LXQ31" s="517"/>
      <c r="LXR31" s="517"/>
      <c r="LXS31" s="517"/>
      <c r="LXT31" s="517"/>
      <c r="LXU31" s="517"/>
      <c r="LXV31" s="517"/>
      <c r="LXW31" s="517"/>
      <c r="LXX31" s="517"/>
      <c r="LXY31" s="517"/>
      <c r="LXZ31" s="517"/>
      <c r="LYA31" s="517"/>
      <c r="LYB31" s="517"/>
      <c r="LYC31" s="517"/>
      <c r="LYD31" s="517"/>
      <c r="LYE31" s="517"/>
      <c r="LYF31" s="517"/>
      <c r="LYG31" s="517"/>
      <c r="LYH31" s="517"/>
      <c r="LYI31" s="517"/>
      <c r="LYJ31" s="517"/>
      <c r="LYK31" s="517"/>
      <c r="LYL31" s="517"/>
      <c r="LYM31" s="517"/>
      <c r="LYN31" s="517"/>
      <c r="LYO31" s="517"/>
      <c r="LYP31" s="517"/>
      <c r="LYQ31" s="517"/>
      <c r="LYR31" s="517"/>
      <c r="LYS31" s="517"/>
      <c r="LYT31" s="517"/>
      <c r="LYU31" s="517"/>
      <c r="LYV31" s="517"/>
      <c r="LYW31" s="517"/>
      <c r="LYX31" s="517"/>
      <c r="LYY31" s="517"/>
      <c r="LYZ31" s="517"/>
      <c r="LZA31" s="517"/>
      <c r="LZB31" s="517"/>
      <c r="LZC31" s="517"/>
      <c r="LZD31" s="517"/>
      <c r="LZE31" s="517"/>
      <c r="LZF31" s="517"/>
      <c r="LZG31" s="517"/>
      <c r="LZH31" s="517"/>
      <c r="LZI31" s="517"/>
      <c r="LZJ31" s="517"/>
      <c r="LZK31" s="517"/>
      <c r="LZL31" s="517"/>
      <c r="LZM31" s="517"/>
      <c r="LZN31" s="517"/>
      <c r="LZO31" s="517"/>
      <c r="LZP31" s="517"/>
      <c r="LZQ31" s="517"/>
      <c r="LZR31" s="517"/>
      <c r="LZS31" s="517"/>
      <c r="LZT31" s="517"/>
      <c r="LZU31" s="517"/>
      <c r="LZV31" s="517"/>
      <c r="LZW31" s="517"/>
      <c r="LZX31" s="517"/>
      <c r="LZY31" s="517"/>
      <c r="LZZ31" s="517"/>
      <c r="MAA31" s="517"/>
      <c r="MAB31" s="517"/>
      <c r="MAC31" s="517"/>
      <c r="MAD31" s="517"/>
      <c r="MAE31" s="517"/>
      <c r="MAF31" s="517"/>
      <c r="MAG31" s="517"/>
      <c r="MAH31" s="517"/>
      <c r="MAI31" s="517"/>
      <c r="MAJ31" s="517"/>
      <c r="MAK31" s="517"/>
      <c r="MAL31" s="517"/>
      <c r="MAM31" s="517"/>
      <c r="MAN31" s="517"/>
      <c r="MAO31" s="517"/>
      <c r="MAP31" s="517"/>
      <c r="MAQ31" s="517"/>
      <c r="MAR31" s="517"/>
      <c r="MAS31" s="517"/>
      <c r="MAT31" s="517"/>
      <c r="MAU31" s="517"/>
      <c r="MAV31" s="517"/>
      <c r="MAW31" s="517"/>
      <c r="MAX31" s="517"/>
      <c r="MAY31" s="517"/>
      <c r="MAZ31" s="517"/>
      <c r="MBA31" s="517"/>
      <c r="MBB31" s="517"/>
      <c r="MBC31" s="517"/>
      <c r="MBD31" s="517"/>
      <c r="MBE31" s="517"/>
      <c r="MBF31" s="517"/>
      <c r="MBG31" s="517"/>
      <c r="MBH31" s="517"/>
      <c r="MBI31" s="517"/>
      <c r="MBJ31" s="517"/>
      <c r="MBK31" s="517"/>
      <c r="MBL31" s="517"/>
      <c r="MBM31" s="517"/>
      <c r="MBN31" s="517"/>
      <c r="MBO31" s="517"/>
      <c r="MBP31" s="517"/>
      <c r="MBQ31" s="517"/>
      <c r="MBR31" s="517"/>
      <c r="MBS31" s="517"/>
      <c r="MBT31" s="517"/>
      <c r="MBU31" s="517"/>
      <c r="MBV31" s="517"/>
      <c r="MBW31" s="517"/>
      <c r="MBX31" s="517"/>
      <c r="MBY31" s="517"/>
      <c r="MBZ31" s="517"/>
      <c r="MCA31" s="517"/>
      <c r="MCB31" s="517"/>
      <c r="MCC31" s="517"/>
      <c r="MCD31" s="517"/>
      <c r="MCE31" s="517"/>
      <c r="MCF31" s="517"/>
      <c r="MCG31" s="517"/>
      <c r="MCH31" s="517"/>
      <c r="MCI31" s="517"/>
      <c r="MCJ31" s="517"/>
      <c r="MCK31" s="517"/>
      <c r="MCL31" s="517"/>
      <c r="MCM31" s="517"/>
      <c r="MCN31" s="517"/>
      <c r="MCO31" s="517"/>
      <c r="MCP31" s="517"/>
      <c r="MCQ31" s="517"/>
      <c r="MCR31" s="517"/>
      <c r="MCS31" s="517"/>
      <c r="MCT31" s="517"/>
      <c r="MCU31" s="517"/>
      <c r="MCV31" s="517"/>
      <c r="MCW31" s="517"/>
      <c r="MCX31" s="517"/>
      <c r="MCY31" s="517"/>
      <c r="MCZ31" s="517"/>
      <c r="MDA31" s="517"/>
      <c r="MDB31" s="517"/>
      <c r="MDC31" s="517"/>
      <c r="MDD31" s="517"/>
      <c r="MDE31" s="517"/>
      <c r="MDF31" s="517"/>
      <c r="MDG31" s="517"/>
      <c r="MDH31" s="517"/>
      <c r="MDI31" s="517"/>
      <c r="MDJ31" s="517"/>
      <c r="MDK31" s="517"/>
      <c r="MDL31" s="517"/>
      <c r="MDM31" s="517"/>
      <c r="MDN31" s="517"/>
      <c r="MDO31" s="517"/>
      <c r="MDP31" s="517"/>
      <c r="MDQ31" s="517"/>
      <c r="MDR31" s="517"/>
      <c r="MDS31" s="517"/>
      <c r="MDT31" s="517"/>
      <c r="MDU31" s="517"/>
      <c r="MDV31" s="517"/>
      <c r="MDW31" s="517"/>
      <c r="MDX31" s="517"/>
      <c r="MDY31" s="517"/>
      <c r="MDZ31" s="517"/>
      <c r="MEA31" s="517"/>
      <c r="MEB31" s="517"/>
      <c r="MEC31" s="517"/>
      <c r="MED31" s="517"/>
      <c r="MEE31" s="517"/>
      <c r="MEF31" s="517"/>
      <c r="MEG31" s="517"/>
      <c r="MEH31" s="517"/>
      <c r="MEI31" s="517"/>
      <c r="MEJ31" s="517"/>
      <c r="MEK31" s="517"/>
      <c r="MEL31" s="517"/>
      <c r="MEM31" s="517"/>
      <c r="MEN31" s="517"/>
      <c r="MEO31" s="517"/>
      <c r="MEP31" s="517"/>
      <c r="MEQ31" s="517"/>
      <c r="MER31" s="517"/>
      <c r="MES31" s="517"/>
      <c r="MET31" s="517"/>
      <c r="MEU31" s="517"/>
      <c r="MEV31" s="517"/>
      <c r="MEW31" s="517"/>
      <c r="MEX31" s="517"/>
      <c r="MEY31" s="517"/>
      <c r="MEZ31" s="517"/>
      <c r="MFA31" s="517"/>
      <c r="MFB31" s="517"/>
      <c r="MFC31" s="517"/>
      <c r="MFD31" s="517"/>
      <c r="MFE31" s="517"/>
      <c r="MFF31" s="517"/>
      <c r="MFG31" s="517"/>
      <c r="MFH31" s="517"/>
      <c r="MFI31" s="517"/>
      <c r="MFJ31" s="517"/>
      <c r="MFK31" s="517"/>
      <c r="MFL31" s="517"/>
      <c r="MFM31" s="517"/>
      <c r="MFN31" s="517"/>
      <c r="MFO31" s="517"/>
      <c r="MFP31" s="517"/>
      <c r="MFQ31" s="517"/>
      <c r="MFR31" s="517"/>
      <c r="MFS31" s="517"/>
      <c r="MFT31" s="517"/>
      <c r="MFU31" s="517"/>
      <c r="MFV31" s="517"/>
      <c r="MFW31" s="517"/>
      <c r="MFX31" s="517"/>
      <c r="MFY31" s="517"/>
      <c r="MFZ31" s="517"/>
      <c r="MGA31" s="517"/>
      <c r="MGB31" s="517"/>
      <c r="MGC31" s="517"/>
      <c r="MGD31" s="517"/>
      <c r="MGE31" s="517"/>
      <c r="MGF31" s="517"/>
      <c r="MGG31" s="517"/>
      <c r="MGH31" s="517"/>
      <c r="MGI31" s="517"/>
      <c r="MGJ31" s="517"/>
      <c r="MGK31" s="517"/>
      <c r="MGL31" s="517"/>
      <c r="MGM31" s="517"/>
      <c r="MGN31" s="517"/>
      <c r="MGO31" s="517"/>
      <c r="MGP31" s="517"/>
      <c r="MGQ31" s="517"/>
      <c r="MGR31" s="517"/>
      <c r="MGS31" s="517"/>
      <c r="MGT31" s="517"/>
      <c r="MGU31" s="517"/>
      <c r="MGV31" s="517"/>
      <c r="MGW31" s="517"/>
      <c r="MGX31" s="517"/>
      <c r="MGY31" s="517"/>
      <c r="MGZ31" s="517"/>
      <c r="MHA31" s="517"/>
      <c r="MHB31" s="517"/>
      <c r="MHC31" s="517"/>
      <c r="MHD31" s="517"/>
      <c r="MHE31" s="517"/>
      <c r="MHF31" s="517"/>
      <c r="MHG31" s="517"/>
      <c r="MHH31" s="517"/>
      <c r="MHI31" s="517"/>
      <c r="MHJ31" s="517"/>
      <c r="MHK31" s="517"/>
      <c r="MHL31" s="517"/>
      <c r="MHM31" s="517"/>
      <c r="MHN31" s="517"/>
      <c r="MHO31" s="517"/>
      <c r="MHP31" s="517"/>
      <c r="MHQ31" s="517"/>
      <c r="MHR31" s="517"/>
      <c r="MHS31" s="517"/>
      <c r="MHT31" s="517"/>
      <c r="MHU31" s="517"/>
      <c r="MHV31" s="517"/>
      <c r="MHW31" s="517"/>
      <c r="MHX31" s="517"/>
      <c r="MHY31" s="517"/>
      <c r="MHZ31" s="517"/>
      <c r="MIA31" s="517"/>
      <c r="MIB31" s="517"/>
      <c r="MIC31" s="517"/>
      <c r="MID31" s="517"/>
      <c r="MIE31" s="517"/>
      <c r="MIF31" s="517"/>
      <c r="MIG31" s="517"/>
      <c r="MIH31" s="517"/>
      <c r="MII31" s="517"/>
      <c r="MIJ31" s="517"/>
      <c r="MIK31" s="517"/>
      <c r="MIL31" s="517"/>
      <c r="MIM31" s="517"/>
      <c r="MIN31" s="517"/>
      <c r="MIO31" s="517"/>
      <c r="MIP31" s="517"/>
      <c r="MIQ31" s="517"/>
      <c r="MIR31" s="517"/>
      <c r="MIS31" s="517"/>
      <c r="MIT31" s="517"/>
      <c r="MIU31" s="517"/>
      <c r="MIV31" s="517"/>
      <c r="MIW31" s="517"/>
      <c r="MIX31" s="517"/>
      <c r="MIY31" s="517"/>
      <c r="MIZ31" s="517"/>
      <c r="MJA31" s="517"/>
      <c r="MJB31" s="517"/>
      <c r="MJC31" s="517"/>
      <c r="MJD31" s="517"/>
      <c r="MJE31" s="517"/>
      <c r="MJF31" s="517"/>
      <c r="MJG31" s="517"/>
      <c r="MJH31" s="517"/>
      <c r="MJI31" s="517"/>
      <c r="MJJ31" s="517"/>
      <c r="MJK31" s="517"/>
      <c r="MJL31" s="517"/>
      <c r="MJM31" s="517"/>
      <c r="MJN31" s="517"/>
      <c r="MJO31" s="517"/>
      <c r="MJP31" s="517"/>
      <c r="MJQ31" s="517"/>
      <c r="MJR31" s="517"/>
      <c r="MJS31" s="517"/>
      <c r="MJT31" s="517"/>
      <c r="MJU31" s="517"/>
      <c r="MJV31" s="517"/>
      <c r="MJW31" s="517"/>
      <c r="MJX31" s="517"/>
      <c r="MJY31" s="517"/>
      <c r="MJZ31" s="517"/>
      <c r="MKA31" s="517"/>
      <c r="MKB31" s="517"/>
      <c r="MKC31" s="517"/>
      <c r="MKD31" s="517"/>
      <c r="MKE31" s="517"/>
      <c r="MKF31" s="517"/>
      <c r="MKG31" s="517"/>
      <c r="MKH31" s="517"/>
      <c r="MKI31" s="517"/>
      <c r="MKJ31" s="517"/>
      <c r="MKK31" s="517"/>
      <c r="MKL31" s="517"/>
      <c r="MKM31" s="517"/>
      <c r="MKN31" s="517"/>
      <c r="MKO31" s="517"/>
      <c r="MKP31" s="517"/>
      <c r="MKQ31" s="517"/>
      <c r="MKR31" s="517"/>
      <c r="MKS31" s="517"/>
      <c r="MKT31" s="517"/>
      <c r="MKU31" s="517"/>
      <c r="MKV31" s="517"/>
      <c r="MKW31" s="517"/>
      <c r="MKX31" s="517"/>
      <c r="MKY31" s="517"/>
      <c r="MKZ31" s="517"/>
      <c r="MLA31" s="517"/>
      <c r="MLB31" s="517"/>
      <c r="MLC31" s="517"/>
      <c r="MLD31" s="517"/>
      <c r="MLE31" s="517"/>
      <c r="MLF31" s="517"/>
      <c r="MLG31" s="517"/>
      <c r="MLH31" s="517"/>
      <c r="MLI31" s="517"/>
      <c r="MLJ31" s="517"/>
      <c r="MLK31" s="517"/>
      <c r="MLL31" s="517"/>
      <c r="MLM31" s="517"/>
      <c r="MLN31" s="517"/>
      <c r="MLO31" s="517"/>
      <c r="MLP31" s="517"/>
      <c r="MLQ31" s="517"/>
      <c r="MLR31" s="517"/>
      <c r="MLS31" s="517"/>
      <c r="MLT31" s="517"/>
      <c r="MLU31" s="517"/>
      <c r="MLV31" s="517"/>
      <c r="MLW31" s="517"/>
      <c r="MLX31" s="517"/>
      <c r="MLY31" s="517"/>
      <c r="MLZ31" s="517"/>
      <c r="MMA31" s="517"/>
      <c r="MMB31" s="517"/>
      <c r="MMC31" s="517"/>
      <c r="MMD31" s="517"/>
      <c r="MME31" s="517"/>
      <c r="MMF31" s="517"/>
      <c r="MMG31" s="517"/>
      <c r="MMH31" s="517"/>
      <c r="MMI31" s="517"/>
      <c r="MMJ31" s="517"/>
      <c r="MMK31" s="517"/>
      <c r="MML31" s="517"/>
      <c r="MMM31" s="517"/>
      <c r="MMN31" s="517"/>
      <c r="MMO31" s="517"/>
      <c r="MMP31" s="517"/>
      <c r="MMQ31" s="517"/>
      <c r="MMR31" s="517"/>
      <c r="MMS31" s="517"/>
      <c r="MMT31" s="517"/>
      <c r="MMU31" s="517"/>
      <c r="MMV31" s="517"/>
      <c r="MMW31" s="517"/>
      <c r="MMX31" s="517"/>
      <c r="MMY31" s="517"/>
      <c r="MMZ31" s="517"/>
      <c r="MNA31" s="517"/>
      <c r="MNB31" s="517"/>
      <c r="MNC31" s="517"/>
      <c r="MND31" s="517"/>
      <c r="MNE31" s="517"/>
      <c r="MNF31" s="517"/>
      <c r="MNG31" s="517"/>
      <c r="MNH31" s="517"/>
      <c r="MNI31" s="517"/>
      <c r="MNJ31" s="517"/>
      <c r="MNK31" s="517"/>
      <c r="MNL31" s="517"/>
      <c r="MNM31" s="517"/>
      <c r="MNN31" s="517"/>
      <c r="MNO31" s="517"/>
      <c r="MNP31" s="517"/>
      <c r="MNQ31" s="517"/>
      <c r="MNR31" s="517"/>
      <c r="MNS31" s="517"/>
      <c r="MNT31" s="517"/>
      <c r="MNU31" s="517"/>
      <c r="MNV31" s="517"/>
      <c r="MNW31" s="517"/>
      <c r="MNX31" s="517"/>
      <c r="MNY31" s="517"/>
      <c r="MNZ31" s="517"/>
      <c r="MOA31" s="517"/>
      <c r="MOB31" s="517"/>
      <c r="MOC31" s="517"/>
      <c r="MOD31" s="517"/>
      <c r="MOE31" s="517"/>
      <c r="MOF31" s="517"/>
      <c r="MOG31" s="517"/>
      <c r="MOH31" s="517"/>
      <c r="MOI31" s="517"/>
      <c r="MOJ31" s="517"/>
      <c r="MOK31" s="517"/>
      <c r="MOL31" s="517"/>
      <c r="MOM31" s="517"/>
      <c r="MON31" s="517"/>
      <c r="MOO31" s="517"/>
      <c r="MOP31" s="517"/>
      <c r="MOQ31" s="517"/>
      <c r="MOR31" s="517"/>
      <c r="MOS31" s="517"/>
      <c r="MOT31" s="517"/>
      <c r="MOU31" s="517"/>
      <c r="MOV31" s="517"/>
      <c r="MOW31" s="517"/>
      <c r="MOX31" s="517"/>
      <c r="MOY31" s="517"/>
      <c r="MOZ31" s="517"/>
      <c r="MPA31" s="517"/>
      <c r="MPB31" s="517"/>
      <c r="MPC31" s="517"/>
      <c r="MPD31" s="517"/>
      <c r="MPE31" s="517"/>
      <c r="MPF31" s="517"/>
      <c r="MPG31" s="517"/>
      <c r="MPH31" s="517"/>
      <c r="MPI31" s="517"/>
      <c r="MPJ31" s="517"/>
      <c r="MPK31" s="517"/>
      <c r="MPL31" s="517"/>
      <c r="MPM31" s="517"/>
      <c r="MPN31" s="517"/>
      <c r="MPO31" s="517"/>
      <c r="MPP31" s="517"/>
      <c r="MPQ31" s="517"/>
      <c r="MPR31" s="517"/>
      <c r="MPS31" s="517"/>
      <c r="MPT31" s="517"/>
      <c r="MPU31" s="517"/>
      <c r="MPV31" s="517"/>
      <c r="MPW31" s="517"/>
      <c r="MPX31" s="517"/>
      <c r="MPY31" s="517"/>
      <c r="MPZ31" s="517"/>
      <c r="MQA31" s="517"/>
      <c r="MQB31" s="517"/>
      <c r="MQC31" s="517"/>
      <c r="MQD31" s="517"/>
      <c r="MQE31" s="517"/>
      <c r="MQF31" s="517"/>
      <c r="MQG31" s="517"/>
      <c r="MQH31" s="517"/>
      <c r="MQI31" s="517"/>
      <c r="MQJ31" s="517"/>
      <c r="MQK31" s="517"/>
      <c r="MQL31" s="517"/>
      <c r="MQM31" s="517"/>
      <c r="MQN31" s="517"/>
      <c r="MQO31" s="517"/>
      <c r="MQP31" s="517"/>
      <c r="MQQ31" s="517"/>
      <c r="MQR31" s="517"/>
      <c r="MQS31" s="517"/>
      <c r="MQT31" s="517"/>
      <c r="MQU31" s="517"/>
      <c r="MQV31" s="517"/>
      <c r="MQW31" s="517"/>
      <c r="MQX31" s="517"/>
      <c r="MQY31" s="517"/>
      <c r="MQZ31" s="517"/>
      <c r="MRA31" s="517"/>
      <c r="MRB31" s="517"/>
      <c r="MRC31" s="517"/>
      <c r="MRD31" s="517"/>
      <c r="MRE31" s="517"/>
      <c r="MRF31" s="517"/>
      <c r="MRG31" s="517"/>
      <c r="MRH31" s="517"/>
      <c r="MRI31" s="517"/>
      <c r="MRJ31" s="517"/>
      <c r="MRK31" s="517"/>
      <c r="MRL31" s="517"/>
      <c r="MRM31" s="517"/>
      <c r="MRN31" s="517"/>
      <c r="MRO31" s="517"/>
      <c r="MRP31" s="517"/>
      <c r="MRQ31" s="517"/>
      <c r="MRR31" s="517"/>
      <c r="MRS31" s="517"/>
      <c r="MRT31" s="517"/>
      <c r="MRU31" s="517"/>
      <c r="MRV31" s="517"/>
      <c r="MRW31" s="517"/>
      <c r="MRX31" s="517"/>
      <c r="MRY31" s="517"/>
      <c r="MRZ31" s="517"/>
      <c r="MSA31" s="517"/>
      <c r="MSB31" s="517"/>
      <c r="MSC31" s="517"/>
      <c r="MSD31" s="517"/>
      <c r="MSE31" s="517"/>
      <c r="MSF31" s="517"/>
      <c r="MSG31" s="517"/>
      <c r="MSH31" s="517"/>
      <c r="MSI31" s="517"/>
      <c r="MSJ31" s="517"/>
      <c r="MSK31" s="517"/>
      <c r="MSL31" s="517"/>
      <c r="MSM31" s="517"/>
      <c r="MSN31" s="517"/>
      <c r="MSO31" s="517"/>
      <c r="MSP31" s="517"/>
      <c r="MSQ31" s="517"/>
      <c r="MSR31" s="517"/>
      <c r="MSS31" s="517"/>
      <c r="MST31" s="517"/>
      <c r="MSU31" s="517"/>
      <c r="MSV31" s="517"/>
      <c r="MSW31" s="517"/>
      <c r="MSX31" s="517"/>
      <c r="MSY31" s="517"/>
      <c r="MSZ31" s="517"/>
      <c r="MTA31" s="517"/>
      <c r="MTB31" s="517"/>
      <c r="MTC31" s="517"/>
      <c r="MTD31" s="517"/>
      <c r="MTE31" s="517"/>
      <c r="MTF31" s="517"/>
      <c r="MTG31" s="517"/>
      <c r="MTH31" s="517"/>
      <c r="MTI31" s="517"/>
      <c r="MTJ31" s="517"/>
      <c r="MTK31" s="517"/>
      <c r="MTL31" s="517"/>
      <c r="MTM31" s="517"/>
      <c r="MTN31" s="517"/>
      <c r="MTO31" s="517"/>
      <c r="MTP31" s="517"/>
      <c r="MTQ31" s="517"/>
      <c r="MTR31" s="517"/>
      <c r="MTS31" s="517"/>
      <c r="MTT31" s="517"/>
      <c r="MTU31" s="517"/>
      <c r="MTV31" s="517"/>
      <c r="MTW31" s="517"/>
      <c r="MTX31" s="517"/>
      <c r="MTY31" s="517"/>
      <c r="MTZ31" s="517"/>
      <c r="MUA31" s="517"/>
      <c r="MUB31" s="517"/>
      <c r="MUC31" s="517"/>
      <c r="MUD31" s="517"/>
      <c r="MUE31" s="517"/>
      <c r="MUF31" s="517"/>
      <c r="MUG31" s="517"/>
      <c r="MUH31" s="517"/>
      <c r="MUI31" s="517"/>
      <c r="MUJ31" s="517"/>
      <c r="MUK31" s="517"/>
      <c r="MUL31" s="517"/>
      <c r="MUM31" s="517"/>
      <c r="MUN31" s="517"/>
      <c r="MUO31" s="517"/>
      <c r="MUP31" s="517"/>
      <c r="MUQ31" s="517"/>
      <c r="MUR31" s="517"/>
      <c r="MUS31" s="517"/>
      <c r="MUT31" s="517"/>
      <c r="MUU31" s="517"/>
      <c r="MUV31" s="517"/>
      <c r="MUW31" s="517"/>
      <c r="MUX31" s="517"/>
      <c r="MUY31" s="517"/>
      <c r="MUZ31" s="517"/>
      <c r="MVA31" s="517"/>
      <c r="MVB31" s="517"/>
      <c r="MVC31" s="517"/>
      <c r="MVD31" s="517"/>
      <c r="MVE31" s="517"/>
      <c r="MVF31" s="517"/>
      <c r="MVG31" s="517"/>
      <c r="MVH31" s="517"/>
      <c r="MVI31" s="517"/>
      <c r="MVJ31" s="517"/>
      <c r="MVK31" s="517"/>
      <c r="MVL31" s="517"/>
      <c r="MVM31" s="517"/>
      <c r="MVN31" s="517"/>
      <c r="MVO31" s="517"/>
      <c r="MVP31" s="517"/>
      <c r="MVQ31" s="517"/>
      <c r="MVR31" s="517"/>
      <c r="MVS31" s="517"/>
      <c r="MVT31" s="517"/>
      <c r="MVU31" s="517"/>
      <c r="MVV31" s="517"/>
      <c r="MVW31" s="517"/>
      <c r="MVX31" s="517"/>
      <c r="MVY31" s="517"/>
      <c r="MVZ31" s="517"/>
      <c r="MWA31" s="517"/>
      <c r="MWB31" s="517"/>
      <c r="MWC31" s="517"/>
      <c r="MWD31" s="517"/>
      <c r="MWE31" s="517"/>
      <c r="MWF31" s="517"/>
      <c r="MWG31" s="517"/>
      <c r="MWH31" s="517"/>
      <c r="MWI31" s="517"/>
      <c r="MWJ31" s="517"/>
      <c r="MWK31" s="517"/>
      <c r="MWL31" s="517"/>
      <c r="MWM31" s="517"/>
      <c r="MWN31" s="517"/>
      <c r="MWO31" s="517"/>
      <c r="MWP31" s="517"/>
      <c r="MWQ31" s="517"/>
      <c r="MWR31" s="517"/>
      <c r="MWS31" s="517"/>
      <c r="MWT31" s="517"/>
      <c r="MWU31" s="517"/>
      <c r="MWV31" s="517"/>
      <c r="MWW31" s="517"/>
      <c r="MWX31" s="517"/>
      <c r="MWY31" s="517"/>
      <c r="MWZ31" s="517"/>
      <c r="MXA31" s="517"/>
      <c r="MXB31" s="517"/>
      <c r="MXC31" s="517"/>
      <c r="MXD31" s="517"/>
      <c r="MXE31" s="517"/>
      <c r="MXF31" s="517"/>
      <c r="MXG31" s="517"/>
      <c r="MXH31" s="517"/>
      <c r="MXI31" s="517"/>
      <c r="MXJ31" s="517"/>
      <c r="MXK31" s="517"/>
      <c r="MXL31" s="517"/>
      <c r="MXM31" s="517"/>
      <c r="MXN31" s="517"/>
      <c r="MXO31" s="517"/>
      <c r="MXP31" s="517"/>
      <c r="MXQ31" s="517"/>
      <c r="MXR31" s="517"/>
      <c r="MXS31" s="517"/>
      <c r="MXT31" s="517"/>
      <c r="MXU31" s="517"/>
      <c r="MXV31" s="517"/>
      <c r="MXW31" s="517"/>
      <c r="MXX31" s="517"/>
      <c r="MXY31" s="517"/>
      <c r="MXZ31" s="517"/>
      <c r="MYA31" s="517"/>
      <c r="MYB31" s="517"/>
      <c r="MYC31" s="517"/>
      <c r="MYD31" s="517"/>
      <c r="MYE31" s="517"/>
      <c r="MYF31" s="517"/>
      <c r="MYG31" s="517"/>
      <c r="MYH31" s="517"/>
      <c r="MYI31" s="517"/>
      <c r="MYJ31" s="517"/>
      <c r="MYK31" s="517"/>
      <c r="MYL31" s="517"/>
      <c r="MYM31" s="517"/>
      <c r="MYN31" s="517"/>
      <c r="MYO31" s="517"/>
      <c r="MYP31" s="517"/>
      <c r="MYQ31" s="517"/>
      <c r="MYR31" s="517"/>
      <c r="MYS31" s="517"/>
      <c r="MYT31" s="517"/>
      <c r="MYU31" s="517"/>
      <c r="MYV31" s="517"/>
      <c r="MYW31" s="517"/>
      <c r="MYX31" s="517"/>
      <c r="MYY31" s="517"/>
      <c r="MYZ31" s="517"/>
      <c r="MZA31" s="517"/>
      <c r="MZB31" s="517"/>
      <c r="MZC31" s="517"/>
      <c r="MZD31" s="517"/>
      <c r="MZE31" s="517"/>
      <c r="MZF31" s="517"/>
      <c r="MZG31" s="517"/>
      <c r="MZH31" s="517"/>
      <c r="MZI31" s="517"/>
      <c r="MZJ31" s="517"/>
      <c r="MZK31" s="517"/>
      <c r="MZL31" s="517"/>
      <c r="MZM31" s="517"/>
      <c r="MZN31" s="517"/>
      <c r="MZO31" s="517"/>
      <c r="MZP31" s="517"/>
      <c r="MZQ31" s="517"/>
      <c r="MZR31" s="517"/>
      <c r="MZS31" s="517"/>
      <c r="MZT31" s="517"/>
      <c r="MZU31" s="517"/>
      <c r="MZV31" s="517"/>
      <c r="MZW31" s="517"/>
      <c r="MZX31" s="517"/>
      <c r="MZY31" s="517"/>
      <c r="MZZ31" s="517"/>
      <c r="NAA31" s="517"/>
      <c r="NAB31" s="517"/>
      <c r="NAC31" s="517"/>
      <c r="NAD31" s="517"/>
      <c r="NAE31" s="517"/>
      <c r="NAF31" s="517"/>
      <c r="NAG31" s="517"/>
      <c r="NAH31" s="517"/>
      <c r="NAI31" s="517"/>
      <c r="NAJ31" s="517"/>
      <c r="NAK31" s="517"/>
      <c r="NAL31" s="517"/>
      <c r="NAM31" s="517"/>
      <c r="NAN31" s="517"/>
      <c r="NAO31" s="517"/>
      <c r="NAP31" s="517"/>
      <c r="NAQ31" s="517"/>
      <c r="NAR31" s="517"/>
      <c r="NAS31" s="517"/>
      <c r="NAT31" s="517"/>
      <c r="NAU31" s="517"/>
      <c r="NAV31" s="517"/>
      <c r="NAW31" s="517"/>
      <c r="NAX31" s="517"/>
      <c r="NAY31" s="517"/>
      <c r="NAZ31" s="517"/>
      <c r="NBA31" s="517"/>
      <c r="NBB31" s="517"/>
      <c r="NBC31" s="517"/>
      <c r="NBD31" s="517"/>
      <c r="NBE31" s="517"/>
      <c r="NBF31" s="517"/>
      <c r="NBG31" s="517"/>
      <c r="NBH31" s="517"/>
      <c r="NBI31" s="517"/>
      <c r="NBJ31" s="517"/>
      <c r="NBK31" s="517"/>
      <c r="NBL31" s="517"/>
      <c r="NBM31" s="517"/>
      <c r="NBN31" s="517"/>
      <c r="NBO31" s="517"/>
      <c r="NBP31" s="517"/>
      <c r="NBQ31" s="517"/>
      <c r="NBR31" s="517"/>
      <c r="NBS31" s="517"/>
      <c r="NBT31" s="517"/>
      <c r="NBU31" s="517"/>
      <c r="NBV31" s="517"/>
      <c r="NBW31" s="517"/>
      <c r="NBX31" s="517"/>
      <c r="NBY31" s="517"/>
      <c r="NBZ31" s="517"/>
      <c r="NCA31" s="517"/>
      <c r="NCB31" s="517"/>
      <c r="NCC31" s="517"/>
      <c r="NCD31" s="517"/>
      <c r="NCE31" s="517"/>
      <c r="NCF31" s="517"/>
      <c r="NCG31" s="517"/>
      <c r="NCH31" s="517"/>
      <c r="NCI31" s="517"/>
      <c r="NCJ31" s="517"/>
      <c r="NCK31" s="517"/>
      <c r="NCL31" s="517"/>
      <c r="NCM31" s="517"/>
      <c r="NCN31" s="517"/>
      <c r="NCO31" s="517"/>
      <c r="NCP31" s="517"/>
      <c r="NCQ31" s="517"/>
      <c r="NCR31" s="517"/>
      <c r="NCS31" s="517"/>
      <c r="NCT31" s="517"/>
      <c r="NCU31" s="517"/>
      <c r="NCV31" s="517"/>
      <c r="NCW31" s="517"/>
      <c r="NCX31" s="517"/>
      <c r="NCY31" s="517"/>
      <c r="NCZ31" s="517"/>
      <c r="NDA31" s="517"/>
      <c r="NDB31" s="517"/>
      <c r="NDC31" s="517"/>
      <c r="NDD31" s="517"/>
      <c r="NDE31" s="517"/>
      <c r="NDF31" s="517"/>
      <c r="NDG31" s="517"/>
      <c r="NDH31" s="517"/>
      <c r="NDI31" s="517"/>
      <c r="NDJ31" s="517"/>
      <c r="NDK31" s="517"/>
      <c r="NDL31" s="517"/>
      <c r="NDM31" s="517"/>
      <c r="NDN31" s="517"/>
      <c r="NDO31" s="517"/>
      <c r="NDP31" s="517"/>
      <c r="NDQ31" s="517"/>
      <c r="NDR31" s="517"/>
      <c r="NDS31" s="517"/>
      <c r="NDT31" s="517"/>
      <c r="NDU31" s="517"/>
      <c r="NDV31" s="517"/>
      <c r="NDW31" s="517"/>
      <c r="NDX31" s="517"/>
      <c r="NDY31" s="517"/>
      <c r="NDZ31" s="517"/>
      <c r="NEA31" s="517"/>
      <c r="NEB31" s="517"/>
      <c r="NEC31" s="517"/>
      <c r="NED31" s="517"/>
      <c r="NEE31" s="517"/>
      <c r="NEF31" s="517"/>
      <c r="NEG31" s="517"/>
      <c r="NEH31" s="517"/>
      <c r="NEI31" s="517"/>
      <c r="NEJ31" s="517"/>
      <c r="NEK31" s="517"/>
      <c r="NEL31" s="517"/>
      <c r="NEM31" s="517"/>
      <c r="NEN31" s="517"/>
      <c r="NEO31" s="517"/>
      <c r="NEP31" s="517"/>
      <c r="NEQ31" s="517"/>
      <c r="NER31" s="517"/>
      <c r="NES31" s="517"/>
      <c r="NET31" s="517"/>
      <c r="NEU31" s="517"/>
      <c r="NEV31" s="517"/>
      <c r="NEW31" s="517"/>
      <c r="NEX31" s="517"/>
      <c r="NEY31" s="517"/>
      <c r="NEZ31" s="517"/>
      <c r="NFA31" s="517"/>
      <c r="NFB31" s="517"/>
      <c r="NFC31" s="517"/>
      <c r="NFD31" s="517"/>
      <c r="NFE31" s="517"/>
      <c r="NFF31" s="517"/>
      <c r="NFG31" s="517"/>
      <c r="NFH31" s="517"/>
      <c r="NFI31" s="517"/>
      <c r="NFJ31" s="517"/>
      <c r="NFK31" s="517"/>
      <c r="NFL31" s="517"/>
      <c r="NFM31" s="517"/>
      <c r="NFN31" s="517"/>
      <c r="NFO31" s="517"/>
      <c r="NFP31" s="517"/>
      <c r="NFQ31" s="517"/>
      <c r="NFR31" s="517"/>
      <c r="NFS31" s="517"/>
      <c r="NFT31" s="517"/>
      <c r="NFU31" s="517"/>
      <c r="NFV31" s="517"/>
      <c r="NFW31" s="517"/>
      <c r="NFX31" s="517"/>
      <c r="NFY31" s="517"/>
      <c r="NFZ31" s="517"/>
      <c r="NGA31" s="517"/>
      <c r="NGB31" s="517"/>
      <c r="NGC31" s="517"/>
      <c r="NGD31" s="517"/>
      <c r="NGE31" s="517"/>
      <c r="NGF31" s="517"/>
      <c r="NGG31" s="517"/>
      <c r="NGH31" s="517"/>
      <c r="NGI31" s="517"/>
      <c r="NGJ31" s="517"/>
      <c r="NGK31" s="517"/>
      <c r="NGL31" s="517"/>
      <c r="NGM31" s="517"/>
      <c r="NGN31" s="517"/>
      <c r="NGO31" s="517"/>
      <c r="NGP31" s="517"/>
      <c r="NGQ31" s="517"/>
      <c r="NGR31" s="517"/>
      <c r="NGS31" s="517"/>
      <c r="NGT31" s="517"/>
      <c r="NGU31" s="517"/>
      <c r="NGV31" s="517"/>
      <c r="NGW31" s="517"/>
      <c r="NGX31" s="517"/>
      <c r="NGY31" s="517"/>
      <c r="NGZ31" s="517"/>
      <c r="NHA31" s="517"/>
      <c r="NHB31" s="517"/>
      <c r="NHC31" s="517"/>
      <c r="NHD31" s="517"/>
      <c r="NHE31" s="517"/>
      <c r="NHF31" s="517"/>
      <c r="NHG31" s="517"/>
      <c r="NHH31" s="517"/>
      <c r="NHI31" s="517"/>
      <c r="NHJ31" s="517"/>
      <c r="NHK31" s="517"/>
      <c r="NHL31" s="517"/>
      <c r="NHM31" s="517"/>
      <c r="NHN31" s="517"/>
      <c r="NHO31" s="517"/>
      <c r="NHP31" s="517"/>
      <c r="NHQ31" s="517"/>
      <c r="NHR31" s="517"/>
      <c r="NHS31" s="517"/>
      <c r="NHT31" s="517"/>
      <c r="NHU31" s="517"/>
      <c r="NHV31" s="517"/>
      <c r="NHW31" s="517"/>
      <c r="NHX31" s="517"/>
      <c r="NHY31" s="517"/>
      <c r="NHZ31" s="517"/>
      <c r="NIA31" s="517"/>
      <c r="NIB31" s="517"/>
      <c r="NIC31" s="517"/>
      <c r="NID31" s="517"/>
      <c r="NIE31" s="517"/>
      <c r="NIF31" s="517"/>
      <c r="NIG31" s="517"/>
      <c r="NIH31" s="517"/>
      <c r="NII31" s="517"/>
      <c r="NIJ31" s="517"/>
      <c r="NIK31" s="517"/>
      <c r="NIL31" s="517"/>
      <c r="NIM31" s="517"/>
      <c r="NIN31" s="517"/>
      <c r="NIO31" s="517"/>
      <c r="NIP31" s="517"/>
      <c r="NIQ31" s="517"/>
      <c r="NIR31" s="517"/>
      <c r="NIS31" s="517"/>
      <c r="NIT31" s="517"/>
      <c r="NIU31" s="517"/>
      <c r="NIV31" s="517"/>
      <c r="NIW31" s="517"/>
      <c r="NIX31" s="517"/>
      <c r="NIY31" s="517"/>
      <c r="NIZ31" s="517"/>
      <c r="NJA31" s="517"/>
      <c r="NJB31" s="517"/>
      <c r="NJC31" s="517"/>
      <c r="NJD31" s="517"/>
      <c r="NJE31" s="517"/>
      <c r="NJF31" s="517"/>
      <c r="NJG31" s="517"/>
      <c r="NJH31" s="517"/>
      <c r="NJI31" s="517"/>
      <c r="NJJ31" s="517"/>
      <c r="NJK31" s="517"/>
      <c r="NJL31" s="517"/>
      <c r="NJM31" s="517"/>
      <c r="NJN31" s="517"/>
      <c r="NJO31" s="517"/>
      <c r="NJP31" s="517"/>
      <c r="NJQ31" s="517"/>
      <c r="NJR31" s="517"/>
      <c r="NJS31" s="517"/>
      <c r="NJT31" s="517"/>
      <c r="NJU31" s="517"/>
      <c r="NJV31" s="517"/>
      <c r="NJW31" s="517"/>
      <c r="NJX31" s="517"/>
      <c r="NJY31" s="517"/>
      <c r="NJZ31" s="517"/>
      <c r="NKA31" s="517"/>
      <c r="NKB31" s="517"/>
      <c r="NKC31" s="517"/>
      <c r="NKD31" s="517"/>
      <c r="NKE31" s="517"/>
      <c r="NKF31" s="517"/>
      <c r="NKG31" s="517"/>
      <c r="NKH31" s="517"/>
      <c r="NKI31" s="517"/>
      <c r="NKJ31" s="517"/>
      <c r="NKK31" s="517"/>
      <c r="NKL31" s="517"/>
      <c r="NKM31" s="517"/>
      <c r="NKN31" s="517"/>
      <c r="NKO31" s="517"/>
      <c r="NKP31" s="517"/>
      <c r="NKQ31" s="517"/>
      <c r="NKR31" s="517"/>
      <c r="NKS31" s="517"/>
      <c r="NKT31" s="517"/>
      <c r="NKU31" s="517"/>
      <c r="NKV31" s="517"/>
      <c r="NKW31" s="517"/>
      <c r="NKX31" s="517"/>
      <c r="NKY31" s="517"/>
      <c r="NKZ31" s="517"/>
      <c r="NLA31" s="517"/>
      <c r="NLB31" s="517"/>
      <c r="NLC31" s="517"/>
      <c r="NLD31" s="517"/>
      <c r="NLE31" s="517"/>
      <c r="NLF31" s="517"/>
      <c r="NLG31" s="517"/>
      <c r="NLH31" s="517"/>
      <c r="NLI31" s="517"/>
      <c r="NLJ31" s="517"/>
      <c r="NLK31" s="517"/>
      <c r="NLL31" s="517"/>
      <c r="NLM31" s="517"/>
      <c r="NLN31" s="517"/>
      <c r="NLO31" s="517"/>
      <c r="NLP31" s="517"/>
      <c r="NLQ31" s="517"/>
      <c r="NLR31" s="517"/>
      <c r="NLS31" s="517"/>
      <c r="NLT31" s="517"/>
      <c r="NLU31" s="517"/>
      <c r="NLV31" s="517"/>
      <c r="NLW31" s="517"/>
      <c r="NLX31" s="517"/>
      <c r="NLY31" s="517"/>
      <c r="NLZ31" s="517"/>
      <c r="NMA31" s="517"/>
      <c r="NMB31" s="517"/>
      <c r="NMC31" s="517"/>
      <c r="NMD31" s="517"/>
      <c r="NME31" s="517"/>
      <c r="NMF31" s="517"/>
      <c r="NMG31" s="517"/>
      <c r="NMH31" s="517"/>
      <c r="NMI31" s="517"/>
      <c r="NMJ31" s="517"/>
      <c r="NMK31" s="517"/>
      <c r="NML31" s="517"/>
      <c r="NMM31" s="517"/>
      <c r="NMN31" s="517"/>
      <c r="NMO31" s="517"/>
      <c r="NMP31" s="517"/>
      <c r="NMQ31" s="517"/>
      <c r="NMR31" s="517"/>
      <c r="NMS31" s="517"/>
      <c r="NMT31" s="517"/>
      <c r="NMU31" s="517"/>
      <c r="NMV31" s="517"/>
      <c r="NMW31" s="517"/>
      <c r="NMX31" s="517"/>
      <c r="NMY31" s="517"/>
      <c r="NMZ31" s="517"/>
      <c r="NNA31" s="517"/>
      <c r="NNB31" s="517"/>
      <c r="NNC31" s="517"/>
      <c r="NND31" s="517"/>
      <c r="NNE31" s="517"/>
      <c r="NNF31" s="517"/>
      <c r="NNG31" s="517"/>
      <c r="NNH31" s="517"/>
      <c r="NNI31" s="517"/>
      <c r="NNJ31" s="517"/>
      <c r="NNK31" s="517"/>
      <c r="NNL31" s="517"/>
      <c r="NNM31" s="517"/>
      <c r="NNN31" s="517"/>
      <c r="NNO31" s="517"/>
      <c r="NNP31" s="517"/>
      <c r="NNQ31" s="517"/>
      <c r="NNR31" s="517"/>
      <c r="NNS31" s="517"/>
      <c r="NNT31" s="517"/>
      <c r="NNU31" s="517"/>
      <c r="NNV31" s="517"/>
      <c r="NNW31" s="517"/>
      <c r="NNX31" s="517"/>
      <c r="NNY31" s="517"/>
      <c r="NNZ31" s="517"/>
      <c r="NOA31" s="517"/>
      <c r="NOB31" s="517"/>
      <c r="NOC31" s="517"/>
      <c r="NOD31" s="517"/>
      <c r="NOE31" s="517"/>
      <c r="NOF31" s="517"/>
      <c r="NOG31" s="517"/>
      <c r="NOH31" s="517"/>
      <c r="NOI31" s="517"/>
      <c r="NOJ31" s="517"/>
      <c r="NOK31" s="517"/>
      <c r="NOL31" s="517"/>
      <c r="NOM31" s="517"/>
      <c r="NON31" s="517"/>
      <c r="NOO31" s="517"/>
      <c r="NOP31" s="517"/>
      <c r="NOQ31" s="517"/>
      <c r="NOR31" s="517"/>
      <c r="NOS31" s="517"/>
      <c r="NOT31" s="517"/>
      <c r="NOU31" s="517"/>
      <c r="NOV31" s="517"/>
      <c r="NOW31" s="517"/>
      <c r="NOX31" s="517"/>
      <c r="NOY31" s="517"/>
      <c r="NOZ31" s="517"/>
      <c r="NPA31" s="517"/>
      <c r="NPB31" s="517"/>
      <c r="NPC31" s="517"/>
      <c r="NPD31" s="517"/>
      <c r="NPE31" s="517"/>
      <c r="NPF31" s="517"/>
      <c r="NPG31" s="517"/>
      <c r="NPH31" s="517"/>
      <c r="NPI31" s="517"/>
      <c r="NPJ31" s="517"/>
      <c r="NPK31" s="517"/>
      <c r="NPL31" s="517"/>
      <c r="NPM31" s="517"/>
      <c r="NPN31" s="517"/>
      <c r="NPO31" s="517"/>
      <c r="NPP31" s="517"/>
      <c r="NPQ31" s="517"/>
      <c r="NPR31" s="517"/>
      <c r="NPS31" s="517"/>
      <c r="NPT31" s="517"/>
      <c r="NPU31" s="517"/>
      <c r="NPV31" s="517"/>
      <c r="NPW31" s="517"/>
      <c r="NPX31" s="517"/>
      <c r="NPY31" s="517"/>
      <c r="NPZ31" s="517"/>
      <c r="NQA31" s="517"/>
      <c r="NQB31" s="517"/>
      <c r="NQC31" s="517"/>
      <c r="NQD31" s="517"/>
      <c r="NQE31" s="517"/>
      <c r="NQF31" s="517"/>
      <c r="NQG31" s="517"/>
      <c r="NQH31" s="517"/>
      <c r="NQI31" s="517"/>
      <c r="NQJ31" s="517"/>
      <c r="NQK31" s="517"/>
      <c r="NQL31" s="517"/>
      <c r="NQM31" s="517"/>
      <c r="NQN31" s="517"/>
      <c r="NQO31" s="517"/>
      <c r="NQP31" s="517"/>
      <c r="NQQ31" s="517"/>
      <c r="NQR31" s="517"/>
      <c r="NQS31" s="517"/>
      <c r="NQT31" s="517"/>
      <c r="NQU31" s="517"/>
      <c r="NQV31" s="517"/>
      <c r="NQW31" s="517"/>
      <c r="NQX31" s="517"/>
      <c r="NQY31" s="517"/>
      <c r="NQZ31" s="517"/>
      <c r="NRA31" s="517"/>
      <c r="NRB31" s="517"/>
      <c r="NRC31" s="517"/>
      <c r="NRD31" s="517"/>
      <c r="NRE31" s="517"/>
      <c r="NRF31" s="517"/>
      <c r="NRG31" s="517"/>
      <c r="NRH31" s="517"/>
      <c r="NRI31" s="517"/>
      <c r="NRJ31" s="517"/>
      <c r="NRK31" s="517"/>
      <c r="NRL31" s="517"/>
      <c r="NRM31" s="517"/>
      <c r="NRN31" s="517"/>
      <c r="NRO31" s="517"/>
      <c r="NRP31" s="517"/>
      <c r="NRQ31" s="517"/>
      <c r="NRR31" s="517"/>
      <c r="NRS31" s="517"/>
      <c r="NRT31" s="517"/>
      <c r="NRU31" s="517"/>
      <c r="NRV31" s="517"/>
      <c r="NRW31" s="517"/>
      <c r="NRX31" s="517"/>
      <c r="NRY31" s="517"/>
      <c r="NRZ31" s="517"/>
      <c r="NSA31" s="517"/>
      <c r="NSB31" s="517"/>
      <c r="NSC31" s="517"/>
      <c r="NSD31" s="517"/>
      <c r="NSE31" s="517"/>
      <c r="NSF31" s="517"/>
      <c r="NSG31" s="517"/>
      <c r="NSH31" s="517"/>
      <c r="NSI31" s="517"/>
      <c r="NSJ31" s="517"/>
      <c r="NSK31" s="517"/>
      <c r="NSL31" s="517"/>
      <c r="NSM31" s="517"/>
      <c r="NSN31" s="517"/>
      <c r="NSO31" s="517"/>
      <c r="NSP31" s="517"/>
      <c r="NSQ31" s="517"/>
      <c r="NSR31" s="517"/>
      <c r="NSS31" s="517"/>
      <c r="NST31" s="517"/>
      <c r="NSU31" s="517"/>
      <c r="NSV31" s="517"/>
      <c r="NSW31" s="517"/>
      <c r="NSX31" s="517"/>
      <c r="NSY31" s="517"/>
      <c r="NSZ31" s="517"/>
      <c r="NTA31" s="517"/>
      <c r="NTB31" s="517"/>
      <c r="NTC31" s="517"/>
      <c r="NTD31" s="517"/>
      <c r="NTE31" s="517"/>
      <c r="NTF31" s="517"/>
      <c r="NTG31" s="517"/>
      <c r="NTH31" s="517"/>
      <c r="NTI31" s="517"/>
      <c r="NTJ31" s="517"/>
      <c r="NTK31" s="517"/>
      <c r="NTL31" s="517"/>
      <c r="NTM31" s="517"/>
      <c r="NTN31" s="517"/>
      <c r="NTO31" s="517"/>
      <c r="NTP31" s="517"/>
      <c r="NTQ31" s="517"/>
      <c r="NTR31" s="517"/>
      <c r="NTS31" s="517"/>
      <c r="NTT31" s="517"/>
      <c r="NTU31" s="517"/>
      <c r="NTV31" s="517"/>
      <c r="NTW31" s="517"/>
      <c r="NTX31" s="517"/>
      <c r="NTY31" s="517"/>
      <c r="NTZ31" s="517"/>
      <c r="NUA31" s="517"/>
      <c r="NUB31" s="517"/>
      <c r="NUC31" s="517"/>
      <c r="NUD31" s="517"/>
      <c r="NUE31" s="517"/>
      <c r="NUF31" s="517"/>
      <c r="NUG31" s="517"/>
      <c r="NUH31" s="517"/>
      <c r="NUI31" s="517"/>
      <c r="NUJ31" s="517"/>
      <c r="NUK31" s="517"/>
      <c r="NUL31" s="517"/>
      <c r="NUM31" s="517"/>
      <c r="NUN31" s="517"/>
      <c r="NUO31" s="517"/>
      <c r="NUP31" s="517"/>
      <c r="NUQ31" s="517"/>
      <c r="NUR31" s="517"/>
      <c r="NUS31" s="517"/>
      <c r="NUT31" s="517"/>
      <c r="NUU31" s="517"/>
      <c r="NUV31" s="517"/>
      <c r="NUW31" s="517"/>
      <c r="NUX31" s="517"/>
      <c r="NUY31" s="517"/>
      <c r="NUZ31" s="517"/>
      <c r="NVA31" s="517"/>
      <c r="NVB31" s="517"/>
      <c r="NVC31" s="517"/>
      <c r="NVD31" s="517"/>
      <c r="NVE31" s="517"/>
      <c r="NVF31" s="517"/>
      <c r="NVG31" s="517"/>
      <c r="NVH31" s="517"/>
      <c r="NVI31" s="517"/>
      <c r="NVJ31" s="517"/>
      <c r="NVK31" s="517"/>
      <c r="NVL31" s="517"/>
      <c r="NVM31" s="517"/>
      <c r="NVN31" s="517"/>
      <c r="NVO31" s="517"/>
      <c r="NVP31" s="517"/>
      <c r="NVQ31" s="517"/>
      <c r="NVR31" s="517"/>
      <c r="NVS31" s="517"/>
      <c r="NVT31" s="517"/>
      <c r="NVU31" s="517"/>
      <c r="NVV31" s="517"/>
      <c r="NVW31" s="517"/>
      <c r="NVX31" s="517"/>
      <c r="NVY31" s="517"/>
      <c r="NVZ31" s="517"/>
      <c r="NWA31" s="517"/>
      <c r="NWB31" s="517"/>
      <c r="NWC31" s="517"/>
      <c r="NWD31" s="517"/>
      <c r="NWE31" s="517"/>
      <c r="NWF31" s="517"/>
      <c r="NWG31" s="517"/>
      <c r="NWH31" s="517"/>
      <c r="NWI31" s="517"/>
      <c r="NWJ31" s="517"/>
      <c r="NWK31" s="517"/>
      <c r="NWL31" s="517"/>
      <c r="NWM31" s="517"/>
      <c r="NWN31" s="517"/>
      <c r="NWO31" s="517"/>
      <c r="NWP31" s="517"/>
      <c r="NWQ31" s="517"/>
      <c r="NWR31" s="517"/>
      <c r="NWS31" s="517"/>
      <c r="NWT31" s="517"/>
      <c r="NWU31" s="517"/>
      <c r="NWV31" s="517"/>
      <c r="NWW31" s="517"/>
      <c r="NWX31" s="517"/>
      <c r="NWY31" s="517"/>
      <c r="NWZ31" s="517"/>
      <c r="NXA31" s="517"/>
      <c r="NXB31" s="517"/>
      <c r="NXC31" s="517"/>
      <c r="NXD31" s="517"/>
      <c r="NXE31" s="517"/>
      <c r="NXF31" s="517"/>
      <c r="NXG31" s="517"/>
      <c r="NXH31" s="517"/>
      <c r="NXI31" s="517"/>
      <c r="NXJ31" s="517"/>
      <c r="NXK31" s="517"/>
      <c r="NXL31" s="517"/>
      <c r="NXM31" s="517"/>
      <c r="NXN31" s="517"/>
      <c r="NXO31" s="517"/>
      <c r="NXP31" s="517"/>
      <c r="NXQ31" s="517"/>
      <c r="NXR31" s="517"/>
      <c r="NXS31" s="517"/>
      <c r="NXT31" s="517"/>
      <c r="NXU31" s="517"/>
      <c r="NXV31" s="517"/>
      <c r="NXW31" s="517"/>
      <c r="NXX31" s="517"/>
      <c r="NXY31" s="517"/>
      <c r="NXZ31" s="517"/>
      <c r="NYA31" s="517"/>
      <c r="NYB31" s="517"/>
      <c r="NYC31" s="517"/>
      <c r="NYD31" s="517"/>
      <c r="NYE31" s="517"/>
      <c r="NYF31" s="517"/>
      <c r="NYG31" s="517"/>
      <c r="NYH31" s="517"/>
      <c r="NYI31" s="517"/>
      <c r="NYJ31" s="517"/>
      <c r="NYK31" s="517"/>
      <c r="NYL31" s="517"/>
      <c r="NYM31" s="517"/>
      <c r="NYN31" s="517"/>
      <c r="NYO31" s="517"/>
      <c r="NYP31" s="517"/>
      <c r="NYQ31" s="517"/>
      <c r="NYR31" s="517"/>
      <c r="NYS31" s="517"/>
      <c r="NYT31" s="517"/>
      <c r="NYU31" s="517"/>
      <c r="NYV31" s="517"/>
      <c r="NYW31" s="517"/>
      <c r="NYX31" s="517"/>
      <c r="NYY31" s="517"/>
      <c r="NYZ31" s="517"/>
      <c r="NZA31" s="517"/>
      <c r="NZB31" s="517"/>
      <c r="NZC31" s="517"/>
      <c r="NZD31" s="517"/>
      <c r="NZE31" s="517"/>
      <c r="NZF31" s="517"/>
      <c r="NZG31" s="517"/>
      <c r="NZH31" s="517"/>
      <c r="NZI31" s="517"/>
      <c r="NZJ31" s="517"/>
      <c r="NZK31" s="517"/>
      <c r="NZL31" s="517"/>
      <c r="NZM31" s="517"/>
      <c r="NZN31" s="517"/>
      <c r="NZO31" s="517"/>
      <c r="NZP31" s="517"/>
      <c r="NZQ31" s="517"/>
      <c r="NZR31" s="517"/>
      <c r="NZS31" s="517"/>
      <c r="NZT31" s="517"/>
      <c r="NZU31" s="517"/>
      <c r="NZV31" s="517"/>
      <c r="NZW31" s="517"/>
      <c r="NZX31" s="517"/>
      <c r="NZY31" s="517"/>
      <c r="NZZ31" s="517"/>
      <c r="OAA31" s="517"/>
      <c r="OAB31" s="517"/>
      <c r="OAC31" s="517"/>
      <c r="OAD31" s="517"/>
      <c r="OAE31" s="517"/>
      <c r="OAF31" s="517"/>
      <c r="OAG31" s="517"/>
      <c r="OAH31" s="517"/>
      <c r="OAI31" s="517"/>
      <c r="OAJ31" s="517"/>
      <c r="OAK31" s="517"/>
      <c r="OAL31" s="517"/>
      <c r="OAM31" s="517"/>
      <c r="OAN31" s="517"/>
      <c r="OAO31" s="517"/>
      <c r="OAP31" s="517"/>
      <c r="OAQ31" s="517"/>
      <c r="OAR31" s="517"/>
      <c r="OAS31" s="517"/>
      <c r="OAT31" s="517"/>
      <c r="OAU31" s="517"/>
      <c r="OAV31" s="517"/>
      <c r="OAW31" s="517"/>
      <c r="OAX31" s="517"/>
      <c r="OAY31" s="517"/>
      <c r="OAZ31" s="517"/>
      <c r="OBA31" s="517"/>
      <c r="OBB31" s="517"/>
      <c r="OBC31" s="517"/>
      <c r="OBD31" s="517"/>
      <c r="OBE31" s="517"/>
      <c r="OBF31" s="517"/>
      <c r="OBG31" s="517"/>
      <c r="OBH31" s="517"/>
      <c r="OBI31" s="517"/>
      <c r="OBJ31" s="517"/>
      <c r="OBK31" s="517"/>
      <c r="OBL31" s="517"/>
      <c r="OBM31" s="517"/>
      <c r="OBN31" s="517"/>
      <c r="OBO31" s="517"/>
      <c r="OBP31" s="517"/>
      <c r="OBQ31" s="517"/>
      <c r="OBR31" s="517"/>
      <c r="OBS31" s="517"/>
      <c r="OBT31" s="517"/>
      <c r="OBU31" s="517"/>
      <c r="OBV31" s="517"/>
      <c r="OBW31" s="517"/>
      <c r="OBX31" s="517"/>
      <c r="OBY31" s="517"/>
      <c r="OBZ31" s="517"/>
      <c r="OCA31" s="517"/>
      <c r="OCB31" s="517"/>
      <c r="OCC31" s="517"/>
      <c r="OCD31" s="517"/>
      <c r="OCE31" s="517"/>
      <c r="OCF31" s="517"/>
      <c r="OCG31" s="517"/>
      <c r="OCH31" s="517"/>
      <c r="OCI31" s="517"/>
      <c r="OCJ31" s="517"/>
      <c r="OCK31" s="517"/>
      <c r="OCL31" s="517"/>
      <c r="OCM31" s="517"/>
      <c r="OCN31" s="517"/>
      <c r="OCO31" s="517"/>
      <c r="OCP31" s="517"/>
      <c r="OCQ31" s="517"/>
      <c r="OCR31" s="517"/>
      <c r="OCS31" s="517"/>
      <c r="OCT31" s="517"/>
      <c r="OCU31" s="517"/>
      <c r="OCV31" s="517"/>
      <c r="OCW31" s="517"/>
      <c r="OCX31" s="517"/>
      <c r="OCY31" s="517"/>
      <c r="OCZ31" s="517"/>
      <c r="ODA31" s="517"/>
      <c r="ODB31" s="517"/>
      <c r="ODC31" s="517"/>
      <c r="ODD31" s="517"/>
      <c r="ODE31" s="517"/>
      <c r="ODF31" s="517"/>
      <c r="ODG31" s="517"/>
      <c r="ODH31" s="517"/>
      <c r="ODI31" s="517"/>
      <c r="ODJ31" s="517"/>
      <c r="ODK31" s="517"/>
      <c r="ODL31" s="517"/>
      <c r="ODM31" s="517"/>
      <c r="ODN31" s="517"/>
      <c r="ODO31" s="517"/>
      <c r="ODP31" s="517"/>
      <c r="ODQ31" s="517"/>
      <c r="ODR31" s="517"/>
      <c r="ODS31" s="517"/>
      <c r="ODT31" s="517"/>
      <c r="ODU31" s="517"/>
      <c r="ODV31" s="517"/>
      <c r="ODW31" s="517"/>
      <c r="ODX31" s="517"/>
      <c r="ODY31" s="517"/>
      <c r="ODZ31" s="517"/>
      <c r="OEA31" s="517"/>
      <c r="OEB31" s="517"/>
      <c r="OEC31" s="517"/>
      <c r="OED31" s="517"/>
      <c r="OEE31" s="517"/>
      <c r="OEF31" s="517"/>
      <c r="OEG31" s="517"/>
      <c r="OEH31" s="517"/>
      <c r="OEI31" s="517"/>
      <c r="OEJ31" s="517"/>
      <c r="OEK31" s="517"/>
      <c r="OEL31" s="517"/>
      <c r="OEM31" s="517"/>
      <c r="OEN31" s="517"/>
      <c r="OEO31" s="517"/>
      <c r="OEP31" s="517"/>
      <c r="OEQ31" s="517"/>
      <c r="OER31" s="517"/>
      <c r="OES31" s="517"/>
      <c r="OET31" s="517"/>
      <c r="OEU31" s="517"/>
      <c r="OEV31" s="517"/>
      <c r="OEW31" s="517"/>
      <c r="OEX31" s="517"/>
      <c r="OEY31" s="517"/>
      <c r="OEZ31" s="517"/>
      <c r="OFA31" s="517"/>
      <c r="OFB31" s="517"/>
      <c r="OFC31" s="517"/>
      <c r="OFD31" s="517"/>
      <c r="OFE31" s="517"/>
      <c r="OFF31" s="517"/>
      <c r="OFG31" s="517"/>
      <c r="OFH31" s="517"/>
      <c r="OFI31" s="517"/>
      <c r="OFJ31" s="517"/>
      <c r="OFK31" s="517"/>
      <c r="OFL31" s="517"/>
      <c r="OFM31" s="517"/>
      <c r="OFN31" s="517"/>
      <c r="OFO31" s="517"/>
      <c r="OFP31" s="517"/>
      <c r="OFQ31" s="517"/>
      <c r="OFR31" s="517"/>
      <c r="OFS31" s="517"/>
      <c r="OFT31" s="517"/>
      <c r="OFU31" s="517"/>
      <c r="OFV31" s="517"/>
      <c r="OFW31" s="517"/>
      <c r="OFX31" s="517"/>
      <c r="OFY31" s="517"/>
      <c r="OFZ31" s="517"/>
      <c r="OGA31" s="517"/>
      <c r="OGB31" s="517"/>
      <c r="OGC31" s="517"/>
      <c r="OGD31" s="517"/>
      <c r="OGE31" s="517"/>
      <c r="OGF31" s="517"/>
      <c r="OGG31" s="517"/>
      <c r="OGH31" s="517"/>
      <c r="OGI31" s="517"/>
      <c r="OGJ31" s="517"/>
      <c r="OGK31" s="517"/>
      <c r="OGL31" s="517"/>
      <c r="OGM31" s="517"/>
      <c r="OGN31" s="517"/>
      <c r="OGO31" s="517"/>
      <c r="OGP31" s="517"/>
      <c r="OGQ31" s="517"/>
      <c r="OGR31" s="517"/>
      <c r="OGS31" s="517"/>
      <c r="OGT31" s="517"/>
      <c r="OGU31" s="517"/>
      <c r="OGV31" s="517"/>
      <c r="OGW31" s="517"/>
      <c r="OGX31" s="517"/>
      <c r="OGY31" s="517"/>
      <c r="OGZ31" s="517"/>
      <c r="OHA31" s="517"/>
      <c r="OHB31" s="517"/>
      <c r="OHC31" s="517"/>
      <c r="OHD31" s="517"/>
      <c r="OHE31" s="517"/>
      <c r="OHF31" s="517"/>
      <c r="OHG31" s="517"/>
      <c r="OHH31" s="517"/>
      <c r="OHI31" s="517"/>
      <c r="OHJ31" s="517"/>
      <c r="OHK31" s="517"/>
      <c r="OHL31" s="517"/>
      <c r="OHM31" s="517"/>
      <c r="OHN31" s="517"/>
      <c r="OHO31" s="517"/>
      <c r="OHP31" s="517"/>
      <c r="OHQ31" s="517"/>
      <c r="OHR31" s="517"/>
      <c r="OHS31" s="517"/>
      <c r="OHT31" s="517"/>
      <c r="OHU31" s="517"/>
      <c r="OHV31" s="517"/>
      <c r="OHW31" s="517"/>
      <c r="OHX31" s="517"/>
      <c r="OHY31" s="517"/>
      <c r="OHZ31" s="517"/>
      <c r="OIA31" s="517"/>
      <c r="OIB31" s="517"/>
      <c r="OIC31" s="517"/>
      <c r="OID31" s="517"/>
      <c r="OIE31" s="517"/>
      <c r="OIF31" s="517"/>
      <c r="OIG31" s="517"/>
      <c r="OIH31" s="517"/>
      <c r="OII31" s="517"/>
      <c r="OIJ31" s="517"/>
      <c r="OIK31" s="517"/>
      <c r="OIL31" s="517"/>
      <c r="OIM31" s="517"/>
      <c r="OIN31" s="517"/>
      <c r="OIO31" s="517"/>
      <c r="OIP31" s="517"/>
      <c r="OIQ31" s="517"/>
      <c r="OIR31" s="517"/>
      <c r="OIS31" s="517"/>
      <c r="OIT31" s="517"/>
      <c r="OIU31" s="517"/>
      <c r="OIV31" s="517"/>
      <c r="OIW31" s="517"/>
      <c r="OIX31" s="517"/>
      <c r="OIY31" s="517"/>
      <c r="OIZ31" s="517"/>
      <c r="OJA31" s="517"/>
      <c r="OJB31" s="517"/>
      <c r="OJC31" s="517"/>
      <c r="OJD31" s="517"/>
      <c r="OJE31" s="517"/>
      <c r="OJF31" s="517"/>
      <c r="OJG31" s="517"/>
      <c r="OJH31" s="517"/>
      <c r="OJI31" s="517"/>
      <c r="OJJ31" s="517"/>
      <c r="OJK31" s="517"/>
      <c r="OJL31" s="517"/>
      <c r="OJM31" s="517"/>
      <c r="OJN31" s="517"/>
      <c r="OJO31" s="517"/>
      <c r="OJP31" s="517"/>
      <c r="OJQ31" s="517"/>
      <c r="OJR31" s="517"/>
      <c r="OJS31" s="517"/>
      <c r="OJT31" s="517"/>
      <c r="OJU31" s="517"/>
      <c r="OJV31" s="517"/>
      <c r="OJW31" s="517"/>
      <c r="OJX31" s="517"/>
      <c r="OJY31" s="517"/>
      <c r="OJZ31" s="517"/>
      <c r="OKA31" s="517"/>
      <c r="OKB31" s="517"/>
      <c r="OKC31" s="517"/>
      <c r="OKD31" s="517"/>
      <c r="OKE31" s="517"/>
      <c r="OKF31" s="517"/>
      <c r="OKG31" s="517"/>
      <c r="OKH31" s="517"/>
      <c r="OKI31" s="517"/>
      <c r="OKJ31" s="517"/>
      <c r="OKK31" s="517"/>
      <c r="OKL31" s="517"/>
      <c r="OKM31" s="517"/>
      <c r="OKN31" s="517"/>
      <c r="OKO31" s="517"/>
      <c r="OKP31" s="517"/>
      <c r="OKQ31" s="517"/>
      <c r="OKR31" s="517"/>
      <c r="OKS31" s="517"/>
      <c r="OKT31" s="517"/>
      <c r="OKU31" s="517"/>
      <c r="OKV31" s="517"/>
      <c r="OKW31" s="517"/>
      <c r="OKX31" s="517"/>
      <c r="OKY31" s="517"/>
      <c r="OKZ31" s="517"/>
      <c r="OLA31" s="517"/>
      <c r="OLB31" s="517"/>
      <c r="OLC31" s="517"/>
      <c r="OLD31" s="517"/>
      <c r="OLE31" s="517"/>
      <c r="OLF31" s="517"/>
      <c r="OLG31" s="517"/>
      <c r="OLH31" s="517"/>
      <c r="OLI31" s="517"/>
      <c r="OLJ31" s="517"/>
      <c r="OLK31" s="517"/>
      <c r="OLL31" s="517"/>
      <c r="OLM31" s="517"/>
      <c r="OLN31" s="517"/>
      <c r="OLO31" s="517"/>
      <c r="OLP31" s="517"/>
      <c r="OLQ31" s="517"/>
      <c r="OLR31" s="517"/>
      <c r="OLS31" s="517"/>
      <c r="OLT31" s="517"/>
      <c r="OLU31" s="517"/>
      <c r="OLV31" s="517"/>
      <c r="OLW31" s="517"/>
      <c r="OLX31" s="517"/>
      <c r="OLY31" s="517"/>
      <c r="OLZ31" s="517"/>
      <c r="OMA31" s="517"/>
      <c r="OMB31" s="517"/>
      <c r="OMC31" s="517"/>
      <c r="OMD31" s="517"/>
      <c r="OME31" s="517"/>
      <c r="OMF31" s="517"/>
      <c r="OMG31" s="517"/>
      <c r="OMH31" s="517"/>
      <c r="OMI31" s="517"/>
      <c r="OMJ31" s="517"/>
      <c r="OMK31" s="517"/>
      <c r="OML31" s="517"/>
      <c r="OMM31" s="517"/>
      <c r="OMN31" s="517"/>
      <c r="OMO31" s="517"/>
      <c r="OMP31" s="517"/>
      <c r="OMQ31" s="517"/>
      <c r="OMR31" s="517"/>
      <c r="OMS31" s="517"/>
      <c r="OMT31" s="517"/>
      <c r="OMU31" s="517"/>
      <c r="OMV31" s="517"/>
      <c r="OMW31" s="517"/>
      <c r="OMX31" s="517"/>
      <c r="OMY31" s="517"/>
      <c r="OMZ31" s="517"/>
      <c r="ONA31" s="517"/>
      <c r="ONB31" s="517"/>
      <c r="ONC31" s="517"/>
      <c r="OND31" s="517"/>
      <c r="ONE31" s="517"/>
      <c r="ONF31" s="517"/>
      <c r="ONG31" s="517"/>
      <c r="ONH31" s="517"/>
      <c r="ONI31" s="517"/>
      <c r="ONJ31" s="517"/>
      <c r="ONK31" s="517"/>
      <c r="ONL31" s="517"/>
      <c r="ONM31" s="517"/>
      <c r="ONN31" s="517"/>
      <c r="ONO31" s="517"/>
      <c r="ONP31" s="517"/>
      <c r="ONQ31" s="517"/>
      <c r="ONR31" s="517"/>
      <c r="ONS31" s="517"/>
      <c r="ONT31" s="517"/>
      <c r="ONU31" s="517"/>
      <c r="ONV31" s="517"/>
      <c r="ONW31" s="517"/>
      <c r="ONX31" s="517"/>
      <c r="ONY31" s="517"/>
      <c r="ONZ31" s="517"/>
      <c r="OOA31" s="517"/>
      <c r="OOB31" s="517"/>
      <c r="OOC31" s="517"/>
      <c r="OOD31" s="517"/>
      <c r="OOE31" s="517"/>
      <c r="OOF31" s="517"/>
      <c r="OOG31" s="517"/>
      <c r="OOH31" s="517"/>
      <c r="OOI31" s="517"/>
      <c r="OOJ31" s="517"/>
      <c r="OOK31" s="517"/>
      <c r="OOL31" s="517"/>
      <c r="OOM31" s="517"/>
      <c r="OON31" s="517"/>
      <c r="OOO31" s="517"/>
      <c r="OOP31" s="517"/>
      <c r="OOQ31" s="517"/>
      <c r="OOR31" s="517"/>
      <c r="OOS31" s="517"/>
      <c r="OOT31" s="517"/>
      <c r="OOU31" s="517"/>
      <c r="OOV31" s="517"/>
      <c r="OOW31" s="517"/>
      <c r="OOX31" s="517"/>
      <c r="OOY31" s="517"/>
      <c r="OOZ31" s="517"/>
      <c r="OPA31" s="517"/>
      <c r="OPB31" s="517"/>
      <c r="OPC31" s="517"/>
      <c r="OPD31" s="517"/>
      <c r="OPE31" s="517"/>
      <c r="OPF31" s="517"/>
      <c r="OPG31" s="517"/>
      <c r="OPH31" s="517"/>
      <c r="OPI31" s="517"/>
      <c r="OPJ31" s="517"/>
      <c r="OPK31" s="517"/>
      <c r="OPL31" s="517"/>
      <c r="OPM31" s="517"/>
      <c r="OPN31" s="517"/>
      <c r="OPO31" s="517"/>
      <c r="OPP31" s="517"/>
      <c r="OPQ31" s="517"/>
      <c r="OPR31" s="517"/>
      <c r="OPS31" s="517"/>
      <c r="OPT31" s="517"/>
      <c r="OPU31" s="517"/>
      <c r="OPV31" s="517"/>
      <c r="OPW31" s="517"/>
      <c r="OPX31" s="517"/>
      <c r="OPY31" s="517"/>
      <c r="OPZ31" s="517"/>
      <c r="OQA31" s="517"/>
      <c r="OQB31" s="517"/>
      <c r="OQC31" s="517"/>
      <c r="OQD31" s="517"/>
      <c r="OQE31" s="517"/>
      <c r="OQF31" s="517"/>
      <c r="OQG31" s="517"/>
      <c r="OQH31" s="517"/>
      <c r="OQI31" s="517"/>
      <c r="OQJ31" s="517"/>
      <c r="OQK31" s="517"/>
      <c r="OQL31" s="517"/>
      <c r="OQM31" s="517"/>
      <c r="OQN31" s="517"/>
      <c r="OQO31" s="517"/>
      <c r="OQP31" s="517"/>
      <c r="OQQ31" s="517"/>
      <c r="OQR31" s="517"/>
      <c r="OQS31" s="517"/>
      <c r="OQT31" s="517"/>
      <c r="OQU31" s="517"/>
      <c r="OQV31" s="517"/>
      <c r="OQW31" s="517"/>
      <c r="OQX31" s="517"/>
      <c r="OQY31" s="517"/>
      <c r="OQZ31" s="517"/>
      <c r="ORA31" s="517"/>
      <c r="ORB31" s="517"/>
      <c r="ORC31" s="517"/>
      <c r="ORD31" s="517"/>
      <c r="ORE31" s="517"/>
      <c r="ORF31" s="517"/>
      <c r="ORG31" s="517"/>
      <c r="ORH31" s="517"/>
      <c r="ORI31" s="517"/>
      <c r="ORJ31" s="517"/>
      <c r="ORK31" s="517"/>
      <c r="ORL31" s="517"/>
      <c r="ORM31" s="517"/>
      <c r="ORN31" s="517"/>
      <c r="ORO31" s="517"/>
      <c r="ORP31" s="517"/>
      <c r="ORQ31" s="517"/>
      <c r="ORR31" s="517"/>
      <c r="ORS31" s="517"/>
      <c r="ORT31" s="517"/>
      <c r="ORU31" s="517"/>
      <c r="ORV31" s="517"/>
      <c r="ORW31" s="517"/>
      <c r="ORX31" s="517"/>
      <c r="ORY31" s="517"/>
      <c r="ORZ31" s="517"/>
      <c r="OSA31" s="517"/>
      <c r="OSB31" s="517"/>
      <c r="OSC31" s="517"/>
      <c r="OSD31" s="517"/>
      <c r="OSE31" s="517"/>
      <c r="OSF31" s="517"/>
      <c r="OSG31" s="517"/>
      <c r="OSH31" s="517"/>
      <c r="OSI31" s="517"/>
      <c r="OSJ31" s="517"/>
      <c r="OSK31" s="517"/>
      <c r="OSL31" s="517"/>
      <c r="OSM31" s="517"/>
      <c r="OSN31" s="517"/>
      <c r="OSO31" s="517"/>
      <c r="OSP31" s="517"/>
      <c r="OSQ31" s="517"/>
      <c r="OSR31" s="517"/>
      <c r="OSS31" s="517"/>
      <c r="OST31" s="517"/>
      <c r="OSU31" s="517"/>
      <c r="OSV31" s="517"/>
      <c r="OSW31" s="517"/>
      <c r="OSX31" s="517"/>
      <c r="OSY31" s="517"/>
      <c r="OSZ31" s="517"/>
      <c r="OTA31" s="517"/>
      <c r="OTB31" s="517"/>
      <c r="OTC31" s="517"/>
      <c r="OTD31" s="517"/>
      <c r="OTE31" s="517"/>
      <c r="OTF31" s="517"/>
      <c r="OTG31" s="517"/>
      <c r="OTH31" s="517"/>
      <c r="OTI31" s="517"/>
      <c r="OTJ31" s="517"/>
      <c r="OTK31" s="517"/>
      <c r="OTL31" s="517"/>
      <c r="OTM31" s="517"/>
      <c r="OTN31" s="517"/>
      <c r="OTO31" s="517"/>
      <c r="OTP31" s="517"/>
      <c r="OTQ31" s="517"/>
      <c r="OTR31" s="517"/>
      <c r="OTS31" s="517"/>
      <c r="OTT31" s="517"/>
      <c r="OTU31" s="517"/>
      <c r="OTV31" s="517"/>
      <c r="OTW31" s="517"/>
      <c r="OTX31" s="517"/>
      <c r="OTY31" s="517"/>
      <c r="OTZ31" s="517"/>
      <c r="OUA31" s="517"/>
      <c r="OUB31" s="517"/>
      <c r="OUC31" s="517"/>
      <c r="OUD31" s="517"/>
      <c r="OUE31" s="517"/>
      <c r="OUF31" s="517"/>
      <c r="OUG31" s="517"/>
      <c r="OUH31" s="517"/>
      <c r="OUI31" s="517"/>
      <c r="OUJ31" s="517"/>
      <c r="OUK31" s="517"/>
      <c r="OUL31" s="517"/>
      <c r="OUM31" s="517"/>
      <c r="OUN31" s="517"/>
      <c r="OUO31" s="517"/>
      <c r="OUP31" s="517"/>
      <c r="OUQ31" s="517"/>
      <c r="OUR31" s="517"/>
      <c r="OUS31" s="517"/>
      <c r="OUT31" s="517"/>
      <c r="OUU31" s="517"/>
      <c r="OUV31" s="517"/>
      <c r="OUW31" s="517"/>
      <c r="OUX31" s="517"/>
      <c r="OUY31" s="517"/>
      <c r="OUZ31" s="517"/>
      <c r="OVA31" s="517"/>
      <c r="OVB31" s="517"/>
      <c r="OVC31" s="517"/>
      <c r="OVD31" s="517"/>
      <c r="OVE31" s="517"/>
      <c r="OVF31" s="517"/>
      <c r="OVG31" s="517"/>
      <c r="OVH31" s="517"/>
      <c r="OVI31" s="517"/>
      <c r="OVJ31" s="517"/>
      <c r="OVK31" s="517"/>
      <c r="OVL31" s="517"/>
      <c r="OVM31" s="517"/>
      <c r="OVN31" s="517"/>
      <c r="OVO31" s="517"/>
      <c r="OVP31" s="517"/>
      <c r="OVQ31" s="517"/>
      <c r="OVR31" s="517"/>
      <c r="OVS31" s="517"/>
      <c r="OVT31" s="517"/>
      <c r="OVU31" s="517"/>
      <c r="OVV31" s="517"/>
      <c r="OVW31" s="517"/>
      <c r="OVX31" s="517"/>
      <c r="OVY31" s="517"/>
      <c r="OVZ31" s="517"/>
      <c r="OWA31" s="517"/>
      <c r="OWB31" s="517"/>
      <c r="OWC31" s="517"/>
      <c r="OWD31" s="517"/>
      <c r="OWE31" s="517"/>
      <c r="OWF31" s="517"/>
      <c r="OWG31" s="517"/>
      <c r="OWH31" s="517"/>
      <c r="OWI31" s="517"/>
      <c r="OWJ31" s="517"/>
      <c r="OWK31" s="517"/>
      <c r="OWL31" s="517"/>
      <c r="OWM31" s="517"/>
      <c r="OWN31" s="517"/>
      <c r="OWO31" s="517"/>
      <c r="OWP31" s="517"/>
      <c r="OWQ31" s="517"/>
      <c r="OWR31" s="517"/>
      <c r="OWS31" s="517"/>
      <c r="OWT31" s="517"/>
      <c r="OWU31" s="517"/>
      <c r="OWV31" s="517"/>
      <c r="OWW31" s="517"/>
      <c r="OWX31" s="517"/>
      <c r="OWY31" s="517"/>
      <c r="OWZ31" s="517"/>
      <c r="OXA31" s="517"/>
      <c r="OXB31" s="517"/>
      <c r="OXC31" s="517"/>
      <c r="OXD31" s="517"/>
      <c r="OXE31" s="517"/>
      <c r="OXF31" s="517"/>
      <c r="OXG31" s="517"/>
      <c r="OXH31" s="517"/>
      <c r="OXI31" s="517"/>
      <c r="OXJ31" s="517"/>
      <c r="OXK31" s="517"/>
      <c r="OXL31" s="517"/>
      <c r="OXM31" s="517"/>
      <c r="OXN31" s="517"/>
      <c r="OXO31" s="517"/>
      <c r="OXP31" s="517"/>
      <c r="OXQ31" s="517"/>
      <c r="OXR31" s="517"/>
      <c r="OXS31" s="517"/>
      <c r="OXT31" s="517"/>
      <c r="OXU31" s="517"/>
      <c r="OXV31" s="517"/>
      <c r="OXW31" s="517"/>
      <c r="OXX31" s="517"/>
      <c r="OXY31" s="517"/>
      <c r="OXZ31" s="517"/>
      <c r="OYA31" s="517"/>
      <c r="OYB31" s="517"/>
      <c r="OYC31" s="517"/>
      <c r="OYD31" s="517"/>
      <c r="OYE31" s="517"/>
      <c r="OYF31" s="517"/>
      <c r="OYG31" s="517"/>
      <c r="OYH31" s="517"/>
      <c r="OYI31" s="517"/>
      <c r="OYJ31" s="517"/>
      <c r="OYK31" s="517"/>
      <c r="OYL31" s="517"/>
      <c r="OYM31" s="517"/>
      <c r="OYN31" s="517"/>
      <c r="OYO31" s="517"/>
      <c r="OYP31" s="517"/>
      <c r="OYQ31" s="517"/>
      <c r="OYR31" s="517"/>
      <c r="OYS31" s="517"/>
      <c r="OYT31" s="517"/>
      <c r="OYU31" s="517"/>
      <c r="OYV31" s="517"/>
      <c r="OYW31" s="517"/>
      <c r="OYX31" s="517"/>
      <c r="OYY31" s="517"/>
      <c r="OYZ31" s="517"/>
      <c r="OZA31" s="517"/>
      <c r="OZB31" s="517"/>
      <c r="OZC31" s="517"/>
      <c r="OZD31" s="517"/>
      <c r="OZE31" s="517"/>
      <c r="OZF31" s="517"/>
      <c r="OZG31" s="517"/>
      <c r="OZH31" s="517"/>
      <c r="OZI31" s="517"/>
      <c r="OZJ31" s="517"/>
      <c r="OZK31" s="517"/>
      <c r="OZL31" s="517"/>
      <c r="OZM31" s="517"/>
      <c r="OZN31" s="517"/>
      <c r="OZO31" s="517"/>
      <c r="OZP31" s="517"/>
      <c r="OZQ31" s="517"/>
      <c r="OZR31" s="517"/>
      <c r="OZS31" s="517"/>
      <c r="OZT31" s="517"/>
      <c r="OZU31" s="517"/>
      <c r="OZV31" s="517"/>
      <c r="OZW31" s="517"/>
      <c r="OZX31" s="517"/>
      <c r="OZY31" s="517"/>
      <c r="OZZ31" s="517"/>
      <c r="PAA31" s="517"/>
      <c r="PAB31" s="517"/>
      <c r="PAC31" s="517"/>
      <c r="PAD31" s="517"/>
      <c r="PAE31" s="517"/>
      <c r="PAF31" s="517"/>
      <c r="PAG31" s="517"/>
      <c r="PAH31" s="517"/>
      <c r="PAI31" s="517"/>
      <c r="PAJ31" s="517"/>
      <c r="PAK31" s="517"/>
      <c r="PAL31" s="517"/>
      <c r="PAM31" s="517"/>
      <c r="PAN31" s="517"/>
      <c r="PAO31" s="517"/>
      <c r="PAP31" s="517"/>
      <c r="PAQ31" s="517"/>
      <c r="PAR31" s="517"/>
      <c r="PAS31" s="517"/>
      <c r="PAT31" s="517"/>
      <c r="PAU31" s="517"/>
      <c r="PAV31" s="517"/>
      <c r="PAW31" s="517"/>
      <c r="PAX31" s="517"/>
      <c r="PAY31" s="517"/>
      <c r="PAZ31" s="517"/>
      <c r="PBA31" s="517"/>
      <c r="PBB31" s="517"/>
      <c r="PBC31" s="517"/>
      <c r="PBD31" s="517"/>
      <c r="PBE31" s="517"/>
      <c r="PBF31" s="517"/>
      <c r="PBG31" s="517"/>
      <c r="PBH31" s="517"/>
      <c r="PBI31" s="517"/>
      <c r="PBJ31" s="517"/>
      <c r="PBK31" s="517"/>
      <c r="PBL31" s="517"/>
      <c r="PBM31" s="517"/>
      <c r="PBN31" s="517"/>
      <c r="PBO31" s="517"/>
      <c r="PBP31" s="517"/>
      <c r="PBQ31" s="517"/>
      <c r="PBR31" s="517"/>
      <c r="PBS31" s="517"/>
      <c r="PBT31" s="517"/>
      <c r="PBU31" s="517"/>
      <c r="PBV31" s="517"/>
      <c r="PBW31" s="517"/>
      <c r="PBX31" s="517"/>
      <c r="PBY31" s="517"/>
      <c r="PBZ31" s="517"/>
      <c r="PCA31" s="517"/>
      <c r="PCB31" s="517"/>
      <c r="PCC31" s="517"/>
      <c r="PCD31" s="517"/>
      <c r="PCE31" s="517"/>
      <c r="PCF31" s="517"/>
      <c r="PCG31" s="517"/>
      <c r="PCH31" s="517"/>
      <c r="PCI31" s="517"/>
      <c r="PCJ31" s="517"/>
      <c r="PCK31" s="517"/>
      <c r="PCL31" s="517"/>
      <c r="PCM31" s="517"/>
      <c r="PCN31" s="517"/>
      <c r="PCO31" s="517"/>
      <c r="PCP31" s="517"/>
      <c r="PCQ31" s="517"/>
      <c r="PCR31" s="517"/>
      <c r="PCS31" s="517"/>
      <c r="PCT31" s="517"/>
      <c r="PCU31" s="517"/>
      <c r="PCV31" s="517"/>
      <c r="PCW31" s="517"/>
      <c r="PCX31" s="517"/>
      <c r="PCY31" s="517"/>
      <c r="PCZ31" s="517"/>
      <c r="PDA31" s="517"/>
      <c r="PDB31" s="517"/>
      <c r="PDC31" s="517"/>
      <c r="PDD31" s="517"/>
      <c r="PDE31" s="517"/>
      <c r="PDF31" s="517"/>
      <c r="PDG31" s="517"/>
      <c r="PDH31" s="517"/>
      <c r="PDI31" s="517"/>
      <c r="PDJ31" s="517"/>
      <c r="PDK31" s="517"/>
      <c r="PDL31" s="517"/>
      <c r="PDM31" s="517"/>
      <c r="PDN31" s="517"/>
      <c r="PDO31" s="517"/>
      <c r="PDP31" s="517"/>
      <c r="PDQ31" s="517"/>
      <c r="PDR31" s="517"/>
      <c r="PDS31" s="517"/>
      <c r="PDT31" s="517"/>
      <c r="PDU31" s="517"/>
      <c r="PDV31" s="517"/>
      <c r="PDW31" s="517"/>
      <c r="PDX31" s="517"/>
      <c r="PDY31" s="517"/>
      <c r="PDZ31" s="517"/>
      <c r="PEA31" s="517"/>
      <c r="PEB31" s="517"/>
      <c r="PEC31" s="517"/>
      <c r="PED31" s="517"/>
      <c r="PEE31" s="517"/>
      <c r="PEF31" s="517"/>
      <c r="PEG31" s="517"/>
      <c r="PEH31" s="517"/>
      <c r="PEI31" s="517"/>
      <c r="PEJ31" s="517"/>
      <c r="PEK31" s="517"/>
      <c r="PEL31" s="517"/>
      <c r="PEM31" s="517"/>
      <c r="PEN31" s="517"/>
      <c r="PEO31" s="517"/>
      <c r="PEP31" s="517"/>
      <c r="PEQ31" s="517"/>
      <c r="PER31" s="517"/>
      <c r="PES31" s="517"/>
      <c r="PET31" s="517"/>
      <c r="PEU31" s="517"/>
      <c r="PEV31" s="517"/>
      <c r="PEW31" s="517"/>
      <c r="PEX31" s="517"/>
      <c r="PEY31" s="517"/>
      <c r="PEZ31" s="517"/>
      <c r="PFA31" s="517"/>
      <c r="PFB31" s="517"/>
      <c r="PFC31" s="517"/>
      <c r="PFD31" s="517"/>
      <c r="PFE31" s="517"/>
      <c r="PFF31" s="517"/>
      <c r="PFG31" s="517"/>
      <c r="PFH31" s="517"/>
      <c r="PFI31" s="517"/>
      <c r="PFJ31" s="517"/>
      <c r="PFK31" s="517"/>
      <c r="PFL31" s="517"/>
      <c r="PFM31" s="517"/>
      <c r="PFN31" s="517"/>
      <c r="PFO31" s="517"/>
      <c r="PFP31" s="517"/>
      <c r="PFQ31" s="517"/>
      <c r="PFR31" s="517"/>
      <c r="PFS31" s="517"/>
      <c r="PFT31" s="517"/>
      <c r="PFU31" s="517"/>
      <c r="PFV31" s="517"/>
      <c r="PFW31" s="517"/>
      <c r="PFX31" s="517"/>
      <c r="PFY31" s="517"/>
      <c r="PFZ31" s="517"/>
      <c r="PGA31" s="517"/>
      <c r="PGB31" s="517"/>
      <c r="PGC31" s="517"/>
      <c r="PGD31" s="517"/>
      <c r="PGE31" s="517"/>
      <c r="PGF31" s="517"/>
      <c r="PGG31" s="517"/>
      <c r="PGH31" s="517"/>
      <c r="PGI31" s="517"/>
      <c r="PGJ31" s="517"/>
      <c r="PGK31" s="517"/>
      <c r="PGL31" s="517"/>
      <c r="PGM31" s="517"/>
      <c r="PGN31" s="517"/>
      <c r="PGO31" s="517"/>
      <c r="PGP31" s="517"/>
      <c r="PGQ31" s="517"/>
      <c r="PGR31" s="517"/>
      <c r="PGS31" s="517"/>
      <c r="PGT31" s="517"/>
      <c r="PGU31" s="517"/>
      <c r="PGV31" s="517"/>
      <c r="PGW31" s="517"/>
      <c r="PGX31" s="517"/>
      <c r="PGY31" s="517"/>
      <c r="PGZ31" s="517"/>
      <c r="PHA31" s="517"/>
      <c r="PHB31" s="517"/>
      <c r="PHC31" s="517"/>
      <c r="PHD31" s="517"/>
      <c r="PHE31" s="517"/>
      <c r="PHF31" s="517"/>
      <c r="PHG31" s="517"/>
      <c r="PHH31" s="517"/>
      <c r="PHI31" s="517"/>
      <c r="PHJ31" s="517"/>
      <c r="PHK31" s="517"/>
      <c r="PHL31" s="517"/>
      <c r="PHM31" s="517"/>
      <c r="PHN31" s="517"/>
      <c r="PHO31" s="517"/>
      <c r="PHP31" s="517"/>
      <c r="PHQ31" s="517"/>
      <c r="PHR31" s="517"/>
      <c r="PHS31" s="517"/>
      <c r="PHT31" s="517"/>
      <c r="PHU31" s="517"/>
      <c r="PHV31" s="517"/>
      <c r="PHW31" s="517"/>
      <c r="PHX31" s="517"/>
      <c r="PHY31" s="517"/>
      <c r="PHZ31" s="517"/>
      <c r="PIA31" s="517"/>
      <c r="PIB31" s="517"/>
      <c r="PIC31" s="517"/>
      <c r="PID31" s="517"/>
      <c r="PIE31" s="517"/>
      <c r="PIF31" s="517"/>
      <c r="PIG31" s="517"/>
      <c r="PIH31" s="517"/>
      <c r="PII31" s="517"/>
      <c r="PIJ31" s="517"/>
      <c r="PIK31" s="517"/>
      <c r="PIL31" s="517"/>
      <c r="PIM31" s="517"/>
      <c r="PIN31" s="517"/>
      <c r="PIO31" s="517"/>
      <c r="PIP31" s="517"/>
      <c r="PIQ31" s="517"/>
      <c r="PIR31" s="517"/>
      <c r="PIS31" s="517"/>
      <c r="PIT31" s="517"/>
      <c r="PIU31" s="517"/>
      <c r="PIV31" s="517"/>
      <c r="PIW31" s="517"/>
      <c r="PIX31" s="517"/>
      <c r="PIY31" s="517"/>
      <c r="PIZ31" s="517"/>
      <c r="PJA31" s="517"/>
      <c r="PJB31" s="517"/>
      <c r="PJC31" s="517"/>
      <c r="PJD31" s="517"/>
      <c r="PJE31" s="517"/>
      <c r="PJF31" s="517"/>
      <c r="PJG31" s="517"/>
      <c r="PJH31" s="517"/>
      <c r="PJI31" s="517"/>
      <c r="PJJ31" s="517"/>
      <c r="PJK31" s="517"/>
      <c r="PJL31" s="517"/>
      <c r="PJM31" s="517"/>
      <c r="PJN31" s="517"/>
      <c r="PJO31" s="517"/>
      <c r="PJP31" s="517"/>
      <c r="PJQ31" s="517"/>
      <c r="PJR31" s="517"/>
      <c r="PJS31" s="517"/>
      <c r="PJT31" s="517"/>
      <c r="PJU31" s="517"/>
      <c r="PJV31" s="517"/>
      <c r="PJW31" s="517"/>
      <c r="PJX31" s="517"/>
      <c r="PJY31" s="517"/>
      <c r="PJZ31" s="517"/>
      <c r="PKA31" s="517"/>
      <c r="PKB31" s="517"/>
      <c r="PKC31" s="517"/>
      <c r="PKD31" s="517"/>
      <c r="PKE31" s="517"/>
      <c r="PKF31" s="517"/>
      <c r="PKG31" s="517"/>
      <c r="PKH31" s="517"/>
      <c r="PKI31" s="517"/>
      <c r="PKJ31" s="517"/>
      <c r="PKK31" s="517"/>
      <c r="PKL31" s="517"/>
      <c r="PKM31" s="517"/>
      <c r="PKN31" s="517"/>
      <c r="PKO31" s="517"/>
      <c r="PKP31" s="517"/>
      <c r="PKQ31" s="517"/>
      <c r="PKR31" s="517"/>
      <c r="PKS31" s="517"/>
      <c r="PKT31" s="517"/>
      <c r="PKU31" s="517"/>
      <c r="PKV31" s="517"/>
      <c r="PKW31" s="517"/>
      <c r="PKX31" s="517"/>
      <c r="PKY31" s="517"/>
      <c r="PKZ31" s="517"/>
      <c r="PLA31" s="517"/>
      <c r="PLB31" s="517"/>
      <c r="PLC31" s="517"/>
      <c r="PLD31" s="517"/>
      <c r="PLE31" s="517"/>
      <c r="PLF31" s="517"/>
      <c r="PLG31" s="517"/>
      <c r="PLH31" s="517"/>
      <c r="PLI31" s="517"/>
      <c r="PLJ31" s="517"/>
      <c r="PLK31" s="517"/>
      <c r="PLL31" s="517"/>
      <c r="PLM31" s="517"/>
      <c r="PLN31" s="517"/>
      <c r="PLO31" s="517"/>
      <c r="PLP31" s="517"/>
      <c r="PLQ31" s="517"/>
      <c r="PLR31" s="517"/>
      <c r="PLS31" s="517"/>
      <c r="PLT31" s="517"/>
      <c r="PLU31" s="517"/>
      <c r="PLV31" s="517"/>
      <c r="PLW31" s="517"/>
      <c r="PLX31" s="517"/>
      <c r="PLY31" s="517"/>
      <c r="PLZ31" s="517"/>
      <c r="PMA31" s="517"/>
      <c r="PMB31" s="517"/>
      <c r="PMC31" s="517"/>
      <c r="PMD31" s="517"/>
      <c r="PME31" s="517"/>
      <c r="PMF31" s="517"/>
      <c r="PMG31" s="517"/>
      <c r="PMH31" s="517"/>
      <c r="PMI31" s="517"/>
      <c r="PMJ31" s="517"/>
      <c r="PMK31" s="517"/>
      <c r="PML31" s="517"/>
      <c r="PMM31" s="517"/>
      <c r="PMN31" s="517"/>
      <c r="PMO31" s="517"/>
      <c r="PMP31" s="517"/>
      <c r="PMQ31" s="517"/>
      <c r="PMR31" s="517"/>
      <c r="PMS31" s="517"/>
      <c r="PMT31" s="517"/>
      <c r="PMU31" s="517"/>
      <c r="PMV31" s="517"/>
      <c r="PMW31" s="517"/>
      <c r="PMX31" s="517"/>
      <c r="PMY31" s="517"/>
      <c r="PMZ31" s="517"/>
      <c r="PNA31" s="517"/>
      <c r="PNB31" s="517"/>
      <c r="PNC31" s="517"/>
      <c r="PND31" s="517"/>
      <c r="PNE31" s="517"/>
      <c r="PNF31" s="517"/>
      <c r="PNG31" s="517"/>
      <c r="PNH31" s="517"/>
      <c r="PNI31" s="517"/>
      <c r="PNJ31" s="517"/>
      <c r="PNK31" s="517"/>
      <c r="PNL31" s="517"/>
      <c r="PNM31" s="517"/>
      <c r="PNN31" s="517"/>
      <c r="PNO31" s="517"/>
      <c r="PNP31" s="517"/>
      <c r="PNQ31" s="517"/>
      <c r="PNR31" s="517"/>
      <c r="PNS31" s="517"/>
      <c r="PNT31" s="517"/>
      <c r="PNU31" s="517"/>
      <c r="PNV31" s="517"/>
      <c r="PNW31" s="517"/>
      <c r="PNX31" s="517"/>
      <c r="PNY31" s="517"/>
      <c r="PNZ31" s="517"/>
      <c r="POA31" s="517"/>
      <c r="POB31" s="517"/>
      <c r="POC31" s="517"/>
      <c r="POD31" s="517"/>
      <c r="POE31" s="517"/>
      <c r="POF31" s="517"/>
      <c r="POG31" s="517"/>
      <c r="POH31" s="517"/>
      <c r="POI31" s="517"/>
      <c r="POJ31" s="517"/>
      <c r="POK31" s="517"/>
      <c r="POL31" s="517"/>
      <c r="POM31" s="517"/>
      <c r="PON31" s="517"/>
      <c r="POO31" s="517"/>
      <c r="POP31" s="517"/>
      <c r="POQ31" s="517"/>
      <c r="POR31" s="517"/>
      <c r="POS31" s="517"/>
      <c r="POT31" s="517"/>
      <c r="POU31" s="517"/>
      <c r="POV31" s="517"/>
      <c r="POW31" s="517"/>
      <c r="POX31" s="517"/>
      <c r="POY31" s="517"/>
      <c r="POZ31" s="517"/>
      <c r="PPA31" s="517"/>
      <c r="PPB31" s="517"/>
      <c r="PPC31" s="517"/>
      <c r="PPD31" s="517"/>
      <c r="PPE31" s="517"/>
      <c r="PPF31" s="517"/>
      <c r="PPG31" s="517"/>
      <c r="PPH31" s="517"/>
      <c r="PPI31" s="517"/>
      <c r="PPJ31" s="517"/>
      <c r="PPK31" s="517"/>
      <c r="PPL31" s="517"/>
      <c r="PPM31" s="517"/>
      <c r="PPN31" s="517"/>
      <c r="PPO31" s="517"/>
      <c r="PPP31" s="517"/>
      <c r="PPQ31" s="517"/>
      <c r="PPR31" s="517"/>
      <c r="PPS31" s="517"/>
      <c r="PPT31" s="517"/>
      <c r="PPU31" s="517"/>
      <c r="PPV31" s="517"/>
      <c r="PPW31" s="517"/>
      <c r="PPX31" s="517"/>
      <c r="PPY31" s="517"/>
      <c r="PPZ31" s="517"/>
      <c r="PQA31" s="517"/>
      <c r="PQB31" s="517"/>
      <c r="PQC31" s="517"/>
      <c r="PQD31" s="517"/>
      <c r="PQE31" s="517"/>
      <c r="PQF31" s="517"/>
      <c r="PQG31" s="517"/>
      <c r="PQH31" s="517"/>
      <c r="PQI31" s="517"/>
      <c r="PQJ31" s="517"/>
      <c r="PQK31" s="517"/>
      <c r="PQL31" s="517"/>
      <c r="PQM31" s="517"/>
      <c r="PQN31" s="517"/>
      <c r="PQO31" s="517"/>
      <c r="PQP31" s="517"/>
      <c r="PQQ31" s="517"/>
      <c r="PQR31" s="517"/>
      <c r="PQS31" s="517"/>
      <c r="PQT31" s="517"/>
      <c r="PQU31" s="517"/>
      <c r="PQV31" s="517"/>
      <c r="PQW31" s="517"/>
      <c r="PQX31" s="517"/>
      <c r="PQY31" s="517"/>
      <c r="PQZ31" s="517"/>
      <c r="PRA31" s="517"/>
      <c r="PRB31" s="517"/>
      <c r="PRC31" s="517"/>
      <c r="PRD31" s="517"/>
      <c r="PRE31" s="517"/>
      <c r="PRF31" s="517"/>
      <c r="PRG31" s="517"/>
      <c r="PRH31" s="517"/>
      <c r="PRI31" s="517"/>
      <c r="PRJ31" s="517"/>
      <c r="PRK31" s="517"/>
      <c r="PRL31" s="517"/>
      <c r="PRM31" s="517"/>
      <c r="PRN31" s="517"/>
      <c r="PRO31" s="517"/>
      <c r="PRP31" s="517"/>
      <c r="PRQ31" s="517"/>
      <c r="PRR31" s="517"/>
      <c r="PRS31" s="517"/>
      <c r="PRT31" s="517"/>
      <c r="PRU31" s="517"/>
      <c r="PRV31" s="517"/>
      <c r="PRW31" s="517"/>
      <c r="PRX31" s="517"/>
      <c r="PRY31" s="517"/>
      <c r="PRZ31" s="517"/>
      <c r="PSA31" s="517"/>
      <c r="PSB31" s="517"/>
      <c r="PSC31" s="517"/>
      <c r="PSD31" s="517"/>
      <c r="PSE31" s="517"/>
      <c r="PSF31" s="517"/>
      <c r="PSG31" s="517"/>
      <c r="PSH31" s="517"/>
      <c r="PSI31" s="517"/>
      <c r="PSJ31" s="517"/>
      <c r="PSK31" s="517"/>
      <c r="PSL31" s="517"/>
      <c r="PSM31" s="517"/>
      <c r="PSN31" s="517"/>
      <c r="PSO31" s="517"/>
      <c r="PSP31" s="517"/>
      <c r="PSQ31" s="517"/>
      <c r="PSR31" s="517"/>
      <c r="PSS31" s="517"/>
      <c r="PST31" s="517"/>
      <c r="PSU31" s="517"/>
      <c r="PSV31" s="517"/>
      <c r="PSW31" s="517"/>
      <c r="PSX31" s="517"/>
      <c r="PSY31" s="517"/>
      <c r="PSZ31" s="517"/>
      <c r="PTA31" s="517"/>
      <c r="PTB31" s="517"/>
      <c r="PTC31" s="517"/>
      <c r="PTD31" s="517"/>
      <c r="PTE31" s="517"/>
      <c r="PTF31" s="517"/>
      <c r="PTG31" s="517"/>
      <c r="PTH31" s="517"/>
      <c r="PTI31" s="517"/>
      <c r="PTJ31" s="517"/>
      <c r="PTK31" s="517"/>
      <c r="PTL31" s="517"/>
      <c r="PTM31" s="517"/>
      <c r="PTN31" s="517"/>
      <c r="PTO31" s="517"/>
      <c r="PTP31" s="517"/>
      <c r="PTQ31" s="517"/>
      <c r="PTR31" s="517"/>
      <c r="PTS31" s="517"/>
      <c r="PTT31" s="517"/>
      <c r="PTU31" s="517"/>
      <c r="PTV31" s="517"/>
      <c r="PTW31" s="517"/>
      <c r="PTX31" s="517"/>
      <c r="PTY31" s="517"/>
      <c r="PTZ31" s="517"/>
      <c r="PUA31" s="517"/>
      <c r="PUB31" s="517"/>
      <c r="PUC31" s="517"/>
      <c r="PUD31" s="517"/>
      <c r="PUE31" s="517"/>
      <c r="PUF31" s="517"/>
      <c r="PUG31" s="517"/>
      <c r="PUH31" s="517"/>
      <c r="PUI31" s="517"/>
      <c r="PUJ31" s="517"/>
      <c r="PUK31" s="517"/>
      <c r="PUL31" s="517"/>
      <c r="PUM31" s="517"/>
      <c r="PUN31" s="517"/>
      <c r="PUO31" s="517"/>
      <c r="PUP31" s="517"/>
      <c r="PUQ31" s="517"/>
      <c r="PUR31" s="517"/>
      <c r="PUS31" s="517"/>
      <c r="PUT31" s="517"/>
      <c r="PUU31" s="517"/>
      <c r="PUV31" s="517"/>
      <c r="PUW31" s="517"/>
      <c r="PUX31" s="517"/>
      <c r="PUY31" s="517"/>
      <c r="PUZ31" s="517"/>
      <c r="PVA31" s="517"/>
      <c r="PVB31" s="517"/>
      <c r="PVC31" s="517"/>
      <c r="PVD31" s="517"/>
      <c r="PVE31" s="517"/>
      <c r="PVF31" s="517"/>
      <c r="PVG31" s="517"/>
      <c r="PVH31" s="517"/>
      <c r="PVI31" s="517"/>
      <c r="PVJ31" s="517"/>
      <c r="PVK31" s="517"/>
      <c r="PVL31" s="517"/>
      <c r="PVM31" s="517"/>
      <c r="PVN31" s="517"/>
      <c r="PVO31" s="517"/>
      <c r="PVP31" s="517"/>
      <c r="PVQ31" s="517"/>
      <c r="PVR31" s="517"/>
      <c r="PVS31" s="517"/>
      <c r="PVT31" s="517"/>
      <c r="PVU31" s="517"/>
      <c r="PVV31" s="517"/>
      <c r="PVW31" s="517"/>
      <c r="PVX31" s="517"/>
      <c r="PVY31" s="517"/>
      <c r="PVZ31" s="517"/>
      <c r="PWA31" s="517"/>
      <c r="PWB31" s="517"/>
      <c r="PWC31" s="517"/>
      <c r="PWD31" s="517"/>
      <c r="PWE31" s="517"/>
      <c r="PWF31" s="517"/>
      <c r="PWG31" s="517"/>
      <c r="PWH31" s="517"/>
      <c r="PWI31" s="517"/>
      <c r="PWJ31" s="517"/>
      <c r="PWK31" s="517"/>
      <c r="PWL31" s="517"/>
      <c r="PWM31" s="517"/>
      <c r="PWN31" s="517"/>
      <c r="PWO31" s="517"/>
      <c r="PWP31" s="517"/>
      <c r="PWQ31" s="517"/>
      <c r="PWR31" s="517"/>
      <c r="PWS31" s="517"/>
      <c r="PWT31" s="517"/>
      <c r="PWU31" s="517"/>
      <c r="PWV31" s="517"/>
      <c r="PWW31" s="517"/>
      <c r="PWX31" s="517"/>
      <c r="PWY31" s="517"/>
      <c r="PWZ31" s="517"/>
      <c r="PXA31" s="517"/>
      <c r="PXB31" s="517"/>
      <c r="PXC31" s="517"/>
      <c r="PXD31" s="517"/>
      <c r="PXE31" s="517"/>
      <c r="PXF31" s="517"/>
      <c r="PXG31" s="517"/>
      <c r="PXH31" s="517"/>
      <c r="PXI31" s="517"/>
      <c r="PXJ31" s="517"/>
      <c r="PXK31" s="517"/>
      <c r="PXL31" s="517"/>
      <c r="PXM31" s="517"/>
      <c r="PXN31" s="517"/>
      <c r="PXO31" s="517"/>
      <c r="PXP31" s="517"/>
      <c r="PXQ31" s="517"/>
      <c r="PXR31" s="517"/>
      <c r="PXS31" s="517"/>
      <c r="PXT31" s="517"/>
      <c r="PXU31" s="517"/>
      <c r="PXV31" s="517"/>
      <c r="PXW31" s="517"/>
      <c r="PXX31" s="517"/>
      <c r="PXY31" s="517"/>
      <c r="PXZ31" s="517"/>
      <c r="PYA31" s="517"/>
      <c r="PYB31" s="517"/>
      <c r="PYC31" s="517"/>
      <c r="PYD31" s="517"/>
      <c r="PYE31" s="517"/>
      <c r="PYF31" s="517"/>
      <c r="PYG31" s="517"/>
      <c r="PYH31" s="517"/>
      <c r="PYI31" s="517"/>
      <c r="PYJ31" s="517"/>
      <c r="PYK31" s="517"/>
      <c r="PYL31" s="517"/>
      <c r="PYM31" s="517"/>
      <c r="PYN31" s="517"/>
      <c r="PYO31" s="517"/>
      <c r="PYP31" s="517"/>
      <c r="PYQ31" s="517"/>
      <c r="PYR31" s="517"/>
      <c r="PYS31" s="517"/>
      <c r="PYT31" s="517"/>
      <c r="PYU31" s="517"/>
      <c r="PYV31" s="517"/>
      <c r="PYW31" s="517"/>
      <c r="PYX31" s="517"/>
      <c r="PYY31" s="517"/>
      <c r="PYZ31" s="517"/>
      <c r="PZA31" s="517"/>
      <c r="PZB31" s="517"/>
      <c r="PZC31" s="517"/>
      <c r="PZD31" s="517"/>
      <c r="PZE31" s="517"/>
      <c r="PZF31" s="517"/>
      <c r="PZG31" s="517"/>
      <c r="PZH31" s="517"/>
      <c r="PZI31" s="517"/>
      <c r="PZJ31" s="517"/>
      <c r="PZK31" s="517"/>
      <c r="PZL31" s="517"/>
      <c r="PZM31" s="517"/>
      <c r="PZN31" s="517"/>
      <c r="PZO31" s="517"/>
      <c r="PZP31" s="517"/>
      <c r="PZQ31" s="517"/>
      <c r="PZR31" s="517"/>
      <c r="PZS31" s="517"/>
      <c r="PZT31" s="517"/>
      <c r="PZU31" s="517"/>
      <c r="PZV31" s="517"/>
      <c r="PZW31" s="517"/>
      <c r="PZX31" s="517"/>
      <c r="PZY31" s="517"/>
      <c r="PZZ31" s="517"/>
      <c r="QAA31" s="517"/>
      <c r="QAB31" s="517"/>
      <c r="QAC31" s="517"/>
      <c r="QAD31" s="517"/>
      <c r="QAE31" s="517"/>
      <c r="QAF31" s="517"/>
      <c r="QAG31" s="517"/>
      <c r="QAH31" s="517"/>
      <c r="QAI31" s="517"/>
      <c r="QAJ31" s="517"/>
      <c r="QAK31" s="517"/>
      <c r="QAL31" s="517"/>
      <c r="QAM31" s="517"/>
      <c r="QAN31" s="517"/>
      <c r="QAO31" s="517"/>
      <c r="QAP31" s="517"/>
      <c r="QAQ31" s="517"/>
      <c r="QAR31" s="517"/>
      <c r="QAS31" s="517"/>
      <c r="QAT31" s="517"/>
      <c r="QAU31" s="517"/>
      <c r="QAV31" s="517"/>
      <c r="QAW31" s="517"/>
      <c r="QAX31" s="517"/>
      <c r="QAY31" s="517"/>
      <c r="QAZ31" s="517"/>
      <c r="QBA31" s="517"/>
      <c r="QBB31" s="517"/>
      <c r="QBC31" s="517"/>
      <c r="QBD31" s="517"/>
      <c r="QBE31" s="517"/>
      <c r="QBF31" s="517"/>
      <c r="QBG31" s="517"/>
      <c r="QBH31" s="517"/>
      <c r="QBI31" s="517"/>
      <c r="QBJ31" s="517"/>
      <c r="QBK31" s="517"/>
      <c r="QBL31" s="517"/>
      <c r="QBM31" s="517"/>
      <c r="QBN31" s="517"/>
      <c r="QBO31" s="517"/>
      <c r="QBP31" s="517"/>
      <c r="QBQ31" s="517"/>
      <c r="QBR31" s="517"/>
      <c r="QBS31" s="517"/>
      <c r="QBT31" s="517"/>
      <c r="QBU31" s="517"/>
      <c r="QBV31" s="517"/>
      <c r="QBW31" s="517"/>
      <c r="QBX31" s="517"/>
      <c r="QBY31" s="517"/>
      <c r="QBZ31" s="517"/>
      <c r="QCA31" s="517"/>
      <c r="QCB31" s="517"/>
      <c r="QCC31" s="517"/>
      <c r="QCD31" s="517"/>
      <c r="QCE31" s="517"/>
      <c r="QCF31" s="517"/>
      <c r="QCG31" s="517"/>
      <c r="QCH31" s="517"/>
      <c r="QCI31" s="517"/>
      <c r="QCJ31" s="517"/>
      <c r="QCK31" s="517"/>
      <c r="QCL31" s="517"/>
      <c r="QCM31" s="517"/>
      <c r="QCN31" s="517"/>
      <c r="QCO31" s="517"/>
      <c r="QCP31" s="517"/>
      <c r="QCQ31" s="517"/>
      <c r="QCR31" s="517"/>
      <c r="QCS31" s="517"/>
      <c r="QCT31" s="517"/>
      <c r="QCU31" s="517"/>
      <c r="QCV31" s="517"/>
      <c r="QCW31" s="517"/>
      <c r="QCX31" s="517"/>
      <c r="QCY31" s="517"/>
      <c r="QCZ31" s="517"/>
      <c r="QDA31" s="517"/>
      <c r="QDB31" s="517"/>
      <c r="QDC31" s="517"/>
      <c r="QDD31" s="517"/>
      <c r="QDE31" s="517"/>
      <c r="QDF31" s="517"/>
      <c r="QDG31" s="517"/>
      <c r="QDH31" s="517"/>
      <c r="QDI31" s="517"/>
      <c r="QDJ31" s="517"/>
      <c r="QDK31" s="517"/>
      <c r="QDL31" s="517"/>
      <c r="QDM31" s="517"/>
      <c r="QDN31" s="517"/>
      <c r="QDO31" s="517"/>
      <c r="QDP31" s="517"/>
      <c r="QDQ31" s="517"/>
      <c r="QDR31" s="517"/>
      <c r="QDS31" s="517"/>
      <c r="QDT31" s="517"/>
      <c r="QDU31" s="517"/>
      <c r="QDV31" s="517"/>
      <c r="QDW31" s="517"/>
      <c r="QDX31" s="517"/>
      <c r="QDY31" s="517"/>
      <c r="QDZ31" s="517"/>
      <c r="QEA31" s="517"/>
      <c r="QEB31" s="517"/>
      <c r="QEC31" s="517"/>
      <c r="QED31" s="517"/>
      <c r="QEE31" s="517"/>
      <c r="QEF31" s="517"/>
      <c r="QEG31" s="517"/>
      <c r="QEH31" s="517"/>
      <c r="QEI31" s="517"/>
      <c r="QEJ31" s="517"/>
      <c r="QEK31" s="517"/>
      <c r="QEL31" s="517"/>
      <c r="QEM31" s="517"/>
      <c r="QEN31" s="517"/>
      <c r="QEO31" s="517"/>
      <c r="QEP31" s="517"/>
      <c r="QEQ31" s="517"/>
      <c r="QER31" s="517"/>
      <c r="QES31" s="517"/>
      <c r="QET31" s="517"/>
      <c r="QEU31" s="517"/>
      <c r="QEV31" s="517"/>
      <c r="QEW31" s="517"/>
      <c r="QEX31" s="517"/>
      <c r="QEY31" s="517"/>
      <c r="QEZ31" s="517"/>
      <c r="QFA31" s="517"/>
      <c r="QFB31" s="517"/>
      <c r="QFC31" s="517"/>
      <c r="QFD31" s="517"/>
      <c r="QFE31" s="517"/>
      <c r="QFF31" s="517"/>
      <c r="QFG31" s="517"/>
      <c r="QFH31" s="517"/>
      <c r="QFI31" s="517"/>
      <c r="QFJ31" s="517"/>
      <c r="QFK31" s="517"/>
      <c r="QFL31" s="517"/>
      <c r="QFM31" s="517"/>
      <c r="QFN31" s="517"/>
      <c r="QFO31" s="517"/>
      <c r="QFP31" s="517"/>
      <c r="QFQ31" s="517"/>
      <c r="QFR31" s="517"/>
      <c r="QFS31" s="517"/>
      <c r="QFT31" s="517"/>
      <c r="QFU31" s="517"/>
      <c r="QFV31" s="517"/>
      <c r="QFW31" s="517"/>
      <c r="QFX31" s="517"/>
      <c r="QFY31" s="517"/>
      <c r="QFZ31" s="517"/>
      <c r="QGA31" s="517"/>
      <c r="QGB31" s="517"/>
      <c r="QGC31" s="517"/>
      <c r="QGD31" s="517"/>
      <c r="QGE31" s="517"/>
      <c r="QGF31" s="517"/>
      <c r="QGG31" s="517"/>
      <c r="QGH31" s="517"/>
      <c r="QGI31" s="517"/>
      <c r="QGJ31" s="517"/>
      <c r="QGK31" s="517"/>
      <c r="QGL31" s="517"/>
      <c r="QGM31" s="517"/>
      <c r="QGN31" s="517"/>
      <c r="QGO31" s="517"/>
      <c r="QGP31" s="517"/>
      <c r="QGQ31" s="517"/>
      <c r="QGR31" s="517"/>
      <c r="QGS31" s="517"/>
      <c r="QGT31" s="517"/>
      <c r="QGU31" s="517"/>
      <c r="QGV31" s="517"/>
      <c r="QGW31" s="517"/>
      <c r="QGX31" s="517"/>
      <c r="QGY31" s="517"/>
      <c r="QGZ31" s="517"/>
      <c r="QHA31" s="517"/>
      <c r="QHB31" s="517"/>
      <c r="QHC31" s="517"/>
      <c r="QHD31" s="517"/>
      <c r="QHE31" s="517"/>
      <c r="QHF31" s="517"/>
      <c r="QHG31" s="517"/>
      <c r="QHH31" s="517"/>
      <c r="QHI31" s="517"/>
      <c r="QHJ31" s="517"/>
      <c r="QHK31" s="517"/>
      <c r="QHL31" s="517"/>
      <c r="QHM31" s="517"/>
      <c r="QHN31" s="517"/>
      <c r="QHO31" s="517"/>
      <c r="QHP31" s="517"/>
      <c r="QHQ31" s="517"/>
      <c r="QHR31" s="517"/>
      <c r="QHS31" s="517"/>
      <c r="QHT31" s="517"/>
      <c r="QHU31" s="517"/>
      <c r="QHV31" s="517"/>
      <c r="QHW31" s="517"/>
      <c r="QHX31" s="517"/>
      <c r="QHY31" s="517"/>
      <c r="QHZ31" s="517"/>
      <c r="QIA31" s="517"/>
      <c r="QIB31" s="517"/>
      <c r="QIC31" s="517"/>
      <c r="QID31" s="517"/>
      <c r="QIE31" s="517"/>
      <c r="QIF31" s="517"/>
      <c r="QIG31" s="517"/>
      <c r="QIH31" s="517"/>
      <c r="QII31" s="517"/>
      <c r="QIJ31" s="517"/>
      <c r="QIK31" s="517"/>
      <c r="QIL31" s="517"/>
      <c r="QIM31" s="517"/>
      <c r="QIN31" s="517"/>
      <c r="QIO31" s="517"/>
      <c r="QIP31" s="517"/>
      <c r="QIQ31" s="517"/>
      <c r="QIR31" s="517"/>
      <c r="QIS31" s="517"/>
      <c r="QIT31" s="517"/>
      <c r="QIU31" s="517"/>
      <c r="QIV31" s="517"/>
      <c r="QIW31" s="517"/>
      <c r="QIX31" s="517"/>
      <c r="QIY31" s="517"/>
      <c r="QIZ31" s="517"/>
      <c r="QJA31" s="517"/>
      <c r="QJB31" s="517"/>
      <c r="QJC31" s="517"/>
      <c r="QJD31" s="517"/>
      <c r="QJE31" s="517"/>
      <c r="QJF31" s="517"/>
      <c r="QJG31" s="517"/>
      <c r="QJH31" s="517"/>
      <c r="QJI31" s="517"/>
      <c r="QJJ31" s="517"/>
      <c r="QJK31" s="517"/>
      <c r="QJL31" s="517"/>
      <c r="QJM31" s="517"/>
      <c r="QJN31" s="517"/>
      <c r="QJO31" s="517"/>
      <c r="QJP31" s="517"/>
      <c r="QJQ31" s="517"/>
      <c r="QJR31" s="517"/>
      <c r="QJS31" s="517"/>
      <c r="QJT31" s="517"/>
      <c r="QJU31" s="517"/>
      <c r="QJV31" s="517"/>
      <c r="QJW31" s="517"/>
      <c r="QJX31" s="517"/>
      <c r="QJY31" s="517"/>
      <c r="QJZ31" s="517"/>
      <c r="QKA31" s="517"/>
      <c r="QKB31" s="517"/>
      <c r="QKC31" s="517"/>
      <c r="QKD31" s="517"/>
      <c r="QKE31" s="517"/>
      <c r="QKF31" s="517"/>
      <c r="QKG31" s="517"/>
      <c r="QKH31" s="517"/>
      <c r="QKI31" s="517"/>
      <c r="QKJ31" s="517"/>
      <c r="QKK31" s="517"/>
      <c r="QKL31" s="517"/>
      <c r="QKM31" s="517"/>
      <c r="QKN31" s="517"/>
      <c r="QKO31" s="517"/>
      <c r="QKP31" s="517"/>
      <c r="QKQ31" s="517"/>
      <c r="QKR31" s="517"/>
      <c r="QKS31" s="517"/>
      <c r="QKT31" s="517"/>
      <c r="QKU31" s="517"/>
      <c r="QKV31" s="517"/>
      <c r="QKW31" s="517"/>
      <c r="QKX31" s="517"/>
      <c r="QKY31" s="517"/>
      <c r="QKZ31" s="517"/>
      <c r="QLA31" s="517"/>
      <c r="QLB31" s="517"/>
      <c r="QLC31" s="517"/>
      <c r="QLD31" s="517"/>
      <c r="QLE31" s="517"/>
      <c r="QLF31" s="517"/>
      <c r="QLG31" s="517"/>
      <c r="QLH31" s="517"/>
      <c r="QLI31" s="517"/>
      <c r="QLJ31" s="517"/>
      <c r="QLK31" s="517"/>
      <c r="QLL31" s="517"/>
      <c r="QLM31" s="517"/>
      <c r="QLN31" s="517"/>
      <c r="QLO31" s="517"/>
      <c r="QLP31" s="517"/>
      <c r="QLQ31" s="517"/>
      <c r="QLR31" s="517"/>
      <c r="QLS31" s="517"/>
      <c r="QLT31" s="517"/>
      <c r="QLU31" s="517"/>
      <c r="QLV31" s="517"/>
      <c r="QLW31" s="517"/>
      <c r="QLX31" s="517"/>
      <c r="QLY31" s="517"/>
      <c r="QLZ31" s="517"/>
      <c r="QMA31" s="517"/>
      <c r="QMB31" s="517"/>
      <c r="QMC31" s="517"/>
      <c r="QMD31" s="517"/>
      <c r="QME31" s="517"/>
      <c r="QMF31" s="517"/>
      <c r="QMG31" s="517"/>
      <c r="QMH31" s="517"/>
      <c r="QMI31" s="517"/>
      <c r="QMJ31" s="517"/>
      <c r="QMK31" s="517"/>
      <c r="QML31" s="517"/>
      <c r="QMM31" s="517"/>
      <c r="QMN31" s="517"/>
      <c r="QMO31" s="517"/>
      <c r="QMP31" s="517"/>
      <c r="QMQ31" s="517"/>
      <c r="QMR31" s="517"/>
      <c r="QMS31" s="517"/>
      <c r="QMT31" s="517"/>
      <c r="QMU31" s="517"/>
      <c r="QMV31" s="517"/>
      <c r="QMW31" s="517"/>
      <c r="QMX31" s="517"/>
      <c r="QMY31" s="517"/>
      <c r="QMZ31" s="517"/>
      <c r="QNA31" s="517"/>
      <c r="QNB31" s="517"/>
      <c r="QNC31" s="517"/>
      <c r="QND31" s="517"/>
      <c r="QNE31" s="517"/>
      <c r="QNF31" s="517"/>
      <c r="QNG31" s="517"/>
      <c r="QNH31" s="517"/>
      <c r="QNI31" s="517"/>
      <c r="QNJ31" s="517"/>
      <c r="QNK31" s="517"/>
      <c r="QNL31" s="517"/>
      <c r="QNM31" s="517"/>
      <c r="QNN31" s="517"/>
      <c r="QNO31" s="517"/>
      <c r="QNP31" s="517"/>
      <c r="QNQ31" s="517"/>
      <c r="QNR31" s="517"/>
      <c r="QNS31" s="517"/>
      <c r="QNT31" s="517"/>
      <c r="QNU31" s="517"/>
      <c r="QNV31" s="517"/>
      <c r="QNW31" s="517"/>
      <c r="QNX31" s="517"/>
      <c r="QNY31" s="517"/>
      <c r="QNZ31" s="517"/>
      <c r="QOA31" s="517"/>
      <c r="QOB31" s="517"/>
      <c r="QOC31" s="517"/>
      <c r="QOD31" s="517"/>
      <c r="QOE31" s="517"/>
      <c r="QOF31" s="517"/>
      <c r="QOG31" s="517"/>
      <c r="QOH31" s="517"/>
      <c r="QOI31" s="517"/>
      <c r="QOJ31" s="517"/>
      <c r="QOK31" s="517"/>
      <c r="QOL31" s="517"/>
      <c r="QOM31" s="517"/>
      <c r="QON31" s="517"/>
      <c r="QOO31" s="517"/>
      <c r="QOP31" s="517"/>
      <c r="QOQ31" s="517"/>
      <c r="QOR31" s="517"/>
      <c r="QOS31" s="517"/>
      <c r="QOT31" s="517"/>
      <c r="QOU31" s="517"/>
      <c r="QOV31" s="517"/>
      <c r="QOW31" s="517"/>
      <c r="QOX31" s="517"/>
      <c r="QOY31" s="517"/>
      <c r="QOZ31" s="517"/>
      <c r="QPA31" s="517"/>
      <c r="QPB31" s="517"/>
      <c r="QPC31" s="517"/>
      <c r="QPD31" s="517"/>
      <c r="QPE31" s="517"/>
      <c r="QPF31" s="517"/>
      <c r="QPG31" s="517"/>
      <c r="QPH31" s="517"/>
      <c r="QPI31" s="517"/>
      <c r="QPJ31" s="517"/>
      <c r="QPK31" s="517"/>
      <c r="QPL31" s="517"/>
      <c r="QPM31" s="517"/>
      <c r="QPN31" s="517"/>
      <c r="QPO31" s="517"/>
      <c r="QPP31" s="517"/>
      <c r="QPQ31" s="517"/>
      <c r="QPR31" s="517"/>
      <c r="QPS31" s="517"/>
      <c r="QPT31" s="517"/>
      <c r="QPU31" s="517"/>
      <c r="QPV31" s="517"/>
      <c r="QPW31" s="517"/>
      <c r="QPX31" s="517"/>
      <c r="QPY31" s="517"/>
      <c r="QPZ31" s="517"/>
      <c r="QQA31" s="517"/>
      <c r="QQB31" s="517"/>
      <c r="QQC31" s="517"/>
      <c r="QQD31" s="517"/>
      <c r="QQE31" s="517"/>
      <c r="QQF31" s="517"/>
      <c r="QQG31" s="517"/>
      <c r="QQH31" s="517"/>
      <c r="QQI31" s="517"/>
      <c r="QQJ31" s="517"/>
      <c r="QQK31" s="517"/>
      <c r="QQL31" s="517"/>
      <c r="QQM31" s="517"/>
      <c r="QQN31" s="517"/>
      <c r="QQO31" s="517"/>
      <c r="QQP31" s="517"/>
      <c r="QQQ31" s="517"/>
      <c r="QQR31" s="517"/>
      <c r="QQS31" s="517"/>
      <c r="QQT31" s="517"/>
      <c r="QQU31" s="517"/>
      <c r="QQV31" s="517"/>
      <c r="QQW31" s="517"/>
      <c r="QQX31" s="517"/>
      <c r="QQY31" s="517"/>
      <c r="QQZ31" s="517"/>
      <c r="QRA31" s="517"/>
      <c r="QRB31" s="517"/>
      <c r="QRC31" s="517"/>
      <c r="QRD31" s="517"/>
      <c r="QRE31" s="517"/>
      <c r="QRF31" s="517"/>
      <c r="QRG31" s="517"/>
      <c r="QRH31" s="517"/>
      <c r="QRI31" s="517"/>
      <c r="QRJ31" s="517"/>
      <c r="QRK31" s="517"/>
      <c r="QRL31" s="517"/>
      <c r="QRM31" s="517"/>
      <c r="QRN31" s="517"/>
      <c r="QRO31" s="517"/>
      <c r="QRP31" s="517"/>
      <c r="QRQ31" s="517"/>
      <c r="QRR31" s="517"/>
      <c r="QRS31" s="517"/>
      <c r="QRT31" s="517"/>
      <c r="QRU31" s="517"/>
      <c r="QRV31" s="517"/>
      <c r="QRW31" s="517"/>
      <c r="QRX31" s="517"/>
      <c r="QRY31" s="517"/>
      <c r="QRZ31" s="517"/>
      <c r="QSA31" s="517"/>
      <c r="QSB31" s="517"/>
      <c r="QSC31" s="517"/>
      <c r="QSD31" s="517"/>
      <c r="QSE31" s="517"/>
      <c r="QSF31" s="517"/>
      <c r="QSG31" s="517"/>
      <c r="QSH31" s="517"/>
      <c r="QSI31" s="517"/>
      <c r="QSJ31" s="517"/>
      <c r="QSK31" s="517"/>
      <c r="QSL31" s="517"/>
      <c r="QSM31" s="517"/>
      <c r="QSN31" s="517"/>
      <c r="QSO31" s="517"/>
      <c r="QSP31" s="517"/>
      <c r="QSQ31" s="517"/>
      <c r="QSR31" s="517"/>
      <c r="QSS31" s="517"/>
      <c r="QST31" s="517"/>
      <c r="QSU31" s="517"/>
      <c r="QSV31" s="517"/>
      <c r="QSW31" s="517"/>
      <c r="QSX31" s="517"/>
      <c r="QSY31" s="517"/>
      <c r="QSZ31" s="517"/>
      <c r="QTA31" s="517"/>
      <c r="QTB31" s="517"/>
      <c r="QTC31" s="517"/>
      <c r="QTD31" s="517"/>
      <c r="QTE31" s="517"/>
      <c r="QTF31" s="517"/>
      <c r="QTG31" s="517"/>
      <c r="QTH31" s="517"/>
      <c r="QTI31" s="517"/>
      <c r="QTJ31" s="517"/>
      <c r="QTK31" s="517"/>
      <c r="QTL31" s="517"/>
      <c r="QTM31" s="517"/>
      <c r="QTN31" s="517"/>
      <c r="QTO31" s="517"/>
      <c r="QTP31" s="517"/>
      <c r="QTQ31" s="517"/>
      <c r="QTR31" s="517"/>
      <c r="QTS31" s="517"/>
      <c r="QTT31" s="517"/>
      <c r="QTU31" s="517"/>
      <c r="QTV31" s="517"/>
      <c r="QTW31" s="517"/>
      <c r="QTX31" s="517"/>
      <c r="QTY31" s="517"/>
      <c r="QTZ31" s="517"/>
      <c r="QUA31" s="517"/>
      <c r="QUB31" s="517"/>
      <c r="QUC31" s="517"/>
      <c r="QUD31" s="517"/>
      <c r="QUE31" s="517"/>
      <c r="QUF31" s="517"/>
      <c r="QUG31" s="517"/>
      <c r="QUH31" s="517"/>
      <c r="QUI31" s="517"/>
      <c r="QUJ31" s="517"/>
      <c r="QUK31" s="517"/>
      <c r="QUL31" s="517"/>
      <c r="QUM31" s="517"/>
      <c r="QUN31" s="517"/>
      <c r="QUO31" s="517"/>
      <c r="QUP31" s="517"/>
      <c r="QUQ31" s="517"/>
      <c r="QUR31" s="517"/>
      <c r="QUS31" s="517"/>
      <c r="QUT31" s="517"/>
      <c r="QUU31" s="517"/>
      <c r="QUV31" s="517"/>
      <c r="QUW31" s="517"/>
      <c r="QUX31" s="517"/>
      <c r="QUY31" s="517"/>
      <c r="QUZ31" s="517"/>
      <c r="QVA31" s="517"/>
      <c r="QVB31" s="517"/>
      <c r="QVC31" s="517"/>
      <c r="QVD31" s="517"/>
      <c r="QVE31" s="517"/>
      <c r="QVF31" s="517"/>
      <c r="QVG31" s="517"/>
      <c r="QVH31" s="517"/>
      <c r="QVI31" s="517"/>
      <c r="QVJ31" s="517"/>
      <c r="QVK31" s="517"/>
      <c r="QVL31" s="517"/>
      <c r="QVM31" s="517"/>
      <c r="QVN31" s="517"/>
      <c r="QVO31" s="517"/>
      <c r="QVP31" s="517"/>
      <c r="QVQ31" s="517"/>
      <c r="QVR31" s="517"/>
      <c r="QVS31" s="517"/>
      <c r="QVT31" s="517"/>
      <c r="QVU31" s="517"/>
      <c r="QVV31" s="517"/>
      <c r="QVW31" s="517"/>
      <c r="QVX31" s="517"/>
      <c r="QVY31" s="517"/>
      <c r="QVZ31" s="517"/>
      <c r="QWA31" s="517"/>
      <c r="QWB31" s="517"/>
      <c r="QWC31" s="517"/>
      <c r="QWD31" s="517"/>
      <c r="QWE31" s="517"/>
      <c r="QWF31" s="517"/>
      <c r="QWG31" s="517"/>
      <c r="QWH31" s="517"/>
      <c r="QWI31" s="517"/>
      <c r="QWJ31" s="517"/>
      <c r="QWK31" s="517"/>
      <c r="QWL31" s="517"/>
      <c r="QWM31" s="517"/>
      <c r="QWN31" s="517"/>
      <c r="QWO31" s="517"/>
      <c r="QWP31" s="517"/>
      <c r="QWQ31" s="517"/>
      <c r="QWR31" s="517"/>
      <c r="QWS31" s="517"/>
      <c r="QWT31" s="517"/>
      <c r="QWU31" s="517"/>
      <c r="QWV31" s="517"/>
      <c r="QWW31" s="517"/>
      <c r="QWX31" s="517"/>
      <c r="QWY31" s="517"/>
      <c r="QWZ31" s="517"/>
      <c r="QXA31" s="517"/>
      <c r="QXB31" s="517"/>
      <c r="QXC31" s="517"/>
      <c r="QXD31" s="517"/>
      <c r="QXE31" s="517"/>
      <c r="QXF31" s="517"/>
      <c r="QXG31" s="517"/>
      <c r="QXH31" s="517"/>
      <c r="QXI31" s="517"/>
      <c r="QXJ31" s="517"/>
      <c r="QXK31" s="517"/>
      <c r="QXL31" s="517"/>
      <c r="QXM31" s="517"/>
      <c r="QXN31" s="517"/>
      <c r="QXO31" s="517"/>
      <c r="QXP31" s="517"/>
      <c r="QXQ31" s="517"/>
      <c r="QXR31" s="517"/>
      <c r="QXS31" s="517"/>
      <c r="QXT31" s="517"/>
      <c r="QXU31" s="517"/>
      <c r="QXV31" s="517"/>
      <c r="QXW31" s="517"/>
      <c r="QXX31" s="517"/>
      <c r="QXY31" s="517"/>
      <c r="QXZ31" s="517"/>
      <c r="QYA31" s="517"/>
      <c r="QYB31" s="517"/>
      <c r="QYC31" s="517"/>
      <c r="QYD31" s="517"/>
      <c r="QYE31" s="517"/>
      <c r="QYF31" s="517"/>
      <c r="QYG31" s="517"/>
      <c r="QYH31" s="517"/>
      <c r="QYI31" s="517"/>
      <c r="QYJ31" s="517"/>
      <c r="QYK31" s="517"/>
      <c r="QYL31" s="517"/>
      <c r="QYM31" s="517"/>
      <c r="QYN31" s="517"/>
      <c r="QYO31" s="517"/>
      <c r="QYP31" s="517"/>
      <c r="QYQ31" s="517"/>
      <c r="QYR31" s="517"/>
      <c r="QYS31" s="517"/>
      <c r="QYT31" s="517"/>
      <c r="QYU31" s="517"/>
      <c r="QYV31" s="517"/>
      <c r="QYW31" s="517"/>
      <c r="QYX31" s="517"/>
      <c r="QYY31" s="517"/>
      <c r="QYZ31" s="517"/>
      <c r="QZA31" s="517"/>
      <c r="QZB31" s="517"/>
      <c r="QZC31" s="517"/>
      <c r="QZD31" s="517"/>
      <c r="QZE31" s="517"/>
      <c r="QZF31" s="517"/>
      <c r="QZG31" s="517"/>
      <c r="QZH31" s="517"/>
      <c r="QZI31" s="517"/>
      <c r="QZJ31" s="517"/>
      <c r="QZK31" s="517"/>
      <c r="QZL31" s="517"/>
      <c r="QZM31" s="517"/>
      <c r="QZN31" s="517"/>
      <c r="QZO31" s="517"/>
      <c r="QZP31" s="517"/>
      <c r="QZQ31" s="517"/>
      <c r="QZR31" s="517"/>
      <c r="QZS31" s="517"/>
      <c r="QZT31" s="517"/>
      <c r="QZU31" s="517"/>
      <c r="QZV31" s="517"/>
      <c r="QZW31" s="517"/>
      <c r="QZX31" s="517"/>
      <c r="QZY31" s="517"/>
      <c r="QZZ31" s="517"/>
      <c r="RAA31" s="517"/>
      <c r="RAB31" s="517"/>
      <c r="RAC31" s="517"/>
      <c r="RAD31" s="517"/>
      <c r="RAE31" s="517"/>
      <c r="RAF31" s="517"/>
      <c r="RAG31" s="517"/>
      <c r="RAH31" s="517"/>
      <c r="RAI31" s="517"/>
      <c r="RAJ31" s="517"/>
      <c r="RAK31" s="517"/>
      <c r="RAL31" s="517"/>
      <c r="RAM31" s="517"/>
      <c r="RAN31" s="517"/>
      <c r="RAO31" s="517"/>
      <c r="RAP31" s="517"/>
      <c r="RAQ31" s="517"/>
      <c r="RAR31" s="517"/>
      <c r="RAS31" s="517"/>
      <c r="RAT31" s="517"/>
      <c r="RAU31" s="517"/>
      <c r="RAV31" s="517"/>
      <c r="RAW31" s="517"/>
      <c r="RAX31" s="517"/>
      <c r="RAY31" s="517"/>
      <c r="RAZ31" s="517"/>
      <c r="RBA31" s="517"/>
      <c r="RBB31" s="517"/>
      <c r="RBC31" s="517"/>
      <c r="RBD31" s="517"/>
      <c r="RBE31" s="517"/>
      <c r="RBF31" s="517"/>
      <c r="RBG31" s="517"/>
      <c r="RBH31" s="517"/>
      <c r="RBI31" s="517"/>
      <c r="RBJ31" s="517"/>
      <c r="RBK31" s="517"/>
      <c r="RBL31" s="517"/>
      <c r="RBM31" s="517"/>
      <c r="RBN31" s="517"/>
      <c r="RBO31" s="517"/>
      <c r="RBP31" s="517"/>
      <c r="RBQ31" s="517"/>
      <c r="RBR31" s="517"/>
      <c r="RBS31" s="517"/>
      <c r="RBT31" s="517"/>
      <c r="RBU31" s="517"/>
      <c r="RBV31" s="517"/>
      <c r="RBW31" s="517"/>
      <c r="RBX31" s="517"/>
      <c r="RBY31" s="517"/>
      <c r="RBZ31" s="517"/>
      <c r="RCA31" s="517"/>
      <c r="RCB31" s="517"/>
      <c r="RCC31" s="517"/>
      <c r="RCD31" s="517"/>
      <c r="RCE31" s="517"/>
      <c r="RCF31" s="517"/>
      <c r="RCG31" s="517"/>
      <c r="RCH31" s="517"/>
      <c r="RCI31" s="517"/>
      <c r="RCJ31" s="517"/>
      <c r="RCK31" s="517"/>
      <c r="RCL31" s="517"/>
      <c r="RCM31" s="517"/>
      <c r="RCN31" s="517"/>
      <c r="RCO31" s="517"/>
      <c r="RCP31" s="517"/>
      <c r="RCQ31" s="517"/>
      <c r="RCR31" s="517"/>
      <c r="RCS31" s="517"/>
      <c r="RCT31" s="517"/>
      <c r="RCU31" s="517"/>
      <c r="RCV31" s="517"/>
      <c r="RCW31" s="517"/>
      <c r="RCX31" s="517"/>
      <c r="RCY31" s="517"/>
      <c r="RCZ31" s="517"/>
      <c r="RDA31" s="517"/>
      <c r="RDB31" s="517"/>
      <c r="RDC31" s="517"/>
      <c r="RDD31" s="517"/>
      <c r="RDE31" s="517"/>
      <c r="RDF31" s="517"/>
      <c r="RDG31" s="517"/>
      <c r="RDH31" s="517"/>
      <c r="RDI31" s="517"/>
      <c r="RDJ31" s="517"/>
      <c r="RDK31" s="517"/>
      <c r="RDL31" s="517"/>
      <c r="RDM31" s="517"/>
      <c r="RDN31" s="517"/>
      <c r="RDO31" s="517"/>
      <c r="RDP31" s="517"/>
      <c r="RDQ31" s="517"/>
      <c r="RDR31" s="517"/>
      <c r="RDS31" s="517"/>
      <c r="RDT31" s="517"/>
      <c r="RDU31" s="517"/>
      <c r="RDV31" s="517"/>
      <c r="RDW31" s="517"/>
      <c r="RDX31" s="517"/>
      <c r="RDY31" s="517"/>
      <c r="RDZ31" s="517"/>
      <c r="REA31" s="517"/>
      <c r="REB31" s="517"/>
      <c r="REC31" s="517"/>
      <c r="RED31" s="517"/>
      <c r="REE31" s="517"/>
      <c r="REF31" s="517"/>
      <c r="REG31" s="517"/>
      <c r="REH31" s="517"/>
      <c r="REI31" s="517"/>
      <c r="REJ31" s="517"/>
      <c r="REK31" s="517"/>
      <c r="REL31" s="517"/>
      <c r="REM31" s="517"/>
      <c r="REN31" s="517"/>
      <c r="REO31" s="517"/>
      <c r="REP31" s="517"/>
      <c r="REQ31" s="517"/>
      <c r="RER31" s="517"/>
      <c r="RES31" s="517"/>
      <c r="RET31" s="517"/>
      <c r="REU31" s="517"/>
      <c r="REV31" s="517"/>
      <c r="REW31" s="517"/>
      <c r="REX31" s="517"/>
      <c r="REY31" s="517"/>
      <c r="REZ31" s="517"/>
      <c r="RFA31" s="517"/>
      <c r="RFB31" s="517"/>
      <c r="RFC31" s="517"/>
      <c r="RFD31" s="517"/>
      <c r="RFE31" s="517"/>
      <c r="RFF31" s="517"/>
      <c r="RFG31" s="517"/>
      <c r="RFH31" s="517"/>
      <c r="RFI31" s="517"/>
      <c r="RFJ31" s="517"/>
      <c r="RFK31" s="517"/>
      <c r="RFL31" s="517"/>
      <c r="RFM31" s="517"/>
      <c r="RFN31" s="517"/>
      <c r="RFO31" s="517"/>
      <c r="RFP31" s="517"/>
      <c r="RFQ31" s="517"/>
      <c r="RFR31" s="517"/>
      <c r="RFS31" s="517"/>
      <c r="RFT31" s="517"/>
      <c r="RFU31" s="517"/>
      <c r="RFV31" s="517"/>
      <c r="RFW31" s="517"/>
      <c r="RFX31" s="517"/>
      <c r="RFY31" s="517"/>
      <c r="RFZ31" s="517"/>
      <c r="RGA31" s="517"/>
      <c r="RGB31" s="517"/>
      <c r="RGC31" s="517"/>
      <c r="RGD31" s="517"/>
      <c r="RGE31" s="517"/>
      <c r="RGF31" s="517"/>
      <c r="RGG31" s="517"/>
      <c r="RGH31" s="517"/>
      <c r="RGI31" s="517"/>
      <c r="RGJ31" s="517"/>
      <c r="RGK31" s="517"/>
      <c r="RGL31" s="517"/>
      <c r="RGM31" s="517"/>
      <c r="RGN31" s="517"/>
      <c r="RGO31" s="517"/>
      <c r="RGP31" s="517"/>
      <c r="RGQ31" s="517"/>
      <c r="RGR31" s="517"/>
      <c r="RGS31" s="517"/>
      <c r="RGT31" s="517"/>
      <c r="RGU31" s="517"/>
      <c r="RGV31" s="517"/>
      <c r="RGW31" s="517"/>
      <c r="RGX31" s="517"/>
      <c r="RGY31" s="517"/>
      <c r="RGZ31" s="517"/>
      <c r="RHA31" s="517"/>
      <c r="RHB31" s="517"/>
      <c r="RHC31" s="517"/>
      <c r="RHD31" s="517"/>
      <c r="RHE31" s="517"/>
      <c r="RHF31" s="517"/>
      <c r="RHG31" s="517"/>
      <c r="RHH31" s="517"/>
      <c r="RHI31" s="517"/>
      <c r="RHJ31" s="517"/>
      <c r="RHK31" s="517"/>
      <c r="RHL31" s="517"/>
      <c r="RHM31" s="517"/>
      <c r="RHN31" s="517"/>
      <c r="RHO31" s="517"/>
      <c r="RHP31" s="517"/>
      <c r="RHQ31" s="517"/>
      <c r="RHR31" s="517"/>
      <c r="RHS31" s="517"/>
      <c r="RHT31" s="517"/>
      <c r="RHU31" s="517"/>
      <c r="RHV31" s="517"/>
      <c r="RHW31" s="517"/>
      <c r="RHX31" s="517"/>
      <c r="RHY31" s="517"/>
      <c r="RHZ31" s="517"/>
      <c r="RIA31" s="517"/>
      <c r="RIB31" s="517"/>
      <c r="RIC31" s="517"/>
      <c r="RID31" s="517"/>
      <c r="RIE31" s="517"/>
      <c r="RIF31" s="517"/>
      <c r="RIG31" s="517"/>
      <c r="RIH31" s="517"/>
      <c r="RII31" s="517"/>
      <c r="RIJ31" s="517"/>
      <c r="RIK31" s="517"/>
      <c r="RIL31" s="517"/>
      <c r="RIM31" s="517"/>
      <c r="RIN31" s="517"/>
      <c r="RIO31" s="517"/>
      <c r="RIP31" s="517"/>
      <c r="RIQ31" s="517"/>
      <c r="RIR31" s="517"/>
      <c r="RIS31" s="517"/>
      <c r="RIT31" s="517"/>
      <c r="RIU31" s="517"/>
      <c r="RIV31" s="517"/>
      <c r="RIW31" s="517"/>
      <c r="RIX31" s="517"/>
      <c r="RIY31" s="517"/>
      <c r="RIZ31" s="517"/>
      <c r="RJA31" s="517"/>
      <c r="RJB31" s="517"/>
      <c r="RJC31" s="517"/>
      <c r="RJD31" s="517"/>
      <c r="RJE31" s="517"/>
      <c r="RJF31" s="517"/>
      <c r="RJG31" s="517"/>
      <c r="RJH31" s="517"/>
      <c r="RJI31" s="517"/>
      <c r="RJJ31" s="517"/>
      <c r="RJK31" s="517"/>
      <c r="RJL31" s="517"/>
      <c r="RJM31" s="517"/>
      <c r="RJN31" s="517"/>
      <c r="RJO31" s="517"/>
      <c r="RJP31" s="517"/>
      <c r="RJQ31" s="517"/>
      <c r="RJR31" s="517"/>
      <c r="RJS31" s="517"/>
      <c r="RJT31" s="517"/>
      <c r="RJU31" s="517"/>
      <c r="RJV31" s="517"/>
      <c r="RJW31" s="517"/>
      <c r="RJX31" s="517"/>
      <c r="RJY31" s="517"/>
      <c r="RJZ31" s="517"/>
      <c r="RKA31" s="517"/>
      <c r="RKB31" s="517"/>
      <c r="RKC31" s="517"/>
      <c r="RKD31" s="517"/>
      <c r="RKE31" s="517"/>
      <c r="RKF31" s="517"/>
      <c r="RKG31" s="517"/>
      <c r="RKH31" s="517"/>
      <c r="RKI31" s="517"/>
      <c r="RKJ31" s="517"/>
      <c r="RKK31" s="517"/>
      <c r="RKL31" s="517"/>
      <c r="RKM31" s="517"/>
      <c r="RKN31" s="517"/>
      <c r="RKO31" s="517"/>
      <c r="RKP31" s="517"/>
      <c r="RKQ31" s="517"/>
      <c r="RKR31" s="517"/>
      <c r="RKS31" s="517"/>
      <c r="RKT31" s="517"/>
      <c r="RKU31" s="517"/>
      <c r="RKV31" s="517"/>
      <c r="RKW31" s="517"/>
      <c r="RKX31" s="517"/>
      <c r="RKY31" s="517"/>
      <c r="RKZ31" s="517"/>
      <c r="RLA31" s="517"/>
      <c r="RLB31" s="517"/>
      <c r="RLC31" s="517"/>
      <c r="RLD31" s="517"/>
      <c r="RLE31" s="517"/>
      <c r="RLF31" s="517"/>
      <c r="RLG31" s="517"/>
      <c r="RLH31" s="517"/>
      <c r="RLI31" s="517"/>
      <c r="RLJ31" s="517"/>
      <c r="RLK31" s="517"/>
      <c r="RLL31" s="517"/>
      <c r="RLM31" s="517"/>
      <c r="RLN31" s="517"/>
      <c r="RLO31" s="517"/>
      <c r="RLP31" s="517"/>
      <c r="RLQ31" s="517"/>
      <c r="RLR31" s="517"/>
      <c r="RLS31" s="517"/>
      <c r="RLT31" s="517"/>
      <c r="RLU31" s="517"/>
      <c r="RLV31" s="517"/>
      <c r="RLW31" s="517"/>
      <c r="RLX31" s="517"/>
      <c r="RLY31" s="517"/>
      <c r="RLZ31" s="517"/>
      <c r="RMA31" s="517"/>
      <c r="RMB31" s="517"/>
      <c r="RMC31" s="517"/>
      <c r="RMD31" s="517"/>
      <c r="RME31" s="517"/>
      <c r="RMF31" s="517"/>
      <c r="RMG31" s="517"/>
      <c r="RMH31" s="517"/>
      <c r="RMI31" s="517"/>
      <c r="RMJ31" s="517"/>
      <c r="RMK31" s="517"/>
      <c r="RML31" s="517"/>
      <c r="RMM31" s="517"/>
      <c r="RMN31" s="517"/>
      <c r="RMO31" s="517"/>
      <c r="RMP31" s="517"/>
      <c r="RMQ31" s="517"/>
      <c r="RMR31" s="517"/>
      <c r="RMS31" s="517"/>
      <c r="RMT31" s="517"/>
      <c r="RMU31" s="517"/>
      <c r="RMV31" s="517"/>
      <c r="RMW31" s="517"/>
      <c r="RMX31" s="517"/>
      <c r="RMY31" s="517"/>
      <c r="RMZ31" s="517"/>
      <c r="RNA31" s="517"/>
      <c r="RNB31" s="517"/>
      <c r="RNC31" s="517"/>
      <c r="RND31" s="517"/>
      <c r="RNE31" s="517"/>
      <c r="RNF31" s="517"/>
      <c r="RNG31" s="517"/>
      <c r="RNH31" s="517"/>
      <c r="RNI31" s="517"/>
      <c r="RNJ31" s="517"/>
      <c r="RNK31" s="517"/>
      <c r="RNL31" s="517"/>
      <c r="RNM31" s="517"/>
      <c r="RNN31" s="517"/>
      <c r="RNO31" s="517"/>
      <c r="RNP31" s="517"/>
      <c r="RNQ31" s="517"/>
      <c r="RNR31" s="517"/>
      <c r="RNS31" s="517"/>
      <c r="RNT31" s="517"/>
      <c r="RNU31" s="517"/>
      <c r="RNV31" s="517"/>
      <c r="RNW31" s="517"/>
      <c r="RNX31" s="517"/>
      <c r="RNY31" s="517"/>
      <c r="RNZ31" s="517"/>
      <c r="ROA31" s="517"/>
      <c r="ROB31" s="517"/>
      <c r="ROC31" s="517"/>
      <c r="ROD31" s="517"/>
      <c r="ROE31" s="517"/>
      <c r="ROF31" s="517"/>
      <c r="ROG31" s="517"/>
      <c r="ROH31" s="517"/>
      <c r="ROI31" s="517"/>
      <c r="ROJ31" s="517"/>
      <c r="ROK31" s="517"/>
      <c r="ROL31" s="517"/>
      <c r="ROM31" s="517"/>
      <c r="RON31" s="517"/>
      <c r="ROO31" s="517"/>
      <c r="ROP31" s="517"/>
      <c r="ROQ31" s="517"/>
      <c r="ROR31" s="517"/>
      <c r="ROS31" s="517"/>
      <c r="ROT31" s="517"/>
      <c r="ROU31" s="517"/>
      <c r="ROV31" s="517"/>
      <c r="ROW31" s="517"/>
      <c r="ROX31" s="517"/>
      <c r="ROY31" s="517"/>
      <c r="ROZ31" s="517"/>
      <c r="RPA31" s="517"/>
      <c r="RPB31" s="517"/>
      <c r="RPC31" s="517"/>
      <c r="RPD31" s="517"/>
      <c r="RPE31" s="517"/>
      <c r="RPF31" s="517"/>
      <c r="RPG31" s="517"/>
      <c r="RPH31" s="517"/>
      <c r="RPI31" s="517"/>
      <c r="RPJ31" s="517"/>
      <c r="RPK31" s="517"/>
      <c r="RPL31" s="517"/>
      <c r="RPM31" s="517"/>
      <c r="RPN31" s="517"/>
      <c r="RPO31" s="517"/>
      <c r="RPP31" s="517"/>
      <c r="RPQ31" s="517"/>
      <c r="RPR31" s="517"/>
      <c r="RPS31" s="517"/>
      <c r="RPT31" s="517"/>
      <c r="RPU31" s="517"/>
      <c r="RPV31" s="517"/>
      <c r="RPW31" s="517"/>
      <c r="RPX31" s="517"/>
      <c r="RPY31" s="517"/>
      <c r="RPZ31" s="517"/>
      <c r="RQA31" s="517"/>
      <c r="RQB31" s="517"/>
      <c r="RQC31" s="517"/>
      <c r="RQD31" s="517"/>
      <c r="RQE31" s="517"/>
      <c r="RQF31" s="517"/>
      <c r="RQG31" s="517"/>
      <c r="RQH31" s="517"/>
      <c r="RQI31" s="517"/>
      <c r="RQJ31" s="517"/>
      <c r="RQK31" s="517"/>
      <c r="RQL31" s="517"/>
      <c r="RQM31" s="517"/>
      <c r="RQN31" s="517"/>
      <c r="RQO31" s="517"/>
      <c r="RQP31" s="517"/>
      <c r="RQQ31" s="517"/>
      <c r="RQR31" s="517"/>
      <c r="RQS31" s="517"/>
      <c r="RQT31" s="517"/>
      <c r="RQU31" s="517"/>
      <c r="RQV31" s="517"/>
      <c r="RQW31" s="517"/>
      <c r="RQX31" s="517"/>
      <c r="RQY31" s="517"/>
      <c r="RQZ31" s="517"/>
      <c r="RRA31" s="517"/>
      <c r="RRB31" s="517"/>
      <c r="RRC31" s="517"/>
      <c r="RRD31" s="517"/>
      <c r="RRE31" s="517"/>
      <c r="RRF31" s="517"/>
      <c r="RRG31" s="517"/>
      <c r="RRH31" s="517"/>
      <c r="RRI31" s="517"/>
      <c r="RRJ31" s="517"/>
      <c r="RRK31" s="517"/>
      <c r="RRL31" s="517"/>
      <c r="RRM31" s="517"/>
      <c r="RRN31" s="517"/>
      <c r="RRO31" s="517"/>
      <c r="RRP31" s="517"/>
      <c r="RRQ31" s="517"/>
      <c r="RRR31" s="517"/>
      <c r="RRS31" s="517"/>
      <c r="RRT31" s="517"/>
      <c r="RRU31" s="517"/>
      <c r="RRV31" s="517"/>
      <c r="RRW31" s="517"/>
      <c r="RRX31" s="517"/>
      <c r="RRY31" s="517"/>
      <c r="RRZ31" s="517"/>
      <c r="RSA31" s="517"/>
      <c r="RSB31" s="517"/>
      <c r="RSC31" s="517"/>
      <c r="RSD31" s="517"/>
      <c r="RSE31" s="517"/>
      <c r="RSF31" s="517"/>
      <c r="RSG31" s="517"/>
      <c r="RSH31" s="517"/>
      <c r="RSI31" s="517"/>
      <c r="RSJ31" s="517"/>
      <c r="RSK31" s="517"/>
      <c r="RSL31" s="517"/>
      <c r="RSM31" s="517"/>
      <c r="RSN31" s="517"/>
      <c r="RSO31" s="517"/>
      <c r="RSP31" s="517"/>
      <c r="RSQ31" s="517"/>
      <c r="RSR31" s="517"/>
      <c r="RSS31" s="517"/>
      <c r="RST31" s="517"/>
      <c r="RSU31" s="517"/>
      <c r="RSV31" s="517"/>
      <c r="RSW31" s="517"/>
      <c r="RSX31" s="517"/>
      <c r="RSY31" s="517"/>
      <c r="RSZ31" s="517"/>
      <c r="RTA31" s="517"/>
      <c r="RTB31" s="517"/>
      <c r="RTC31" s="517"/>
      <c r="RTD31" s="517"/>
      <c r="RTE31" s="517"/>
      <c r="RTF31" s="517"/>
      <c r="RTG31" s="517"/>
      <c r="RTH31" s="517"/>
      <c r="RTI31" s="517"/>
      <c r="RTJ31" s="517"/>
      <c r="RTK31" s="517"/>
      <c r="RTL31" s="517"/>
      <c r="RTM31" s="517"/>
      <c r="RTN31" s="517"/>
      <c r="RTO31" s="517"/>
      <c r="RTP31" s="517"/>
      <c r="RTQ31" s="517"/>
      <c r="RTR31" s="517"/>
      <c r="RTS31" s="517"/>
      <c r="RTT31" s="517"/>
      <c r="RTU31" s="517"/>
      <c r="RTV31" s="517"/>
      <c r="RTW31" s="517"/>
      <c r="RTX31" s="517"/>
      <c r="RTY31" s="517"/>
      <c r="RTZ31" s="517"/>
      <c r="RUA31" s="517"/>
      <c r="RUB31" s="517"/>
      <c r="RUC31" s="517"/>
      <c r="RUD31" s="517"/>
      <c r="RUE31" s="517"/>
      <c r="RUF31" s="517"/>
      <c r="RUG31" s="517"/>
      <c r="RUH31" s="517"/>
      <c r="RUI31" s="517"/>
      <c r="RUJ31" s="517"/>
      <c r="RUK31" s="517"/>
      <c r="RUL31" s="517"/>
      <c r="RUM31" s="517"/>
      <c r="RUN31" s="517"/>
      <c r="RUO31" s="517"/>
      <c r="RUP31" s="517"/>
      <c r="RUQ31" s="517"/>
      <c r="RUR31" s="517"/>
      <c r="RUS31" s="517"/>
      <c r="RUT31" s="517"/>
      <c r="RUU31" s="517"/>
      <c r="RUV31" s="517"/>
      <c r="RUW31" s="517"/>
      <c r="RUX31" s="517"/>
      <c r="RUY31" s="517"/>
      <c r="RUZ31" s="517"/>
      <c r="RVA31" s="517"/>
      <c r="RVB31" s="517"/>
      <c r="RVC31" s="517"/>
      <c r="RVD31" s="517"/>
      <c r="RVE31" s="517"/>
      <c r="RVF31" s="517"/>
      <c r="RVG31" s="517"/>
      <c r="RVH31" s="517"/>
      <c r="RVI31" s="517"/>
      <c r="RVJ31" s="517"/>
      <c r="RVK31" s="517"/>
      <c r="RVL31" s="517"/>
      <c r="RVM31" s="517"/>
      <c r="RVN31" s="517"/>
      <c r="RVO31" s="517"/>
      <c r="RVP31" s="517"/>
      <c r="RVQ31" s="517"/>
      <c r="RVR31" s="517"/>
      <c r="RVS31" s="517"/>
      <c r="RVT31" s="517"/>
      <c r="RVU31" s="517"/>
      <c r="RVV31" s="517"/>
      <c r="RVW31" s="517"/>
      <c r="RVX31" s="517"/>
      <c r="RVY31" s="517"/>
      <c r="RVZ31" s="517"/>
      <c r="RWA31" s="517"/>
      <c r="RWB31" s="517"/>
      <c r="RWC31" s="517"/>
      <c r="RWD31" s="517"/>
      <c r="RWE31" s="517"/>
      <c r="RWF31" s="517"/>
      <c r="RWG31" s="517"/>
      <c r="RWH31" s="517"/>
      <c r="RWI31" s="517"/>
      <c r="RWJ31" s="517"/>
      <c r="RWK31" s="517"/>
      <c r="RWL31" s="517"/>
      <c r="RWM31" s="517"/>
      <c r="RWN31" s="517"/>
      <c r="RWO31" s="517"/>
      <c r="RWP31" s="517"/>
      <c r="RWQ31" s="517"/>
      <c r="RWR31" s="517"/>
      <c r="RWS31" s="517"/>
      <c r="RWT31" s="517"/>
      <c r="RWU31" s="517"/>
      <c r="RWV31" s="517"/>
      <c r="RWW31" s="517"/>
      <c r="RWX31" s="517"/>
      <c r="RWY31" s="517"/>
      <c r="RWZ31" s="517"/>
      <c r="RXA31" s="517"/>
      <c r="RXB31" s="517"/>
      <c r="RXC31" s="517"/>
      <c r="RXD31" s="517"/>
      <c r="RXE31" s="517"/>
      <c r="RXF31" s="517"/>
      <c r="RXG31" s="517"/>
      <c r="RXH31" s="517"/>
      <c r="RXI31" s="517"/>
      <c r="RXJ31" s="517"/>
      <c r="RXK31" s="517"/>
      <c r="RXL31" s="517"/>
      <c r="RXM31" s="517"/>
      <c r="RXN31" s="517"/>
      <c r="RXO31" s="517"/>
      <c r="RXP31" s="517"/>
      <c r="RXQ31" s="517"/>
      <c r="RXR31" s="517"/>
      <c r="RXS31" s="517"/>
      <c r="RXT31" s="517"/>
      <c r="RXU31" s="517"/>
      <c r="RXV31" s="517"/>
      <c r="RXW31" s="517"/>
      <c r="RXX31" s="517"/>
      <c r="RXY31" s="517"/>
      <c r="RXZ31" s="517"/>
      <c r="RYA31" s="517"/>
      <c r="RYB31" s="517"/>
      <c r="RYC31" s="517"/>
      <c r="RYD31" s="517"/>
      <c r="RYE31" s="517"/>
      <c r="RYF31" s="517"/>
      <c r="RYG31" s="517"/>
      <c r="RYH31" s="517"/>
      <c r="RYI31" s="517"/>
      <c r="RYJ31" s="517"/>
      <c r="RYK31" s="517"/>
      <c r="RYL31" s="517"/>
      <c r="RYM31" s="517"/>
      <c r="RYN31" s="517"/>
      <c r="RYO31" s="517"/>
      <c r="RYP31" s="517"/>
      <c r="RYQ31" s="517"/>
      <c r="RYR31" s="517"/>
      <c r="RYS31" s="517"/>
      <c r="RYT31" s="517"/>
      <c r="RYU31" s="517"/>
      <c r="RYV31" s="517"/>
      <c r="RYW31" s="517"/>
      <c r="RYX31" s="517"/>
      <c r="RYY31" s="517"/>
      <c r="RYZ31" s="517"/>
      <c r="RZA31" s="517"/>
      <c r="RZB31" s="517"/>
      <c r="RZC31" s="517"/>
      <c r="RZD31" s="517"/>
      <c r="RZE31" s="517"/>
      <c r="RZF31" s="517"/>
      <c r="RZG31" s="517"/>
      <c r="RZH31" s="517"/>
      <c r="RZI31" s="517"/>
      <c r="RZJ31" s="517"/>
      <c r="RZK31" s="517"/>
      <c r="RZL31" s="517"/>
      <c r="RZM31" s="517"/>
      <c r="RZN31" s="517"/>
      <c r="RZO31" s="517"/>
      <c r="RZP31" s="517"/>
      <c r="RZQ31" s="517"/>
      <c r="RZR31" s="517"/>
      <c r="RZS31" s="517"/>
      <c r="RZT31" s="517"/>
      <c r="RZU31" s="517"/>
      <c r="RZV31" s="517"/>
      <c r="RZW31" s="517"/>
      <c r="RZX31" s="517"/>
      <c r="RZY31" s="517"/>
      <c r="RZZ31" s="517"/>
      <c r="SAA31" s="517"/>
      <c r="SAB31" s="517"/>
      <c r="SAC31" s="517"/>
      <c r="SAD31" s="517"/>
      <c r="SAE31" s="517"/>
      <c r="SAF31" s="517"/>
      <c r="SAG31" s="517"/>
      <c r="SAH31" s="517"/>
      <c r="SAI31" s="517"/>
      <c r="SAJ31" s="517"/>
      <c r="SAK31" s="517"/>
      <c r="SAL31" s="517"/>
      <c r="SAM31" s="517"/>
      <c r="SAN31" s="517"/>
      <c r="SAO31" s="517"/>
      <c r="SAP31" s="517"/>
      <c r="SAQ31" s="517"/>
      <c r="SAR31" s="517"/>
      <c r="SAS31" s="517"/>
      <c r="SAT31" s="517"/>
      <c r="SAU31" s="517"/>
      <c r="SAV31" s="517"/>
      <c r="SAW31" s="517"/>
      <c r="SAX31" s="517"/>
      <c r="SAY31" s="517"/>
      <c r="SAZ31" s="517"/>
      <c r="SBA31" s="517"/>
      <c r="SBB31" s="517"/>
      <c r="SBC31" s="517"/>
      <c r="SBD31" s="517"/>
      <c r="SBE31" s="517"/>
      <c r="SBF31" s="517"/>
      <c r="SBG31" s="517"/>
      <c r="SBH31" s="517"/>
      <c r="SBI31" s="517"/>
      <c r="SBJ31" s="517"/>
      <c r="SBK31" s="517"/>
      <c r="SBL31" s="517"/>
      <c r="SBM31" s="517"/>
      <c r="SBN31" s="517"/>
      <c r="SBO31" s="517"/>
      <c r="SBP31" s="517"/>
      <c r="SBQ31" s="517"/>
      <c r="SBR31" s="517"/>
      <c r="SBS31" s="517"/>
      <c r="SBT31" s="517"/>
      <c r="SBU31" s="517"/>
      <c r="SBV31" s="517"/>
      <c r="SBW31" s="517"/>
      <c r="SBX31" s="517"/>
      <c r="SBY31" s="517"/>
      <c r="SBZ31" s="517"/>
      <c r="SCA31" s="517"/>
      <c r="SCB31" s="517"/>
      <c r="SCC31" s="517"/>
      <c r="SCD31" s="517"/>
      <c r="SCE31" s="517"/>
      <c r="SCF31" s="517"/>
      <c r="SCG31" s="517"/>
      <c r="SCH31" s="517"/>
      <c r="SCI31" s="517"/>
      <c r="SCJ31" s="517"/>
      <c r="SCK31" s="517"/>
      <c r="SCL31" s="517"/>
      <c r="SCM31" s="517"/>
      <c r="SCN31" s="517"/>
      <c r="SCO31" s="517"/>
      <c r="SCP31" s="517"/>
      <c r="SCQ31" s="517"/>
      <c r="SCR31" s="517"/>
      <c r="SCS31" s="517"/>
      <c r="SCT31" s="517"/>
      <c r="SCU31" s="517"/>
      <c r="SCV31" s="517"/>
      <c r="SCW31" s="517"/>
      <c r="SCX31" s="517"/>
      <c r="SCY31" s="517"/>
      <c r="SCZ31" s="517"/>
      <c r="SDA31" s="517"/>
      <c r="SDB31" s="517"/>
      <c r="SDC31" s="517"/>
      <c r="SDD31" s="517"/>
      <c r="SDE31" s="517"/>
      <c r="SDF31" s="517"/>
      <c r="SDG31" s="517"/>
      <c r="SDH31" s="517"/>
      <c r="SDI31" s="517"/>
      <c r="SDJ31" s="517"/>
      <c r="SDK31" s="517"/>
      <c r="SDL31" s="517"/>
      <c r="SDM31" s="517"/>
      <c r="SDN31" s="517"/>
      <c r="SDO31" s="517"/>
      <c r="SDP31" s="517"/>
      <c r="SDQ31" s="517"/>
      <c r="SDR31" s="517"/>
      <c r="SDS31" s="517"/>
      <c r="SDT31" s="517"/>
      <c r="SDU31" s="517"/>
      <c r="SDV31" s="517"/>
      <c r="SDW31" s="517"/>
      <c r="SDX31" s="517"/>
      <c r="SDY31" s="517"/>
      <c r="SDZ31" s="517"/>
      <c r="SEA31" s="517"/>
      <c r="SEB31" s="517"/>
      <c r="SEC31" s="517"/>
      <c r="SED31" s="517"/>
      <c r="SEE31" s="517"/>
      <c r="SEF31" s="517"/>
      <c r="SEG31" s="517"/>
      <c r="SEH31" s="517"/>
      <c r="SEI31" s="517"/>
      <c r="SEJ31" s="517"/>
      <c r="SEK31" s="517"/>
      <c r="SEL31" s="517"/>
      <c r="SEM31" s="517"/>
      <c r="SEN31" s="517"/>
      <c r="SEO31" s="517"/>
      <c r="SEP31" s="517"/>
      <c r="SEQ31" s="517"/>
      <c r="SER31" s="517"/>
      <c r="SES31" s="517"/>
      <c r="SET31" s="517"/>
      <c r="SEU31" s="517"/>
      <c r="SEV31" s="517"/>
      <c r="SEW31" s="517"/>
      <c r="SEX31" s="517"/>
      <c r="SEY31" s="517"/>
      <c r="SEZ31" s="517"/>
      <c r="SFA31" s="517"/>
      <c r="SFB31" s="517"/>
      <c r="SFC31" s="517"/>
      <c r="SFD31" s="517"/>
      <c r="SFE31" s="517"/>
      <c r="SFF31" s="517"/>
      <c r="SFG31" s="517"/>
      <c r="SFH31" s="517"/>
      <c r="SFI31" s="517"/>
      <c r="SFJ31" s="517"/>
      <c r="SFK31" s="517"/>
      <c r="SFL31" s="517"/>
      <c r="SFM31" s="517"/>
      <c r="SFN31" s="517"/>
      <c r="SFO31" s="517"/>
      <c r="SFP31" s="517"/>
      <c r="SFQ31" s="517"/>
      <c r="SFR31" s="517"/>
      <c r="SFS31" s="517"/>
      <c r="SFT31" s="517"/>
      <c r="SFU31" s="517"/>
      <c r="SFV31" s="517"/>
      <c r="SFW31" s="517"/>
      <c r="SFX31" s="517"/>
      <c r="SFY31" s="517"/>
      <c r="SFZ31" s="517"/>
      <c r="SGA31" s="517"/>
      <c r="SGB31" s="517"/>
      <c r="SGC31" s="517"/>
      <c r="SGD31" s="517"/>
      <c r="SGE31" s="517"/>
      <c r="SGF31" s="517"/>
      <c r="SGG31" s="517"/>
      <c r="SGH31" s="517"/>
      <c r="SGI31" s="517"/>
      <c r="SGJ31" s="517"/>
      <c r="SGK31" s="517"/>
      <c r="SGL31" s="517"/>
      <c r="SGM31" s="517"/>
      <c r="SGN31" s="517"/>
      <c r="SGO31" s="517"/>
      <c r="SGP31" s="517"/>
      <c r="SGQ31" s="517"/>
      <c r="SGR31" s="517"/>
      <c r="SGS31" s="517"/>
      <c r="SGT31" s="517"/>
      <c r="SGU31" s="517"/>
      <c r="SGV31" s="517"/>
      <c r="SGW31" s="517"/>
      <c r="SGX31" s="517"/>
      <c r="SGY31" s="517"/>
      <c r="SGZ31" s="517"/>
      <c r="SHA31" s="517"/>
      <c r="SHB31" s="517"/>
      <c r="SHC31" s="517"/>
      <c r="SHD31" s="517"/>
      <c r="SHE31" s="517"/>
      <c r="SHF31" s="517"/>
      <c r="SHG31" s="517"/>
      <c r="SHH31" s="517"/>
      <c r="SHI31" s="517"/>
      <c r="SHJ31" s="517"/>
      <c r="SHK31" s="517"/>
      <c r="SHL31" s="517"/>
      <c r="SHM31" s="517"/>
      <c r="SHN31" s="517"/>
      <c r="SHO31" s="517"/>
      <c r="SHP31" s="517"/>
      <c r="SHQ31" s="517"/>
      <c r="SHR31" s="517"/>
      <c r="SHS31" s="517"/>
      <c r="SHT31" s="517"/>
      <c r="SHU31" s="517"/>
      <c r="SHV31" s="517"/>
      <c r="SHW31" s="517"/>
      <c r="SHX31" s="517"/>
      <c r="SHY31" s="517"/>
      <c r="SHZ31" s="517"/>
      <c r="SIA31" s="517"/>
      <c r="SIB31" s="517"/>
      <c r="SIC31" s="517"/>
      <c r="SID31" s="517"/>
      <c r="SIE31" s="517"/>
      <c r="SIF31" s="517"/>
      <c r="SIG31" s="517"/>
      <c r="SIH31" s="517"/>
      <c r="SII31" s="517"/>
      <c r="SIJ31" s="517"/>
      <c r="SIK31" s="517"/>
      <c r="SIL31" s="517"/>
      <c r="SIM31" s="517"/>
      <c r="SIN31" s="517"/>
      <c r="SIO31" s="517"/>
      <c r="SIP31" s="517"/>
      <c r="SIQ31" s="517"/>
      <c r="SIR31" s="517"/>
      <c r="SIS31" s="517"/>
      <c r="SIT31" s="517"/>
      <c r="SIU31" s="517"/>
      <c r="SIV31" s="517"/>
      <c r="SIW31" s="517"/>
      <c r="SIX31" s="517"/>
      <c r="SIY31" s="517"/>
      <c r="SIZ31" s="517"/>
      <c r="SJA31" s="517"/>
      <c r="SJB31" s="517"/>
      <c r="SJC31" s="517"/>
      <c r="SJD31" s="517"/>
      <c r="SJE31" s="517"/>
      <c r="SJF31" s="517"/>
      <c r="SJG31" s="517"/>
      <c r="SJH31" s="517"/>
      <c r="SJI31" s="517"/>
      <c r="SJJ31" s="517"/>
      <c r="SJK31" s="517"/>
      <c r="SJL31" s="517"/>
      <c r="SJM31" s="517"/>
      <c r="SJN31" s="517"/>
      <c r="SJO31" s="517"/>
      <c r="SJP31" s="517"/>
      <c r="SJQ31" s="517"/>
      <c r="SJR31" s="517"/>
      <c r="SJS31" s="517"/>
      <c r="SJT31" s="517"/>
      <c r="SJU31" s="517"/>
      <c r="SJV31" s="517"/>
      <c r="SJW31" s="517"/>
      <c r="SJX31" s="517"/>
      <c r="SJY31" s="517"/>
      <c r="SJZ31" s="517"/>
      <c r="SKA31" s="517"/>
      <c r="SKB31" s="517"/>
      <c r="SKC31" s="517"/>
      <c r="SKD31" s="517"/>
      <c r="SKE31" s="517"/>
      <c r="SKF31" s="517"/>
      <c r="SKG31" s="517"/>
      <c r="SKH31" s="517"/>
      <c r="SKI31" s="517"/>
      <c r="SKJ31" s="517"/>
      <c r="SKK31" s="517"/>
      <c r="SKL31" s="517"/>
      <c r="SKM31" s="517"/>
      <c r="SKN31" s="517"/>
      <c r="SKO31" s="517"/>
      <c r="SKP31" s="517"/>
      <c r="SKQ31" s="517"/>
      <c r="SKR31" s="517"/>
      <c r="SKS31" s="517"/>
      <c r="SKT31" s="517"/>
      <c r="SKU31" s="517"/>
      <c r="SKV31" s="517"/>
      <c r="SKW31" s="517"/>
      <c r="SKX31" s="517"/>
      <c r="SKY31" s="517"/>
      <c r="SKZ31" s="517"/>
      <c r="SLA31" s="517"/>
      <c r="SLB31" s="517"/>
      <c r="SLC31" s="517"/>
      <c r="SLD31" s="517"/>
      <c r="SLE31" s="517"/>
      <c r="SLF31" s="517"/>
      <c r="SLG31" s="517"/>
      <c r="SLH31" s="517"/>
      <c r="SLI31" s="517"/>
      <c r="SLJ31" s="517"/>
      <c r="SLK31" s="517"/>
      <c r="SLL31" s="517"/>
      <c r="SLM31" s="517"/>
      <c r="SLN31" s="517"/>
      <c r="SLO31" s="517"/>
      <c r="SLP31" s="517"/>
      <c r="SLQ31" s="517"/>
      <c r="SLR31" s="517"/>
      <c r="SLS31" s="517"/>
      <c r="SLT31" s="517"/>
      <c r="SLU31" s="517"/>
      <c r="SLV31" s="517"/>
      <c r="SLW31" s="517"/>
      <c r="SLX31" s="517"/>
      <c r="SLY31" s="517"/>
      <c r="SLZ31" s="517"/>
      <c r="SMA31" s="517"/>
      <c r="SMB31" s="517"/>
      <c r="SMC31" s="517"/>
      <c r="SMD31" s="517"/>
      <c r="SME31" s="517"/>
      <c r="SMF31" s="517"/>
      <c r="SMG31" s="517"/>
      <c r="SMH31" s="517"/>
      <c r="SMI31" s="517"/>
      <c r="SMJ31" s="517"/>
      <c r="SMK31" s="517"/>
      <c r="SML31" s="517"/>
      <c r="SMM31" s="517"/>
      <c r="SMN31" s="517"/>
      <c r="SMO31" s="517"/>
      <c r="SMP31" s="517"/>
      <c r="SMQ31" s="517"/>
      <c r="SMR31" s="517"/>
      <c r="SMS31" s="517"/>
      <c r="SMT31" s="517"/>
      <c r="SMU31" s="517"/>
      <c r="SMV31" s="517"/>
      <c r="SMW31" s="517"/>
      <c r="SMX31" s="517"/>
      <c r="SMY31" s="517"/>
      <c r="SMZ31" s="517"/>
      <c r="SNA31" s="517"/>
      <c r="SNB31" s="517"/>
      <c r="SNC31" s="517"/>
      <c r="SND31" s="517"/>
      <c r="SNE31" s="517"/>
      <c r="SNF31" s="517"/>
      <c r="SNG31" s="517"/>
      <c r="SNH31" s="517"/>
      <c r="SNI31" s="517"/>
      <c r="SNJ31" s="517"/>
      <c r="SNK31" s="517"/>
      <c r="SNL31" s="517"/>
      <c r="SNM31" s="517"/>
      <c r="SNN31" s="517"/>
      <c r="SNO31" s="517"/>
      <c r="SNP31" s="517"/>
      <c r="SNQ31" s="517"/>
      <c r="SNR31" s="517"/>
      <c r="SNS31" s="517"/>
      <c r="SNT31" s="517"/>
      <c r="SNU31" s="517"/>
      <c r="SNV31" s="517"/>
      <c r="SNW31" s="517"/>
      <c r="SNX31" s="517"/>
      <c r="SNY31" s="517"/>
      <c r="SNZ31" s="517"/>
      <c r="SOA31" s="517"/>
      <c r="SOB31" s="517"/>
      <c r="SOC31" s="517"/>
      <c r="SOD31" s="517"/>
      <c r="SOE31" s="517"/>
      <c r="SOF31" s="517"/>
      <c r="SOG31" s="517"/>
      <c r="SOH31" s="517"/>
      <c r="SOI31" s="517"/>
      <c r="SOJ31" s="517"/>
      <c r="SOK31" s="517"/>
      <c r="SOL31" s="517"/>
      <c r="SOM31" s="517"/>
      <c r="SON31" s="517"/>
      <c r="SOO31" s="517"/>
      <c r="SOP31" s="517"/>
      <c r="SOQ31" s="517"/>
      <c r="SOR31" s="517"/>
      <c r="SOS31" s="517"/>
      <c r="SOT31" s="517"/>
      <c r="SOU31" s="517"/>
      <c r="SOV31" s="517"/>
      <c r="SOW31" s="517"/>
      <c r="SOX31" s="517"/>
      <c r="SOY31" s="517"/>
      <c r="SOZ31" s="517"/>
      <c r="SPA31" s="517"/>
      <c r="SPB31" s="517"/>
      <c r="SPC31" s="517"/>
      <c r="SPD31" s="517"/>
      <c r="SPE31" s="517"/>
      <c r="SPF31" s="517"/>
      <c r="SPG31" s="517"/>
      <c r="SPH31" s="517"/>
      <c r="SPI31" s="517"/>
      <c r="SPJ31" s="517"/>
      <c r="SPK31" s="517"/>
      <c r="SPL31" s="517"/>
      <c r="SPM31" s="517"/>
      <c r="SPN31" s="517"/>
      <c r="SPO31" s="517"/>
      <c r="SPP31" s="517"/>
      <c r="SPQ31" s="517"/>
      <c r="SPR31" s="517"/>
      <c r="SPS31" s="517"/>
      <c r="SPT31" s="517"/>
      <c r="SPU31" s="517"/>
      <c r="SPV31" s="517"/>
      <c r="SPW31" s="517"/>
      <c r="SPX31" s="517"/>
      <c r="SPY31" s="517"/>
      <c r="SPZ31" s="517"/>
      <c r="SQA31" s="517"/>
      <c r="SQB31" s="517"/>
      <c r="SQC31" s="517"/>
      <c r="SQD31" s="517"/>
      <c r="SQE31" s="517"/>
      <c r="SQF31" s="517"/>
      <c r="SQG31" s="517"/>
      <c r="SQH31" s="517"/>
      <c r="SQI31" s="517"/>
      <c r="SQJ31" s="517"/>
      <c r="SQK31" s="517"/>
      <c r="SQL31" s="517"/>
      <c r="SQM31" s="517"/>
      <c r="SQN31" s="517"/>
      <c r="SQO31" s="517"/>
      <c r="SQP31" s="517"/>
      <c r="SQQ31" s="517"/>
      <c r="SQR31" s="517"/>
      <c r="SQS31" s="517"/>
      <c r="SQT31" s="517"/>
      <c r="SQU31" s="517"/>
      <c r="SQV31" s="517"/>
      <c r="SQW31" s="517"/>
      <c r="SQX31" s="517"/>
      <c r="SQY31" s="517"/>
      <c r="SQZ31" s="517"/>
      <c r="SRA31" s="517"/>
      <c r="SRB31" s="517"/>
      <c r="SRC31" s="517"/>
      <c r="SRD31" s="517"/>
      <c r="SRE31" s="517"/>
      <c r="SRF31" s="517"/>
      <c r="SRG31" s="517"/>
      <c r="SRH31" s="517"/>
      <c r="SRI31" s="517"/>
      <c r="SRJ31" s="517"/>
      <c r="SRK31" s="517"/>
      <c r="SRL31" s="517"/>
      <c r="SRM31" s="517"/>
      <c r="SRN31" s="517"/>
      <c r="SRO31" s="517"/>
      <c r="SRP31" s="517"/>
      <c r="SRQ31" s="517"/>
      <c r="SRR31" s="517"/>
      <c r="SRS31" s="517"/>
      <c r="SRT31" s="517"/>
      <c r="SRU31" s="517"/>
      <c r="SRV31" s="517"/>
      <c r="SRW31" s="517"/>
      <c r="SRX31" s="517"/>
      <c r="SRY31" s="517"/>
      <c r="SRZ31" s="517"/>
      <c r="SSA31" s="517"/>
      <c r="SSB31" s="517"/>
      <c r="SSC31" s="517"/>
      <c r="SSD31" s="517"/>
      <c r="SSE31" s="517"/>
      <c r="SSF31" s="517"/>
      <c r="SSG31" s="517"/>
      <c r="SSH31" s="517"/>
      <c r="SSI31" s="517"/>
      <c r="SSJ31" s="517"/>
      <c r="SSK31" s="517"/>
      <c r="SSL31" s="517"/>
      <c r="SSM31" s="517"/>
      <c r="SSN31" s="517"/>
      <c r="SSO31" s="517"/>
      <c r="SSP31" s="517"/>
      <c r="SSQ31" s="517"/>
      <c r="SSR31" s="517"/>
      <c r="SSS31" s="517"/>
      <c r="SST31" s="517"/>
      <c r="SSU31" s="517"/>
      <c r="SSV31" s="517"/>
      <c r="SSW31" s="517"/>
      <c r="SSX31" s="517"/>
      <c r="SSY31" s="517"/>
      <c r="SSZ31" s="517"/>
      <c r="STA31" s="517"/>
      <c r="STB31" s="517"/>
      <c r="STC31" s="517"/>
      <c r="STD31" s="517"/>
      <c r="STE31" s="517"/>
      <c r="STF31" s="517"/>
      <c r="STG31" s="517"/>
      <c r="STH31" s="517"/>
      <c r="STI31" s="517"/>
      <c r="STJ31" s="517"/>
      <c r="STK31" s="517"/>
      <c r="STL31" s="517"/>
      <c r="STM31" s="517"/>
      <c r="STN31" s="517"/>
      <c r="STO31" s="517"/>
      <c r="STP31" s="517"/>
      <c r="STQ31" s="517"/>
      <c r="STR31" s="517"/>
      <c r="STS31" s="517"/>
      <c r="STT31" s="517"/>
      <c r="STU31" s="517"/>
      <c r="STV31" s="517"/>
      <c r="STW31" s="517"/>
      <c r="STX31" s="517"/>
      <c r="STY31" s="517"/>
      <c r="STZ31" s="517"/>
      <c r="SUA31" s="517"/>
      <c r="SUB31" s="517"/>
      <c r="SUC31" s="517"/>
      <c r="SUD31" s="517"/>
      <c r="SUE31" s="517"/>
      <c r="SUF31" s="517"/>
      <c r="SUG31" s="517"/>
      <c r="SUH31" s="517"/>
      <c r="SUI31" s="517"/>
      <c r="SUJ31" s="517"/>
      <c r="SUK31" s="517"/>
      <c r="SUL31" s="517"/>
      <c r="SUM31" s="517"/>
      <c r="SUN31" s="517"/>
      <c r="SUO31" s="517"/>
      <c r="SUP31" s="517"/>
      <c r="SUQ31" s="517"/>
      <c r="SUR31" s="517"/>
      <c r="SUS31" s="517"/>
      <c r="SUT31" s="517"/>
      <c r="SUU31" s="517"/>
      <c r="SUV31" s="517"/>
      <c r="SUW31" s="517"/>
      <c r="SUX31" s="517"/>
      <c r="SUY31" s="517"/>
      <c r="SUZ31" s="517"/>
      <c r="SVA31" s="517"/>
      <c r="SVB31" s="517"/>
      <c r="SVC31" s="517"/>
      <c r="SVD31" s="517"/>
      <c r="SVE31" s="517"/>
      <c r="SVF31" s="517"/>
      <c r="SVG31" s="517"/>
      <c r="SVH31" s="517"/>
      <c r="SVI31" s="517"/>
      <c r="SVJ31" s="517"/>
      <c r="SVK31" s="517"/>
      <c r="SVL31" s="517"/>
      <c r="SVM31" s="517"/>
      <c r="SVN31" s="517"/>
      <c r="SVO31" s="517"/>
      <c r="SVP31" s="517"/>
      <c r="SVQ31" s="517"/>
      <c r="SVR31" s="517"/>
      <c r="SVS31" s="517"/>
      <c r="SVT31" s="517"/>
      <c r="SVU31" s="517"/>
      <c r="SVV31" s="517"/>
      <c r="SVW31" s="517"/>
      <c r="SVX31" s="517"/>
      <c r="SVY31" s="517"/>
      <c r="SVZ31" s="517"/>
      <c r="SWA31" s="517"/>
      <c r="SWB31" s="517"/>
      <c r="SWC31" s="517"/>
      <c r="SWD31" s="517"/>
      <c r="SWE31" s="517"/>
      <c r="SWF31" s="517"/>
      <c r="SWG31" s="517"/>
      <c r="SWH31" s="517"/>
      <c r="SWI31" s="517"/>
      <c r="SWJ31" s="517"/>
      <c r="SWK31" s="517"/>
      <c r="SWL31" s="517"/>
      <c r="SWM31" s="517"/>
      <c r="SWN31" s="517"/>
      <c r="SWO31" s="517"/>
      <c r="SWP31" s="517"/>
      <c r="SWQ31" s="517"/>
      <c r="SWR31" s="517"/>
      <c r="SWS31" s="517"/>
      <c r="SWT31" s="517"/>
      <c r="SWU31" s="517"/>
      <c r="SWV31" s="517"/>
      <c r="SWW31" s="517"/>
      <c r="SWX31" s="517"/>
      <c r="SWY31" s="517"/>
      <c r="SWZ31" s="517"/>
      <c r="SXA31" s="517"/>
      <c r="SXB31" s="517"/>
      <c r="SXC31" s="517"/>
      <c r="SXD31" s="517"/>
      <c r="SXE31" s="517"/>
      <c r="SXF31" s="517"/>
      <c r="SXG31" s="517"/>
      <c r="SXH31" s="517"/>
      <c r="SXI31" s="517"/>
      <c r="SXJ31" s="517"/>
      <c r="SXK31" s="517"/>
      <c r="SXL31" s="517"/>
      <c r="SXM31" s="517"/>
      <c r="SXN31" s="517"/>
      <c r="SXO31" s="517"/>
      <c r="SXP31" s="517"/>
      <c r="SXQ31" s="517"/>
      <c r="SXR31" s="517"/>
      <c r="SXS31" s="517"/>
      <c r="SXT31" s="517"/>
      <c r="SXU31" s="517"/>
      <c r="SXV31" s="517"/>
      <c r="SXW31" s="517"/>
      <c r="SXX31" s="517"/>
      <c r="SXY31" s="517"/>
      <c r="SXZ31" s="517"/>
      <c r="SYA31" s="517"/>
      <c r="SYB31" s="517"/>
      <c r="SYC31" s="517"/>
      <c r="SYD31" s="517"/>
      <c r="SYE31" s="517"/>
      <c r="SYF31" s="517"/>
      <c r="SYG31" s="517"/>
      <c r="SYH31" s="517"/>
      <c r="SYI31" s="517"/>
      <c r="SYJ31" s="517"/>
      <c r="SYK31" s="517"/>
      <c r="SYL31" s="517"/>
      <c r="SYM31" s="517"/>
      <c r="SYN31" s="517"/>
      <c r="SYO31" s="517"/>
      <c r="SYP31" s="517"/>
      <c r="SYQ31" s="517"/>
      <c r="SYR31" s="517"/>
      <c r="SYS31" s="517"/>
      <c r="SYT31" s="517"/>
      <c r="SYU31" s="517"/>
      <c r="SYV31" s="517"/>
      <c r="SYW31" s="517"/>
      <c r="SYX31" s="517"/>
      <c r="SYY31" s="517"/>
      <c r="SYZ31" s="517"/>
      <c r="SZA31" s="517"/>
      <c r="SZB31" s="517"/>
      <c r="SZC31" s="517"/>
      <c r="SZD31" s="517"/>
      <c r="SZE31" s="517"/>
      <c r="SZF31" s="517"/>
      <c r="SZG31" s="517"/>
      <c r="SZH31" s="517"/>
      <c r="SZI31" s="517"/>
      <c r="SZJ31" s="517"/>
      <c r="SZK31" s="517"/>
      <c r="SZL31" s="517"/>
      <c r="SZM31" s="517"/>
      <c r="SZN31" s="517"/>
      <c r="SZO31" s="517"/>
      <c r="SZP31" s="517"/>
      <c r="SZQ31" s="517"/>
      <c r="SZR31" s="517"/>
      <c r="SZS31" s="517"/>
      <c r="SZT31" s="517"/>
      <c r="SZU31" s="517"/>
      <c r="SZV31" s="517"/>
      <c r="SZW31" s="517"/>
      <c r="SZX31" s="517"/>
      <c r="SZY31" s="517"/>
      <c r="SZZ31" s="517"/>
      <c r="TAA31" s="517"/>
      <c r="TAB31" s="517"/>
      <c r="TAC31" s="517"/>
      <c r="TAD31" s="517"/>
      <c r="TAE31" s="517"/>
      <c r="TAF31" s="517"/>
      <c r="TAG31" s="517"/>
      <c r="TAH31" s="517"/>
      <c r="TAI31" s="517"/>
      <c r="TAJ31" s="517"/>
      <c r="TAK31" s="517"/>
      <c r="TAL31" s="517"/>
      <c r="TAM31" s="517"/>
      <c r="TAN31" s="517"/>
      <c r="TAO31" s="517"/>
      <c r="TAP31" s="517"/>
      <c r="TAQ31" s="517"/>
      <c r="TAR31" s="517"/>
      <c r="TAS31" s="517"/>
      <c r="TAT31" s="517"/>
      <c r="TAU31" s="517"/>
      <c r="TAV31" s="517"/>
      <c r="TAW31" s="517"/>
      <c r="TAX31" s="517"/>
      <c r="TAY31" s="517"/>
      <c r="TAZ31" s="517"/>
      <c r="TBA31" s="517"/>
      <c r="TBB31" s="517"/>
      <c r="TBC31" s="517"/>
      <c r="TBD31" s="517"/>
      <c r="TBE31" s="517"/>
      <c r="TBF31" s="517"/>
      <c r="TBG31" s="517"/>
      <c r="TBH31" s="517"/>
      <c r="TBI31" s="517"/>
      <c r="TBJ31" s="517"/>
      <c r="TBK31" s="517"/>
      <c r="TBL31" s="517"/>
      <c r="TBM31" s="517"/>
      <c r="TBN31" s="517"/>
      <c r="TBO31" s="517"/>
      <c r="TBP31" s="517"/>
      <c r="TBQ31" s="517"/>
      <c r="TBR31" s="517"/>
      <c r="TBS31" s="517"/>
      <c r="TBT31" s="517"/>
      <c r="TBU31" s="517"/>
      <c r="TBV31" s="517"/>
      <c r="TBW31" s="517"/>
      <c r="TBX31" s="517"/>
      <c r="TBY31" s="517"/>
      <c r="TBZ31" s="517"/>
      <c r="TCA31" s="517"/>
      <c r="TCB31" s="517"/>
      <c r="TCC31" s="517"/>
      <c r="TCD31" s="517"/>
      <c r="TCE31" s="517"/>
      <c r="TCF31" s="517"/>
      <c r="TCG31" s="517"/>
      <c r="TCH31" s="517"/>
      <c r="TCI31" s="517"/>
      <c r="TCJ31" s="517"/>
      <c r="TCK31" s="517"/>
      <c r="TCL31" s="517"/>
      <c r="TCM31" s="517"/>
      <c r="TCN31" s="517"/>
      <c r="TCO31" s="517"/>
      <c r="TCP31" s="517"/>
      <c r="TCQ31" s="517"/>
      <c r="TCR31" s="517"/>
      <c r="TCS31" s="517"/>
      <c r="TCT31" s="517"/>
      <c r="TCU31" s="517"/>
      <c r="TCV31" s="517"/>
      <c r="TCW31" s="517"/>
      <c r="TCX31" s="517"/>
      <c r="TCY31" s="517"/>
      <c r="TCZ31" s="517"/>
      <c r="TDA31" s="517"/>
      <c r="TDB31" s="517"/>
      <c r="TDC31" s="517"/>
      <c r="TDD31" s="517"/>
      <c r="TDE31" s="517"/>
      <c r="TDF31" s="517"/>
      <c r="TDG31" s="517"/>
      <c r="TDH31" s="517"/>
      <c r="TDI31" s="517"/>
      <c r="TDJ31" s="517"/>
      <c r="TDK31" s="517"/>
      <c r="TDL31" s="517"/>
      <c r="TDM31" s="517"/>
      <c r="TDN31" s="517"/>
      <c r="TDO31" s="517"/>
      <c r="TDP31" s="517"/>
      <c r="TDQ31" s="517"/>
      <c r="TDR31" s="517"/>
      <c r="TDS31" s="517"/>
      <c r="TDT31" s="517"/>
      <c r="TDU31" s="517"/>
      <c r="TDV31" s="517"/>
      <c r="TDW31" s="517"/>
      <c r="TDX31" s="517"/>
      <c r="TDY31" s="517"/>
      <c r="TDZ31" s="517"/>
      <c r="TEA31" s="517"/>
      <c r="TEB31" s="517"/>
      <c r="TEC31" s="517"/>
      <c r="TED31" s="517"/>
      <c r="TEE31" s="517"/>
      <c r="TEF31" s="517"/>
      <c r="TEG31" s="517"/>
      <c r="TEH31" s="517"/>
      <c r="TEI31" s="517"/>
      <c r="TEJ31" s="517"/>
      <c r="TEK31" s="517"/>
      <c r="TEL31" s="517"/>
      <c r="TEM31" s="517"/>
      <c r="TEN31" s="517"/>
      <c r="TEO31" s="517"/>
      <c r="TEP31" s="517"/>
      <c r="TEQ31" s="517"/>
      <c r="TER31" s="517"/>
      <c r="TES31" s="517"/>
      <c r="TET31" s="517"/>
      <c r="TEU31" s="517"/>
      <c r="TEV31" s="517"/>
      <c r="TEW31" s="517"/>
      <c r="TEX31" s="517"/>
      <c r="TEY31" s="517"/>
      <c r="TEZ31" s="517"/>
      <c r="TFA31" s="517"/>
      <c r="TFB31" s="517"/>
      <c r="TFC31" s="517"/>
      <c r="TFD31" s="517"/>
      <c r="TFE31" s="517"/>
      <c r="TFF31" s="517"/>
      <c r="TFG31" s="517"/>
      <c r="TFH31" s="517"/>
      <c r="TFI31" s="517"/>
      <c r="TFJ31" s="517"/>
      <c r="TFK31" s="517"/>
      <c r="TFL31" s="517"/>
      <c r="TFM31" s="517"/>
      <c r="TFN31" s="517"/>
      <c r="TFO31" s="517"/>
      <c r="TFP31" s="517"/>
      <c r="TFQ31" s="517"/>
      <c r="TFR31" s="517"/>
      <c r="TFS31" s="517"/>
      <c r="TFT31" s="517"/>
      <c r="TFU31" s="517"/>
      <c r="TFV31" s="517"/>
      <c r="TFW31" s="517"/>
      <c r="TFX31" s="517"/>
      <c r="TFY31" s="517"/>
      <c r="TFZ31" s="517"/>
      <c r="TGA31" s="517"/>
      <c r="TGB31" s="517"/>
      <c r="TGC31" s="517"/>
      <c r="TGD31" s="517"/>
      <c r="TGE31" s="517"/>
      <c r="TGF31" s="517"/>
      <c r="TGG31" s="517"/>
      <c r="TGH31" s="517"/>
      <c r="TGI31" s="517"/>
      <c r="TGJ31" s="517"/>
      <c r="TGK31" s="517"/>
      <c r="TGL31" s="517"/>
      <c r="TGM31" s="517"/>
      <c r="TGN31" s="517"/>
      <c r="TGO31" s="517"/>
      <c r="TGP31" s="517"/>
      <c r="TGQ31" s="517"/>
      <c r="TGR31" s="517"/>
      <c r="TGS31" s="517"/>
      <c r="TGT31" s="517"/>
      <c r="TGU31" s="517"/>
      <c r="TGV31" s="517"/>
      <c r="TGW31" s="517"/>
      <c r="TGX31" s="517"/>
      <c r="TGY31" s="517"/>
      <c r="TGZ31" s="517"/>
      <c r="THA31" s="517"/>
      <c r="THB31" s="517"/>
      <c r="THC31" s="517"/>
      <c r="THD31" s="517"/>
      <c r="THE31" s="517"/>
      <c r="THF31" s="517"/>
      <c r="THG31" s="517"/>
      <c r="THH31" s="517"/>
      <c r="THI31" s="517"/>
      <c r="THJ31" s="517"/>
      <c r="THK31" s="517"/>
      <c r="THL31" s="517"/>
      <c r="THM31" s="517"/>
      <c r="THN31" s="517"/>
      <c r="THO31" s="517"/>
      <c r="THP31" s="517"/>
      <c r="THQ31" s="517"/>
      <c r="THR31" s="517"/>
      <c r="THS31" s="517"/>
      <c r="THT31" s="517"/>
      <c r="THU31" s="517"/>
      <c r="THV31" s="517"/>
      <c r="THW31" s="517"/>
      <c r="THX31" s="517"/>
      <c r="THY31" s="517"/>
      <c r="THZ31" s="517"/>
      <c r="TIA31" s="517"/>
      <c r="TIB31" s="517"/>
      <c r="TIC31" s="517"/>
      <c r="TID31" s="517"/>
      <c r="TIE31" s="517"/>
      <c r="TIF31" s="517"/>
      <c r="TIG31" s="517"/>
      <c r="TIH31" s="517"/>
      <c r="TII31" s="517"/>
      <c r="TIJ31" s="517"/>
      <c r="TIK31" s="517"/>
      <c r="TIL31" s="517"/>
      <c r="TIM31" s="517"/>
      <c r="TIN31" s="517"/>
      <c r="TIO31" s="517"/>
      <c r="TIP31" s="517"/>
      <c r="TIQ31" s="517"/>
      <c r="TIR31" s="517"/>
      <c r="TIS31" s="517"/>
      <c r="TIT31" s="517"/>
      <c r="TIU31" s="517"/>
      <c r="TIV31" s="517"/>
      <c r="TIW31" s="517"/>
      <c r="TIX31" s="517"/>
      <c r="TIY31" s="517"/>
      <c r="TIZ31" s="517"/>
      <c r="TJA31" s="517"/>
      <c r="TJB31" s="517"/>
      <c r="TJC31" s="517"/>
      <c r="TJD31" s="517"/>
      <c r="TJE31" s="517"/>
      <c r="TJF31" s="517"/>
      <c r="TJG31" s="517"/>
      <c r="TJH31" s="517"/>
      <c r="TJI31" s="517"/>
      <c r="TJJ31" s="517"/>
      <c r="TJK31" s="517"/>
      <c r="TJL31" s="517"/>
      <c r="TJM31" s="517"/>
      <c r="TJN31" s="517"/>
      <c r="TJO31" s="517"/>
      <c r="TJP31" s="517"/>
      <c r="TJQ31" s="517"/>
      <c r="TJR31" s="517"/>
      <c r="TJS31" s="517"/>
      <c r="TJT31" s="517"/>
      <c r="TJU31" s="517"/>
      <c r="TJV31" s="517"/>
      <c r="TJW31" s="517"/>
      <c r="TJX31" s="517"/>
      <c r="TJY31" s="517"/>
      <c r="TJZ31" s="517"/>
      <c r="TKA31" s="517"/>
      <c r="TKB31" s="517"/>
      <c r="TKC31" s="517"/>
      <c r="TKD31" s="517"/>
      <c r="TKE31" s="517"/>
      <c r="TKF31" s="517"/>
      <c r="TKG31" s="517"/>
      <c r="TKH31" s="517"/>
      <c r="TKI31" s="517"/>
      <c r="TKJ31" s="517"/>
      <c r="TKK31" s="517"/>
      <c r="TKL31" s="517"/>
      <c r="TKM31" s="517"/>
      <c r="TKN31" s="517"/>
      <c r="TKO31" s="517"/>
      <c r="TKP31" s="517"/>
      <c r="TKQ31" s="517"/>
      <c r="TKR31" s="517"/>
      <c r="TKS31" s="517"/>
      <c r="TKT31" s="517"/>
      <c r="TKU31" s="517"/>
      <c r="TKV31" s="517"/>
      <c r="TKW31" s="517"/>
      <c r="TKX31" s="517"/>
      <c r="TKY31" s="517"/>
      <c r="TKZ31" s="517"/>
      <c r="TLA31" s="517"/>
      <c r="TLB31" s="517"/>
      <c r="TLC31" s="517"/>
      <c r="TLD31" s="517"/>
      <c r="TLE31" s="517"/>
      <c r="TLF31" s="517"/>
      <c r="TLG31" s="517"/>
      <c r="TLH31" s="517"/>
      <c r="TLI31" s="517"/>
      <c r="TLJ31" s="517"/>
      <c r="TLK31" s="517"/>
      <c r="TLL31" s="517"/>
      <c r="TLM31" s="517"/>
      <c r="TLN31" s="517"/>
      <c r="TLO31" s="517"/>
      <c r="TLP31" s="517"/>
      <c r="TLQ31" s="517"/>
      <c r="TLR31" s="517"/>
      <c r="TLS31" s="517"/>
      <c r="TLT31" s="517"/>
      <c r="TLU31" s="517"/>
      <c r="TLV31" s="517"/>
      <c r="TLW31" s="517"/>
      <c r="TLX31" s="517"/>
      <c r="TLY31" s="517"/>
      <c r="TLZ31" s="517"/>
      <c r="TMA31" s="517"/>
      <c r="TMB31" s="517"/>
      <c r="TMC31" s="517"/>
      <c r="TMD31" s="517"/>
      <c r="TME31" s="517"/>
      <c r="TMF31" s="517"/>
      <c r="TMG31" s="517"/>
      <c r="TMH31" s="517"/>
      <c r="TMI31" s="517"/>
      <c r="TMJ31" s="517"/>
      <c r="TMK31" s="517"/>
      <c r="TML31" s="517"/>
      <c r="TMM31" s="517"/>
      <c r="TMN31" s="517"/>
      <c r="TMO31" s="517"/>
      <c r="TMP31" s="517"/>
      <c r="TMQ31" s="517"/>
      <c r="TMR31" s="517"/>
      <c r="TMS31" s="517"/>
      <c r="TMT31" s="517"/>
      <c r="TMU31" s="517"/>
      <c r="TMV31" s="517"/>
      <c r="TMW31" s="517"/>
      <c r="TMX31" s="517"/>
      <c r="TMY31" s="517"/>
      <c r="TMZ31" s="517"/>
      <c r="TNA31" s="517"/>
      <c r="TNB31" s="517"/>
      <c r="TNC31" s="517"/>
      <c r="TND31" s="517"/>
      <c r="TNE31" s="517"/>
      <c r="TNF31" s="517"/>
      <c r="TNG31" s="517"/>
      <c r="TNH31" s="517"/>
      <c r="TNI31" s="517"/>
      <c r="TNJ31" s="517"/>
      <c r="TNK31" s="517"/>
      <c r="TNL31" s="517"/>
      <c r="TNM31" s="517"/>
      <c r="TNN31" s="517"/>
      <c r="TNO31" s="517"/>
      <c r="TNP31" s="517"/>
      <c r="TNQ31" s="517"/>
      <c r="TNR31" s="517"/>
      <c r="TNS31" s="517"/>
      <c r="TNT31" s="517"/>
      <c r="TNU31" s="517"/>
      <c r="TNV31" s="517"/>
      <c r="TNW31" s="517"/>
      <c r="TNX31" s="517"/>
      <c r="TNY31" s="517"/>
      <c r="TNZ31" s="517"/>
      <c r="TOA31" s="517"/>
      <c r="TOB31" s="517"/>
      <c r="TOC31" s="517"/>
      <c r="TOD31" s="517"/>
      <c r="TOE31" s="517"/>
      <c r="TOF31" s="517"/>
      <c r="TOG31" s="517"/>
      <c r="TOH31" s="517"/>
      <c r="TOI31" s="517"/>
      <c r="TOJ31" s="517"/>
      <c r="TOK31" s="517"/>
      <c r="TOL31" s="517"/>
      <c r="TOM31" s="517"/>
      <c r="TON31" s="517"/>
      <c r="TOO31" s="517"/>
      <c r="TOP31" s="517"/>
      <c r="TOQ31" s="517"/>
      <c r="TOR31" s="517"/>
      <c r="TOS31" s="517"/>
      <c r="TOT31" s="517"/>
      <c r="TOU31" s="517"/>
      <c r="TOV31" s="517"/>
      <c r="TOW31" s="517"/>
      <c r="TOX31" s="517"/>
      <c r="TOY31" s="517"/>
      <c r="TOZ31" s="517"/>
      <c r="TPA31" s="517"/>
      <c r="TPB31" s="517"/>
      <c r="TPC31" s="517"/>
      <c r="TPD31" s="517"/>
      <c r="TPE31" s="517"/>
      <c r="TPF31" s="517"/>
      <c r="TPG31" s="517"/>
      <c r="TPH31" s="517"/>
      <c r="TPI31" s="517"/>
      <c r="TPJ31" s="517"/>
      <c r="TPK31" s="517"/>
      <c r="TPL31" s="517"/>
      <c r="TPM31" s="517"/>
      <c r="TPN31" s="517"/>
      <c r="TPO31" s="517"/>
      <c r="TPP31" s="517"/>
      <c r="TPQ31" s="517"/>
      <c r="TPR31" s="517"/>
      <c r="TPS31" s="517"/>
      <c r="TPT31" s="517"/>
      <c r="TPU31" s="517"/>
      <c r="TPV31" s="517"/>
      <c r="TPW31" s="517"/>
      <c r="TPX31" s="517"/>
      <c r="TPY31" s="517"/>
      <c r="TPZ31" s="517"/>
      <c r="TQA31" s="517"/>
      <c r="TQB31" s="517"/>
      <c r="TQC31" s="517"/>
      <c r="TQD31" s="517"/>
      <c r="TQE31" s="517"/>
      <c r="TQF31" s="517"/>
      <c r="TQG31" s="517"/>
      <c r="TQH31" s="517"/>
      <c r="TQI31" s="517"/>
      <c r="TQJ31" s="517"/>
      <c r="TQK31" s="517"/>
      <c r="TQL31" s="517"/>
      <c r="TQM31" s="517"/>
      <c r="TQN31" s="517"/>
      <c r="TQO31" s="517"/>
      <c r="TQP31" s="517"/>
      <c r="TQQ31" s="517"/>
      <c r="TQR31" s="517"/>
      <c r="TQS31" s="517"/>
      <c r="TQT31" s="517"/>
      <c r="TQU31" s="517"/>
      <c r="TQV31" s="517"/>
      <c r="TQW31" s="517"/>
      <c r="TQX31" s="517"/>
      <c r="TQY31" s="517"/>
      <c r="TQZ31" s="517"/>
      <c r="TRA31" s="517"/>
      <c r="TRB31" s="517"/>
      <c r="TRC31" s="517"/>
      <c r="TRD31" s="517"/>
      <c r="TRE31" s="517"/>
      <c r="TRF31" s="517"/>
      <c r="TRG31" s="517"/>
      <c r="TRH31" s="517"/>
      <c r="TRI31" s="517"/>
      <c r="TRJ31" s="517"/>
      <c r="TRK31" s="517"/>
      <c r="TRL31" s="517"/>
      <c r="TRM31" s="517"/>
      <c r="TRN31" s="517"/>
      <c r="TRO31" s="517"/>
      <c r="TRP31" s="517"/>
      <c r="TRQ31" s="517"/>
      <c r="TRR31" s="517"/>
      <c r="TRS31" s="517"/>
      <c r="TRT31" s="517"/>
      <c r="TRU31" s="517"/>
      <c r="TRV31" s="517"/>
      <c r="TRW31" s="517"/>
      <c r="TRX31" s="517"/>
      <c r="TRY31" s="517"/>
      <c r="TRZ31" s="517"/>
      <c r="TSA31" s="517"/>
      <c r="TSB31" s="517"/>
      <c r="TSC31" s="517"/>
      <c r="TSD31" s="517"/>
      <c r="TSE31" s="517"/>
      <c r="TSF31" s="517"/>
      <c r="TSG31" s="517"/>
      <c r="TSH31" s="517"/>
      <c r="TSI31" s="517"/>
      <c r="TSJ31" s="517"/>
      <c r="TSK31" s="517"/>
      <c r="TSL31" s="517"/>
      <c r="TSM31" s="517"/>
      <c r="TSN31" s="517"/>
      <c r="TSO31" s="517"/>
      <c r="TSP31" s="517"/>
      <c r="TSQ31" s="517"/>
      <c r="TSR31" s="517"/>
      <c r="TSS31" s="517"/>
      <c r="TST31" s="517"/>
      <c r="TSU31" s="517"/>
      <c r="TSV31" s="517"/>
      <c r="TSW31" s="517"/>
      <c r="TSX31" s="517"/>
      <c r="TSY31" s="517"/>
      <c r="TSZ31" s="517"/>
      <c r="TTA31" s="517"/>
      <c r="TTB31" s="517"/>
      <c r="TTC31" s="517"/>
      <c r="TTD31" s="517"/>
      <c r="TTE31" s="517"/>
      <c r="TTF31" s="517"/>
      <c r="TTG31" s="517"/>
      <c r="TTH31" s="517"/>
      <c r="TTI31" s="517"/>
      <c r="TTJ31" s="517"/>
      <c r="TTK31" s="517"/>
      <c r="TTL31" s="517"/>
      <c r="TTM31" s="517"/>
      <c r="TTN31" s="517"/>
      <c r="TTO31" s="517"/>
      <c r="TTP31" s="517"/>
      <c r="TTQ31" s="517"/>
      <c r="TTR31" s="517"/>
      <c r="TTS31" s="517"/>
      <c r="TTT31" s="517"/>
      <c r="TTU31" s="517"/>
      <c r="TTV31" s="517"/>
      <c r="TTW31" s="517"/>
      <c r="TTX31" s="517"/>
      <c r="TTY31" s="517"/>
      <c r="TTZ31" s="517"/>
      <c r="TUA31" s="517"/>
      <c r="TUB31" s="517"/>
      <c r="TUC31" s="517"/>
      <c r="TUD31" s="517"/>
      <c r="TUE31" s="517"/>
      <c r="TUF31" s="517"/>
      <c r="TUG31" s="517"/>
      <c r="TUH31" s="517"/>
      <c r="TUI31" s="517"/>
      <c r="TUJ31" s="517"/>
      <c r="TUK31" s="517"/>
      <c r="TUL31" s="517"/>
      <c r="TUM31" s="517"/>
      <c r="TUN31" s="517"/>
      <c r="TUO31" s="517"/>
      <c r="TUP31" s="517"/>
      <c r="TUQ31" s="517"/>
      <c r="TUR31" s="517"/>
      <c r="TUS31" s="517"/>
      <c r="TUT31" s="517"/>
      <c r="TUU31" s="517"/>
      <c r="TUV31" s="517"/>
      <c r="TUW31" s="517"/>
      <c r="TUX31" s="517"/>
      <c r="TUY31" s="517"/>
      <c r="TUZ31" s="517"/>
      <c r="TVA31" s="517"/>
      <c r="TVB31" s="517"/>
      <c r="TVC31" s="517"/>
      <c r="TVD31" s="517"/>
      <c r="TVE31" s="517"/>
      <c r="TVF31" s="517"/>
      <c r="TVG31" s="517"/>
      <c r="TVH31" s="517"/>
      <c r="TVI31" s="517"/>
      <c r="TVJ31" s="517"/>
      <c r="TVK31" s="517"/>
      <c r="TVL31" s="517"/>
      <c r="TVM31" s="517"/>
      <c r="TVN31" s="517"/>
      <c r="TVO31" s="517"/>
      <c r="TVP31" s="517"/>
      <c r="TVQ31" s="517"/>
      <c r="TVR31" s="517"/>
      <c r="TVS31" s="517"/>
      <c r="TVT31" s="517"/>
      <c r="TVU31" s="517"/>
      <c r="TVV31" s="517"/>
      <c r="TVW31" s="517"/>
      <c r="TVX31" s="517"/>
      <c r="TVY31" s="517"/>
      <c r="TVZ31" s="517"/>
      <c r="TWA31" s="517"/>
      <c r="TWB31" s="517"/>
      <c r="TWC31" s="517"/>
      <c r="TWD31" s="517"/>
      <c r="TWE31" s="517"/>
      <c r="TWF31" s="517"/>
      <c r="TWG31" s="517"/>
      <c r="TWH31" s="517"/>
      <c r="TWI31" s="517"/>
      <c r="TWJ31" s="517"/>
      <c r="TWK31" s="517"/>
      <c r="TWL31" s="517"/>
      <c r="TWM31" s="517"/>
      <c r="TWN31" s="517"/>
      <c r="TWO31" s="517"/>
      <c r="TWP31" s="517"/>
      <c r="TWQ31" s="517"/>
      <c r="TWR31" s="517"/>
      <c r="TWS31" s="517"/>
      <c r="TWT31" s="517"/>
      <c r="TWU31" s="517"/>
      <c r="TWV31" s="517"/>
      <c r="TWW31" s="517"/>
      <c r="TWX31" s="517"/>
      <c r="TWY31" s="517"/>
      <c r="TWZ31" s="517"/>
      <c r="TXA31" s="517"/>
      <c r="TXB31" s="517"/>
      <c r="TXC31" s="517"/>
      <c r="TXD31" s="517"/>
      <c r="TXE31" s="517"/>
      <c r="TXF31" s="517"/>
      <c r="TXG31" s="517"/>
      <c r="TXH31" s="517"/>
      <c r="TXI31" s="517"/>
      <c r="TXJ31" s="517"/>
      <c r="TXK31" s="517"/>
      <c r="TXL31" s="517"/>
      <c r="TXM31" s="517"/>
      <c r="TXN31" s="517"/>
      <c r="TXO31" s="517"/>
      <c r="TXP31" s="517"/>
      <c r="TXQ31" s="517"/>
      <c r="TXR31" s="517"/>
      <c r="TXS31" s="517"/>
      <c r="TXT31" s="517"/>
      <c r="TXU31" s="517"/>
      <c r="TXV31" s="517"/>
      <c r="TXW31" s="517"/>
      <c r="TXX31" s="517"/>
      <c r="TXY31" s="517"/>
      <c r="TXZ31" s="517"/>
      <c r="TYA31" s="517"/>
      <c r="TYB31" s="517"/>
      <c r="TYC31" s="517"/>
      <c r="TYD31" s="517"/>
      <c r="TYE31" s="517"/>
      <c r="TYF31" s="517"/>
      <c r="TYG31" s="517"/>
      <c r="TYH31" s="517"/>
      <c r="TYI31" s="517"/>
      <c r="TYJ31" s="517"/>
      <c r="TYK31" s="517"/>
      <c r="TYL31" s="517"/>
      <c r="TYM31" s="517"/>
      <c r="TYN31" s="517"/>
      <c r="TYO31" s="517"/>
      <c r="TYP31" s="517"/>
      <c r="TYQ31" s="517"/>
      <c r="TYR31" s="517"/>
      <c r="TYS31" s="517"/>
      <c r="TYT31" s="517"/>
      <c r="TYU31" s="517"/>
      <c r="TYV31" s="517"/>
      <c r="TYW31" s="517"/>
      <c r="TYX31" s="517"/>
      <c r="TYY31" s="517"/>
      <c r="TYZ31" s="517"/>
      <c r="TZA31" s="517"/>
      <c r="TZB31" s="517"/>
      <c r="TZC31" s="517"/>
      <c r="TZD31" s="517"/>
      <c r="TZE31" s="517"/>
      <c r="TZF31" s="517"/>
      <c r="TZG31" s="517"/>
      <c r="TZH31" s="517"/>
      <c r="TZI31" s="517"/>
      <c r="TZJ31" s="517"/>
      <c r="TZK31" s="517"/>
      <c r="TZL31" s="517"/>
      <c r="TZM31" s="517"/>
      <c r="TZN31" s="517"/>
      <c r="TZO31" s="517"/>
      <c r="TZP31" s="517"/>
      <c r="TZQ31" s="517"/>
      <c r="TZR31" s="517"/>
      <c r="TZS31" s="517"/>
      <c r="TZT31" s="517"/>
      <c r="TZU31" s="517"/>
      <c r="TZV31" s="517"/>
      <c r="TZW31" s="517"/>
      <c r="TZX31" s="517"/>
      <c r="TZY31" s="517"/>
      <c r="TZZ31" s="517"/>
      <c r="UAA31" s="517"/>
      <c r="UAB31" s="517"/>
      <c r="UAC31" s="517"/>
      <c r="UAD31" s="517"/>
      <c r="UAE31" s="517"/>
      <c r="UAF31" s="517"/>
      <c r="UAG31" s="517"/>
      <c r="UAH31" s="517"/>
      <c r="UAI31" s="517"/>
      <c r="UAJ31" s="517"/>
      <c r="UAK31" s="517"/>
      <c r="UAL31" s="517"/>
      <c r="UAM31" s="517"/>
      <c r="UAN31" s="517"/>
      <c r="UAO31" s="517"/>
      <c r="UAP31" s="517"/>
      <c r="UAQ31" s="517"/>
      <c r="UAR31" s="517"/>
      <c r="UAS31" s="517"/>
      <c r="UAT31" s="517"/>
      <c r="UAU31" s="517"/>
      <c r="UAV31" s="517"/>
      <c r="UAW31" s="517"/>
      <c r="UAX31" s="517"/>
      <c r="UAY31" s="517"/>
      <c r="UAZ31" s="517"/>
      <c r="UBA31" s="517"/>
      <c r="UBB31" s="517"/>
      <c r="UBC31" s="517"/>
      <c r="UBD31" s="517"/>
      <c r="UBE31" s="517"/>
      <c r="UBF31" s="517"/>
      <c r="UBG31" s="517"/>
      <c r="UBH31" s="517"/>
      <c r="UBI31" s="517"/>
      <c r="UBJ31" s="517"/>
      <c r="UBK31" s="517"/>
      <c r="UBL31" s="517"/>
      <c r="UBM31" s="517"/>
      <c r="UBN31" s="517"/>
      <c r="UBO31" s="517"/>
      <c r="UBP31" s="517"/>
      <c r="UBQ31" s="517"/>
      <c r="UBR31" s="517"/>
      <c r="UBS31" s="517"/>
      <c r="UBT31" s="517"/>
      <c r="UBU31" s="517"/>
      <c r="UBV31" s="517"/>
      <c r="UBW31" s="517"/>
      <c r="UBX31" s="517"/>
      <c r="UBY31" s="517"/>
      <c r="UBZ31" s="517"/>
      <c r="UCA31" s="517"/>
      <c r="UCB31" s="517"/>
      <c r="UCC31" s="517"/>
      <c r="UCD31" s="517"/>
      <c r="UCE31" s="517"/>
      <c r="UCF31" s="517"/>
      <c r="UCG31" s="517"/>
      <c r="UCH31" s="517"/>
      <c r="UCI31" s="517"/>
      <c r="UCJ31" s="517"/>
      <c r="UCK31" s="517"/>
      <c r="UCL31" s="517"/>
      <c r="UCM31" s="517"/>
      <c r="UCN31" s="517"/>
      <c r="UCO31" s="517"/>
      <c r="UCP31" s="517"/>
      <c r="UCQ31" s="517"/>
      <c r="UCR31" s="517"/>
      <c r="UCS31" s="517"/>
      <c r="UCT31" s="517"/>
      <c r="UCU31" s="517"/>
      <c r="UCV31" s="517"/>
      <c r="UCW31" s="517"/>
      <c r="UCX31" s="517"/>
      <c r="UCY31" s="517"/>
      <c r="UCZ31" s="517"/>
      <c r="UDA31" s="517"/>
      <c r="UDB31" s="517"/>
      <c r="UDC31" s="517"/>
      <c r="UDD31" s="517"/>
      <c r="UDE31" s="517"/>
      <c r="UDF31" s="517"/>
      <c r="UDG31" s="517"/>
      <c r="UDH31" s="517"/>
      <c r="UDI31" s="517"/>
      <c r="UDJ31" s="517"/>
      <c r="UDK31" s="517"/>
      <c r="UDL31" s="517"/>
      <c r="UDM31" s="517"/>
      <c r="UDN31" s="517"/>
      <c r="UDO31" s="517"/>
      <c r="UDP31" s="517"/>
      <c r="UDQ31" s="517"/>
      <c r="UDR31" s="517"/>
      <c r="UDS31" s="517"/>
      <c r="UDT31" s="517"/>
      <c r="UDU31" s="517"/>
      <c r="UDV31" s="517"/>
      <c r="UDW31" s="517"/>
      <c r="UDX31" s="517"/>
      <c r="UDY31" s="517"/>
      <c r="UDZ31" s="517"/>
      <c r="UEA31" s="517"/>
      <c r="UEB31" s="517"/>
      <c r="UEC31" s="517"/>
      <c r="UED31" s="517"/>
      <c r="UEE31" s="517"/>
      <c r="UEF31" s="517"/>
      <c r="UEG31" s="517"/>
      <c r="UEH31" s="517"/>
      <c r="UEI31" s="517"/>
      <c r="UEJ31" s="517"/>
      <c r="UEK31" s="517"/>
      <c r="UEL31" s="517"/>
      <c r="UEM31" s="517"/>
      <c r="UEN31" s="517"/>
      <c r="UEO31" s="517"/>
      <c r="UEP31" s="517"/>
      <c r="UEQ31" s="517"/>
      <c r="UER31" s="517"/>
      <c r="UES31" s="517"/>
      <c r="UET31" s="517"/>
      <c r="UEU31" s="517"/>
      <c r="UEV31" s="517"/>
      <c r="UEW31" s="517"/>
      <c r="UEX31" s="517"/>
      <c r="UEY31" s="517"/>
      <c r="UEZ31" s="517"/>
      <c r="UFA31" s="517"/>
      <c r="UFB31" s="517"/>
      <c r="UFC31" s="517"/>
      <c r="UFD31" s="517"/>
      <c r="UFE31" s="517"/>
      <c r="UFF31" s="517"/>
      <c r="UFG31" s="517"/>
      <c r="UFH31" s="517"/>
      <c r="UFI31" s="517"/>
      <c r="UFJ31" s="517"/>
      <c r="UFK31" s="517"/>
      <c r="UFL31" s="517"/>
      <c r="UFM31" s="517"/>
      <c r="UFN31" s="517"/>
      <c r="UFO31" s="517"/>
      <c r="UFP31" s="517"/>
      <c r="UFQ31" s="517"/>
      <c r="UFR31" s="517"/>
      <c r="UFS31" s="517"/>
      <c r="UFT31" s="517"/>
      <c r="UFU31" s="517"/>
      <c r="UFV31" s="517"/>
      <c r="UFW31" s="517"/>
      <c r="UFX31" s="517"/>
      <c r="UFY31" s="517"/>
      <c r="UFZ31" s="517"/>
      <c r="UGA31" s="517"/>
      <c r="UGB31" s="517"/>
      <c r="UGC31" s="517"/>
      <c r="UGD31" s="517"/>
      <c r="UGE31" s="517"/>
      <c r="UGF31" s="517"/>
      <c r="UGG31" s="517"/>
      <c r="UGH31" s="517"/>
      <c r="UGI31" s="517"/>
      <c r="UGJ31" s="517"/>
      <c r="UGK31" s="517"/>
      <c r="UGL31" s="517"/>
      <c r="UGM31" s="517"/>
      <c r="UGN31" s="517"/>
      <c r="UGO31" s="517"/>
      <c r="UGP31" s="517"/>
      <c r="UGQ31" s="517"/>
      <c r="UGR31" s="517"/>
      <c r="UGS31" s="517"/>
      <c r="UGT31" s="517"/>
      <c r="UGU31" s="517"/>
      <c r="UGV31" s="517"/>
      <c r="UGW31" s="517"/>
      <c r="UGX31" s="517"/>
      <c r="UGY31" s="517"/>
      <c r="UGZ31" s="517"/>
      <c r="UHA31" s="517"/>
      <c r="UHB31" s="517"/>
      <c r="UHC31" s="517"/>
      <c r="UHD31" s="517"/>
      <c r="UHE31" s="517"/>
      <c r="UHF31" s="517"/>
      <c r="UHG31" s="517"/>
      <c r="UHH31" s="517"/>
      <c r="UHI31" s="517"/>
      <c r="UHJ31" s="517"/>
      <c r="UHK31" s="517"/>
      <c r="UHL31" s="517"/>
      <c r="UHM31" s="517"/>
      <c r="UHN31" s="517"/>
      <c r="UHO31" s="517"/>
      <c r="UHP31" s="517"/>
      <c r="UHQ31" s="517"/>
      <c r="UHR31" s="517"/>
      <c r="UHS31" s="517"/>
      <c r="UHT31" s="517"/>
      <c r="UHU31" s="517"/>
      <c r="UHV31" s="517"/>
      <c r="UHW31" s="517"/>
      <c r="UHX31" s="517"/>
      <c r="UHY31" s="517"/>
      <c r="UHZ31" s="517"/>
      <c r="UIA31" s="517"/>
      <c r="UIB31" s="517"/>
      <c r="UIC31" s="517"/>
      <c r="UID31" s="517"/>
      <c r="UIE31" s="517"/>
      <c r="UIF31" s="517"/>
      <c r="UIG31" s="517"/>
      <c r="UIH31" s="517"/>
      <c r="UII31" s="517"/>
      <c r="UIJ31" s="517"/>
      <c r="UIK31" s="517"/>
      <c r="UIL31" s="517"/>
      <c r="UIM31" s="517"/>
      <c r="UIN31" s="517"/>
      <c r="UIO31" s="517"/>
      <c r="UIP31" s="517"/>
      <c r="UIQ31" s="517"/>
      <c r="UIR31" s="517"/>
      <c r="UIS31" s="517"/>
      <c r="UIT31" s="517"/>
      <c r="UIU31" s="517"/>
      <c r="UIV31" s="517"/>
      <c r="UIW31" s="517"/>
      <c r="UIX31" s="517"/>
      <c r="UIY31" s="517"/>
      <c r="UIZ31" s="517"/>
      <c r="UJA31" s="517"/>
      <c r="UJB31" s="517"/>
      <c r="UJC31" s="517"/>
      <c r="UJD31" s="517"/>
      <c r="UJE31" s="517"/>
      <c r="UJF31" s="517"/>
      <c r="UJG31" s="517"/>
      <c r="UJH31" s="517"/>
      <c r="UJI31" s="517"/>
      <c r="UJJ31" s="517"/>
      <c r="UJK31" s="517"/>
      <c r="UJL31" s="517"/>
      <c r="UJM31" s="517"/>
      <c r="UJN31" s="517"/>
      <c r="UJO31" s="517"/>
      <c r="UJP31" s="517"/>
      <c r="UJQ31" s="517"/>
      <c r="UJR31" s="517"/>
      <c r="UJS31" s="517"/>
      <c r="UJT31" s="517"/>
      <c r="UJU31" s="517"/>
      <c r="UJV31" s="517"/>
      <c r="UJW31" s="517"/>
      <c r="UJX31" s="517"/>
      <c r="UJY31" s="517"/>
      <c r="UJZ31" s="517"/>
      <c r="UKA31" s="517"/>
      <c r="UKB31" s="517"/>
      <c r="UKC31" s="517"/>
      <c r="UKD31" s="517"/>
      <c r="UKE31" s="517"/>
      <c r="UKF31" s="517"/>
      <c r="UKG31" s="517"/>
      <c r="UKH31" s="517"/>
      <c r="UKI31" s="517"/>
      <c r="UKJ31" s="517"/>
      <c r="UKK31" s="517"/>
      <c r="UKL31" s="517"/>
      <c r="UKM31" s="517"/>
      <c r="UKN31" s="517"/>
      <c r="UKO31" s="517"/>
      <c r="UKP31" s="517"/>
      <c r="UKQ31" s="517"/>
      <c r="UKR31" s="517"/>
      <c r="UKS31" s="517"/>
      <c r="UKT31" s="517"/>
      <c r="UKU31" s="517"/>
      <c r="UKV31" s="517"/>
      <c r="UKW31" s="517"/>
      <c r="UKX31" s="517"/>
      <c r="UKY31" s="517"/>
      <c r="UKZ31" s="517"/>
      <c r="ULA31" s="517"/>
      <c r="ULB31" s="517"/>
      <c r="ULC31" s="517"/>
      <c r="ULD31" s="517"/>
      <c r="ULE31" s="517"/>
      <c r="ULF31" s="517"/>
      <c r="ULG31" s="517"/>
      <c r="ULH31" s="517"/>
      <c r="ULI31" s="517"/>
      <c r="ULJ31" s="517"/>
      <c r="ULK31" s="517"/>
      <c r="ULL31" s="517"/>
      <c r="ULM31" s="517"/>
      <c r="ULN31" s="517"/>
      <c r="ULO31" s="517"/>
      <c r="ULP31" s="517"/>
      <c r="ULQ31" s="517"/>
      <c r="ULR31" s="517"/>
      <c r="ULS31" s="517"/>
      <c r="ULT31" s="517"/>
      <c r="ULU31" s="517"/>
      <c r="ULV31" s="517"/>
      <c r="ULW31" s="517"/>
      <c r="ULX31" s="517"/>
      <c r="ULY31" s="517"/>
      <c r="ULZ31" s="517"/>
      <c r="UMA31" s="517"/>
      <c r="UMB31" s="517"/>
      <c r="UMC31" s="517"/>
      <c r="UMD31" s="517"/>
      <c r="UME31" s="517"/>
      <c r="UMF31" s="517"/>
      <c r="UMG31" s="517"/>
      <c r="UMH31" s="517"/>
      <c r="UMI31" s="517"/>
      <c r="UMJ31" s="517"/>
      <c r="UMK31" s="517"/>
      <c r="UML31" s="517"/>
      <c r="UMM31" s="517"/>
      <c r="UMN31" s="517"/>
      <c r="UMO31" s="517"/>
      <c r="UMP31" s="517"/>
      <c r="UMQ31" s="517"/>
      <c r="UMR31" s="517"/>
      <c r="UMS31" s="517"/>
      <c r="UMT31" s="517"/>
      <c r="UMU31" s="517"/>
      <c r="UMV31" s="517"/>
      <c r="UMW31" s="517"/>
      <c r="UMX31" s="517"/>
      <c r="UMY31" s="517"/>
      <c r="UMZ31" s="517"/>
      <c r="UNA31" s="517"/>
      <c r="UNB31" s="517"/>
      <c r="UNC31" s="517"/>
      <c r="UND31" s="517"/>
      <c r="UNE31" s="517"/>
      <c r="UNF31" s="517"/>
      <c r="UNG31" s="517"/>
      <c r="UNH31" s="517"/>
      <c r="UNI31" s="517"/>
      <c r="UNJ31" s="517"/>
      <c r="UNK31" s="517"/>
      <c r="UNL31" s="517"/>
      <c r="UNM31" s="517"/>
      <c r="UNN31" s="517"/>
      <c r="UNO31" s="517"/>
      <c r="UNP31" s="517"/>
      <c r="UNQ31" s="517"/>
      <c r="UNR31" s="517"/>
      <c r="UNS31" s="517"/>
      <c r="UNT31" s="517"/>
      <c r="UNU31" s="517"/>
      <c r="UNV31" s="517"/>
      <c r="UNW31" s="517"/>
      <c r="UNX31" s="517"/>
      <c r="UNY31" s="517"/>
      <c r="UNZ31" s="517"/>
      <c r="UOA31" s="517"/>
      <c r="UOB31" s="517"/>
      <c r="UOC31" s="517"/>
      <c r="UOD31" s="517"/>
      <c r="UOE31" s="517"/>
      <c r="UOF31" s="517"/>
      <c r="UOG31" s="517"/>
      <c r="UOH31" s="517"/>
      <c r="UOI31" s="517"/>
      <c r="UOJ31" s="517"/>
      <c r="UOK31" s="517"/>
      <c r="UOL31" s="517"/>
      <c r="UOM31" s="517"/>
      <c r="UON31" s="517"/>
      <c r="UOO31" s="517"/>
      <c r="UOP31" s="517"/>
      <c r="UOQ31" s="517"/>
      <c r="UOR31" s="517"/>
      <c r="UOS31" s="517"/>
      <c r="UOT31" s="517"/>
      <c r="UOU31" s="517"/>
      <c r="UOV31" s="517"/>
      <c r="UOW31" s="517"/>
      <c r="UOX31" s="517"/>
      <c r="UOY31" s="517"/>
      <c r="UOZ31" s="517"/>
      <c r="UPA31" s="517"/>
      <c r="UPB31" s="517"/>
      <c r="UPC31" s="517"/>
      <c r="UPD31" s="517"/>
      <c r="UPE31" s="517"/>
      <c r="UPF31" s="517"/>
      <c r="UPG31" s="517"/>
      <c r="UPH31" s="517"/>
      <c r="UPI31" s="517"/>
      <c r="UPJ31" s="517"/>
      <c r="UPK31" s="517"/>
      <c r="UPL31" s="517"/>
      <c r="UPM31" s="517"/>
      <c r="UPN31" s="517"/>
      <c r="UPO31" s="517"/>
      <c r="UPP31" s="517"/>
      <c r="UPQ31" s="517"/>
      <c r="UPR31" s="517"/>
      <c r="UPS31" s="517"/>
      <c r="UPT31" s="517"/>
      <c r="UPU31" s="517"/>
      <c r="UPV31" s="517"/>
      <c r="UPW31" s="517"/>
      <c r="UPX31" s="517"/>
      <c r="UPY31" s="517"/>
      <c r="UPZ31" s="517"/>
      <c r="UQA31" s="517"/>
      <c r="UQB31" s="517"/>
      <c r="UQC31" s="517"/>
      <c r="UQD31" s="517"/>
      <c r="UQE31" s="517"/>
      <c r="UQF31" s="517"/>
      <c r="UQG31" s="517"/>
      <c r="UQH31" s="517"/>
      <c r="UQI31" s="517"/>
      <c r="UQJ31" s="517"/>
      <c r="UQK31" s="517"/>
      <c r="UQL31" s="517"/>
      <c r="UQM31" s="517"/>
      <c r="UQN31" s="517"/>
      <c r="UQO31" s="517"/>
      <c r="UQP31" s="517"/>
      <c r="UQQ31" s="517"/>
      <c r="UQR31" s="517"/>
      <c r="UQS31" s="517"/>
      <c r="UQT31" s="517"/>
      <c r="UQU31" s="517"/>
      <c r="UQV31" s="517"/>
      <c r="UQW31" s="517"/>
      <c r="UQX31" s="517"/>
      <c r="UQY31" s="517"/>
      <c r="UQZ31" s="517"/>
      <c r="URA31" s="517"/>
      <c r="URB31" s="517"/>
      <c r="URC31" s="517"/>
      <c r="URD31" s="517"/>
      <c r="URE31" s="517"/>
      <c r="URF31" s="517"/>
      <c r="URG31" s="517"/>
      <c r="URH31" s="517"/>
      <c r="URI31" s="517"/>
      <c r="URJ31" s="517"/>
      <c r="URK31" s="517"/>
      <c r="URL31" s="517"/>
      <c r="URM31" s="517"/>
      <c r="URN31" s="517"/>
      <c r="URO31" s="517"/>
      <c r="URP31" s="517"/>
      <c r="URQ31" s="517"/>
      <c r="URR31" s="517"/>
      <c r="URS31" s="517"/>
      <c r="URT31" s="517"/>
      <c r="URU31" s="517"/>
      <c r="URV31" s="517"/>
      <c r="URW31" s="517"/>
      <c r="URX31" s="517"/>
      <c r="URY31" s="517"/>
      <c r="URZ31" s="517"/>
      <c r="USA31" s="517"/>
      <c r="USB31" s="517"/>
      <c r="USC31" s="517"/>
      <c r="USD31" s="517"/>
      <c r="USE31" s="517"/>
      <c r="USF31" s="517"/>
      <c r="USG31" s="517"/>
      <c r="USH31" s="517"/>
      <c r="USI31" s="517"/>
      <c r="USJ31" s="517"/>
      <c r="USK31" s="517"/>
      <c r="USL31" s="517"/>
      <c r="USM31" s="517"/>
      <c r="USN31" s="517"/>
      <c r="USO31" s="517"/>
      <c r="USP31" s="517"/>
      <c r="USQ31" s="517"/>
      <c r="USR31" s="517"/>
      <c r="USS31" s="517"/>
      <c r="UST31" s="517"/>
      <c r="USU31" s="517"/>
      <c r="USV31" s="517"/>
      <c r="USW31" s="517"/>
      <c r="USX31" s="517"/>
      <c r="USY31" s="517"/>
      <c r="USZ31" s="517"/>
      <c r="UTA31" s="517"/>
      <c r="UTB31" s="517"/>
      <c r="UTC31" s="517"/>
      <c r="UTD31" s="517"/>
      <c r="UTE31" s="517"/>
      <c r="UTF31" s="517"/>
      <c r="UTG31" s="517"/>
      <c r="UTH31" s="517"/>
      <c r="UTI31" s="517"/>
      <c r="UTJ31" s="517"/>
      <c r="UTK31" s="517"/>
      <c r="UTL31" s="517"/>
      <c r="UTM31" s="517"/>
      <c r="UTN31" s="517"/>
      <c r="UTO31" s="517"/>
      <c r="UTP31" s="517"/>
      <c r="UTQ31" s="517"/>
      <c r="UTR31" s="517"/>
      <c r="UTS31" s="517"/>
      <c r="UTT31" s="517"/>
      <c r="UTU31" s="517"/>
      <c r="UTV31" s="517"/>
      <c r="UTW31" s="517"/>
      <c r="UTX31" s="517"/>
      <c r="UTY31" s="517"/>
      <c r="UTZ31" s="517"/>
      <c r="UUA31" s="517"/>
      <c r="UUB31" s="517"/>
      <c r="UUC31" s="517"/>
      <c r="UUD31" s="517"/>
      <c r="UUE31" s="517"/>
      <c r="UUF31" s="517"/>
      <c r="UUG31" s="517"/>
      <c r="UUH31" s="517"/>
      <c r="UUI31" s="517"/>
      <c r="UUJ31" s="517"/>
      <c r="UUK31" s="517"/>
      <c r="UUL31" s="517"/>
      <c r="UUM31" s="517"/>
      <c r="UUN31" s="517"/>
      <c r="UUO31" s="517"/>
      <c r="UUP31" s="517"/>
      <c r="UUQ31" s="517"/>
      <c r="UUR31" s="517"/>
      <c r="UUS31" s="517"/>
      <c r="UUT31" s="517"/>
      <c r="UUU31" s="517"/>
      <c r="UUV31" s="517"/>
      <c r="UUW31" s="517"/>
      <c r="UUX31" s="517"/>
      <c r="UUY31" s="517"/>
      <c r="UUZ31" s="517"/>
      <c r="UVA31" s="517"/>
      <c r="UVB31" s="517"/>
      <c r="UVC31" s="517"/>
      <c r="UVD31" s="517"/>
      <c r="UVE31" s="517"/>
      <c r="UVF31" s="517"/>
      <c r="UVG31" s="517"/>
      <c r="UVH31" s="517"/>
      <c r="UVI31" s="517"/>
      <c r="UVJ31" s="517"/>
      <c r="UVK31" s="517"/>
      <c r="UVL31" s="517"/>
      <c r="UVM31" s="517"/>
      <c r="UVN31" s="517"/>
      <c r="UVO31" s="517"/>
      <c r="UVP31" s="517"/>
      <c r="UVQ31" s="517"/>
      <c r="UVR31" s="517"/>
      <c r="UVS31" s="517"/>
      <c r="UVT31" s="517"/>
      <c r="UVU31" s="517"/>
      <c r="UVV31" s="517"/>
      <c r="UVW31" s="517"/>
      <c r="UVX31" s="517"/>
      <c r="UVY31" s="517"/>
      <c r="UVZ31" s="517"/>
      <c r="UWA31" s="517"/>
      <c r="UWB31" s="517"/>
      <c r="UWC31" s="517"/>
      <c r="UWD31" s="517"/>
      <c r="UWE31" s="517"/>
      <c r="UWF31" s="517"/>
      <c r="UWG31" s="517"/>
      <c r="UWH31" s="517"/>
      <c r="UWI31" s="517"/>
      <c r="UWJ31" s="517"/>
      <c r="UWK31" s="517"/>
      <c r="UWL31" s="517"/>
      <c r="UWM31" s="517"/>
      <c r="UWN31" s="517"/>
      <c r="UWO31" s="517"/>
      <c r="UWP31" s="517"/>
      <c r="UWQ31" s="517"/>
      <c r="UWR31" s="517"/>
      <c r="UWS31" s="517"/>
      <c r="UWT31" s="517"/>
      <c r="UWU31" s="517"/>
      <c r="UWV31" s="517"/>
      <c r="UWW31" s="517"/>
      <c r="UWX31" s="517"/>
      <c r="UWY31" s="517"/>
      <c r="UWZ31" s="517"/>
      <c r="UXA31" s="517"/>
      <c r="UXB31" s="517"/>
      <c r="UXC31" s="517"/>
      <c r="UXD31" s="517"/>
      <c r="UXE31" s="517"/>
      <c r="UXF31" s="517"/>
      <c r="UXG31" s="517"/>
      <c r="UXH31" s="517"/>
      <c r="UXI31" s="517"/>
      <c r="UXJ31" s="517"/>
      <c r="UXK31" s="517"/>
      <c r="UXL31" s="517"/>
      <c r="UXM31" s="517"/>
      <c r="UXN31" s="517"/>
      <c r="UXO31" s="517"/>
      <c r="UXP31" s="517"/>
      <c r="UXQ31" s="517"/>
      <c r="UXR31" s="517"/>
      <c r="UXS31" s="517"/>
      <c r="UXT31" s="517"/>
      <c r="UXU31" s="517"/>
      <c r="UXV31" s="517"/>
      <c r="UXW31" s="517"/>
      <c r="UXX31" s="517"/>
      <c r="UXY31" s="517"/>
      <c r="UXZ31" s="517"/>
      <c r="UYA31" s="517"/>
      <c r="UYB31" s="517"/>
      <c r="UYC31" s="517"/>
      <c r="UYD31" s="517"/>
      <c r="UYE31" s="517"/>
      <c r="UYF31" s="517"/>
      <c r="UYG31" s="517"/>
      <c r="UYH31" s="517"/>
      <c r="UYI31" s="517"/>
      <c r="UYJ31" s="517"/>
      <c r="UYK31" s="517"/>
      <c r="UYL31" s="517"/>
      <c r="UYM31" s="517"/>
      <c r="UYN31" s="517"/>
      <c r="UYO31" s="517"/>
      <c r="UYP31" s="517"/>
      <c r="UYQ31" s="517"/>
      <c r="UYR31" s="517"/>
      <c r="UYS31" s="517"/>
      <c r="UYT31" s="517"/>
      <c r="UYU31" s="517"/>
      <c r="UYV31" s="517"/>
      <c r="UYW31" s="517"/>
      <c r="UYX31" s="517"/>
      <c r="UYY31" s="517"/>
      <c r="UYZ31" s="517"/>
      <c r="UZA31" s="517"/>
      <c r="UZB31" s="517"/>
      <c r="UZC31" s="517"/>
      <c r="UZD31" s="517"/>
      <c r="UZE31" s="517"/>
      <c r="UZF31" s="517"/>
      <c r="UZG31" s="517"/>
      <c r="UZH31" s="517"/>
      <c r="UZI31" s="517"/>
      <c r="UZJ31" s="517"/>
      <c r="UZK31" s="517"/>
      <c r="UZL31" s="517"/>
      <c r="UZM31" s="517"/>
      <c r="UZN31" s="517"/>
      <c r="UZO31" s="517"/>
      <c r="UZP31" s="517"/>
      <c r="UZQ31" s="517"/>
      <c r="UZR31" s="517"/>
      <c r="UZS31" s="517"/>
      <c r="UZT31" s="517"/>
      <c r="UZU31" s="517"/>
      <c r="UZV31" s="517"/>
      <c r="UZW31" s="517"/>
      <c r="UZX31" s="517"/>
      <c r="UZY31" s="517"/>
      <c r="UZZ31" s="517"/>
      <c r="VAA31" s="517"/>
      <c r="VAB31" s="517"/>
      <c r="VAC31" s="517"/>
      <c r="VAD31" s="517"/>
      <c r="VAE31" s="517"/>
      <c r="VAF31" s="517"/>
      <c r="VAG31" s="517"/>
      <c r="VAH31" s="517"/>
      <c r="VAI31" s="517"/>
      <c r="VAJ31" s="517"/>
      <c r="VAK31" s="517"/>
      <c r="VAL31" s="517"/>
      <c r="VAM31" s="517"/>
      <c r="VAN31" s="517"/>
      <c r="VAO31" s="517"/>
      <c r="VAP31" s="517"/>
      <c r="VAQ31" s="517"/>
      <c r="VAR31" s="517"/>
      <c r="VAS31" s="517"/>
      <c r="VAT31" s="517"/>
      <c r="VAU31" s="517"/>
      <c r="VAV31" s="517"/>
      <c r="VAW31" s="517"/>
      <c r="VAX31" s="517"/>
      <c r="VAY31" s="517"/>
      <c r="VAZ31" s="517"/>
      <c r="VBA31" s="517"/>
      <c r="VBB31" s="517"/>
      <c r="VBC31" s="517"/>
      <c r="VBD31" s="517"/>
      <c r="VBE31" s="517"/>
      <c r="VBF31" s="517"/>
      <c r="VBG31" s="517"/>
      <c r="VBH31" s="517"/>
      <c r="VBI31" s="517"/>
      <c r="VBJ31" s="517"/>
      <c r="VBK31" s="517"/>
      <c r="VBL31" s="517"/>
      <c r="VBM31" s="517"/>
      <c r="VBN31" s="517"/>
      <c r="VBO31" s="517"/>
      <c r="VBP31" s="517"/>
      <c r="VBQ31" s="517"/>
      <c r="VBR31" s="517"/>
      <c r="VBS31" s="517"/>
      <c r="VBT31" s="517"/>
      <c r="VBU31" s="517"/>
      <c r="VBV31" s="517"/>
      <c r="VBW31" s="517"/>
      <c r="VBX31" s="517"/>
      <c r="VBY31" s="517"/>
      <c r="VBZ31" s="517"/>
      <c r="VCA31" s="517"/>
      <c r="VCB31" s="517"/>
      <c r="VCC31" s="517"/>
      <c r="VCD31" s="517"/>
      <c r="VCE31" s="517"/>
      <c r="VCF31" s="517"/>
      <c r="VCG31" s="517"/>
      <c r="VCH31" s="517"/>
      <c r="VCI31" s="517"/>
      <c r="VCJ31" s="517"/>
      <c r="VCK31" s="517"/>
      <c r="VCL31" s="517"/>
      <c r="VCM31" s="517"/>
      <c r="VCN31" s="517"/>
      <c r="VCO31" s="517"/>
      <c r="VCP31" s="517"/>
      <c r="VCQ31" s="517"/>
      <c r="VCR31" s="517"/>
      <c r="VCS31" s="517"/>
      <c r="VCT31" s="517"/>
      <c r="VCU31" s="517"/>
      <c r="VCV31" s="517"/>
      <c r="VCW31" s="517"/>
      <c r="VCX31" s="517"/>
      <c r="VCY31" s="517"/>
      <c r="VCZ31" s="517"/>
      <c r="VDA31" s="517"/>
      <c r="VDB31" s="517"/>
      <c r="VDC31" s="517"/>
      <c r="VDD31" s="517"/>
      <c r="VDE31" s="517"/>
      <c r="VDF31" s="517"/>
      <c r="VDG31" s="517"/>
      <c r="VDH31" s="517"/>
      <c r="VDI31" s="517"/>
      <c r="VDJ31" s="517"/>
      <c r="VDK31" s="517"/>
      <c r="VDL31" s="517"/>
      <c r="VDM31" s="517"/>
      <c r="VDN31" s="517"/>
      <c r="VDO31" s="517"/>
      <c r="VDP31" s="517"/>
      <c r="VDQ31" s="517"/>
      <c r="VDR31" s="517"/>
      <c r="VDS31" s="517"/>
      <c r="VDT31" s="517"/>
      <c r="VDU31" s="517"/>
      <c r="VDV31" s="517"/>
      <c r="VDW31" s="517"/>
      <c r="VDX31" s="517"/>
      <c r="VDY31" s="517"/>
      <c r="VDZ31" s="517"/>
      <c r="VEA31" s="517"/>
      <c r="VEB31" s="517"/>
      <c r="VEC31" s="517"/>
      <c r="VED31" s="517"/>
      <c r="VEE31" s="517"/>
      <c r="VEF31" s="517"/>
      <c r="VEG31" s="517"/>
      <c r="VEH31" s="517"/>
      <c r="VEI31" s="517"/>
      <c r="VEJ31" s="517"/>
      <c r="VEK31" s="517"/>
      <c r="VEL31" s="517"/>
      <c r="VEM31" s="517"/>
      <c r="VEN31" s="517"/>
      <c r="VEO31" s="517"/>
      <c r="VEP31" s="517"/>
      <c r="VEQ31" s="517"/>
      <c r="VER31" s="517"/>
      <c r="VES31" s="517"/>
      <c r="VET31" s="517"/>
      <c r="VEU31" s="517"/>
      <c r="VEV31" s="517"/>
      <c r="VEW31" s="517"/>
      <c r="VEX31" s="517"/>
      <c r="VEY31" s="517"/>
      <c r="VEZ31" s="517"/>
      <c r="VFA31" s="517"/>
      <c r="VFB31" s="517"/>
      <c r="VFC31" s="517"/>
      <c r="VFD31" s="517"/>
      <c r="VFE31" s="517"/>
      <c r="VFF31" s="517"/>
      <c r="VFG31" s="517"/>
      <c r="VFH31" s="517"/>
      <c r="VFI31" s="517"/>
      <c r="VFJ31" s="517"/>
      <c r="VFK31" s="517"/>
      <c r="VFL31" s="517"/>
      <c r="VFM31" s="517"/>
      <c r="VFN31" s="517"/>
      <c r="VFO31" s="517"/>
      <c r="VFP31" s="517"/>
      <c r="VFQ31" s="517"/>
      <c r="VFR31" s="517"/>
      <c r="VFS31" s="517"/>
      <c r="VFT31" s="517"/>
      <c r="VFU31" s="517"/>
      <c r="VFV31" s="517"/>
      <c r="VFW31" s="517"/>
      <c r="VFX31" s="517"/>
      <c r="VFY31" s="517"/>
      <c r="VFZ31" s="517"/>
      <c r="VGA31" s="517"/>
      <c r="VGB31" s="517"/>
      <c r="VGC31" s="517"/>
      <c r="VGD31" s="517"/>
      <c r="VGE31" s="517"/>
      <c r="VGF31" s="517"/>
      <c r="VGG31" s="517"/>
      <c r="VGH31" s="517"/>
      <c r="VGI31" s="517"/>
      <c r="VGJ31" s="517"/>
      <c r="VGK31" s="517"/>
      <c r="VGL31" s="517"/>
      <c r="VGM31" s="517"/>
      <c r="VGN31" s="517"/>
      <c r="VGO31" s="517"/>
      <c r="VGP31" s="517"/>
      <c r="VGQ31" s="517"/>
      <c r="VGR31" s="517"/>
      <c r="VGS31" s="517"/>
      <c r="VGT31" s="517"/>
      <c r="VGU31" s="517"/>
      <c r="VGV31" s="517"/>
      <c r="VGW31" s="517"/>
      <c r="VGX31" s="517"/>
      <c r="VGY31" s="517"/>
      <c r="VGZ31" s="517"/>
      <c r="VHA31" s="517"/>
      <c r="VHB31" s="517"/>
      <c r="VHC31" s="517"/>
      <c r="VHD31" s="517"/>
      <c r="VHE31" s="517"/>
      <c r="VHF31" s="517"/>
      <c r="VHG31" s="517"/>
      <c r="VHH31" s="517"/>
      <c r="VHI31" s="517"/>
      <c r="VHJ31" s="517"/>
      <c r="VHK31" s="517"/>
      <c r="VHL31" s="517"/>
      <c r="VHM31" s="517"/>
      <c r="VHN31" s="517"/>
      <c r="VHO31" s="517"/>
      <c r="VHP31" s="517"/>
      <c r="VHQ31" s="517"/>
      <c r="VHR31" s="517"/>
      <c r="VHS31" s="517"/>
      <c r="VHT31" s="517"/>
      <c r="VHU31" s="517"/>
      <c r="VHV31" s="517"/>
      <c r="VHW31" s="517"/>
      <c r="VHX31" s="517"/>
      <c r="VHY31" s="517"/>
      <c r="VHZ31" s="517"/>
      <c r="VIA31" s="517"/>
      <c r="VIB31" s="517"/>
      <c r="VIC31" s="517"/>
      <c r="VID31" s="517"/>
      <c r="VIE31" s="517"/>
      <c r="VIF31" s="517"/>
      <c r="VIG31" s="517"/>
      <c r="VIH31" s="517"/>
      <c r="VII31" s="517"/>
      <c r="VIJ31" s="517"/>
      <c r="VIK31" s="517"/>
      <c r="VIL31" s="517"/>
      <c r="VIM31" s="517"/>
      <c r="VIN31" s="517"/>
      <c r="VIO31" s="517"/>
      <c r="VIP31" s="517"/>
      <c r="VIQ31" s="517"/>
      <c r="VIR31" s="517"/>
      <c r="VIS31" s="517"/>
      <c r="VIT31" s="517"/>
      <c r="VIU31" s="517"/>
      <c r="VIV31" s="517"/>
      <c r="VIW31" s="517"/>
      <c r="VIX31" s="517"/>
      <c r="VIY31" s="517"/>
      <c r="VIZ31" s="517"/>
      <c r="VJA31" s="517"/>
      <c r="VJB31" s="517"/>
      <c r="VJC31" s="517"/>
      <c r="VJD31" s="517"/>
      <c r="VJE31" s="517"/>
      <c r="VJF31" s="517"/>
      <c r="VJG31" s="517"/>
      <c r="VJH31" s="517"/>
      <c r="VJI31" s="517"/>
      <c r="VJJ31" s="517"/>
      <c r="VJK31" s="517"/>
      <c r="VJL31" s="517"/>
      <c r="VJM31" s="517"/>
      <c r="VJN31" s="517"/>
      <c r="VJO31" s="517"/>
      <c r="VJP31" s="517"/>
      <c r="VJQ31" s="517"/>
      <c r="VJR31" s="517"/>
      <c r="VJS31" s="517"/>
      <c r="VJT31" s="517"/>
      <c r="VJU31" s="517"/>
      <c r="VJV31" s="517"/>
      <c r="VJW31" s="517"/>
      <c r="VJX31" s="517"/>
      <c r="VJY31" s="517"/>
      <c r="VJZ31" s="517"/>
      <c r="VKA31" s="517"/>
      <c r="VKB31" s="517"/>
      <c r="VKC31" s="517"/>
      <c r="VKD31" s="517"/>
      <c r="VKE31" s="517"/>
      <c r="VKF31" s="517"/>
      <c r="VKG31" s="517"/>
      <c r="VKH31" s="517"/>
      <c r="VKI31" s="517"/>
      <c r="VKJ31" s="517"/>
      <c r="VKK31" s="517"/>
      <c r="VKL31" s="517"/>
      <c r="VKM31" s="517"/>
      <c r="VKN31" s="517"/>
      <c r="VKO31" s="517"/>
      <c r="VKP31" s="517"/>
      <c r="VKQ31" s="517"/>
      <c r="VKR31" s="517"/>
      <c r="VKS31" s="517"/>
      <c r="VKT31" s="517"/>
      <c r="VKU31" s="517"/>
      <c r="VKV31" s="517"/>
      <c r="VKW31" s="517"/>
      <c r="VKX31" s="517"/>
      <c r="VKY31" s="517"/>
      <c r="VKZ31" s="517"/>
      <c r="VLA31" s="517"/>
      <c r="VLB31" s="517"/>
      <c r="VLC31" s="517"/>
      <c r="VLD31" s="517"/>
      <c r="VLE31" s="517"/>
      <c r="VLF31" s="517"/>
      <c r="VLG31" s="517"/>
      <c r="VLH31" s="517"/>
      <c r="VLI31" s="517"/>
      <c r="VLJ31" s="517"/>
      <c r="VLK31" s="517"/>
      <c r="VLL31" s="517"/>
      <c r="VLM31" s="517"/>
      <c r="VLN31" s="517"/>
      <c r="VLO31" s="517"/>
      <c r="VLP31" s="517"/>
      <c r="VLQ31" s="517"/>
      <c r="VLR31" s="517"/>
      <c r="VLS31" s="517"/>
      <c r="VLT31" s="517"/>
      <c r="VLU31" s="517"/>
      <c r="VLV31" s="517"/>
      <c r="VLW31" s="517"/>
      <c r="VLX31" s="517"/>
      <c r="VLY31" s="517"/>
      <c r="VLZ31" s="517"/>
      <c r="VMA31" s="517"/>
      <c r="VMB31" s="517"/>
      <c r="VMC31" s="517"/>
      <c r="VMD31" s="517"/>
      <c r="VME31" s="517"/>
      <c r="VMF31" s="517"/>
      <c r="VMG31" s="517"/>
      <c r="VMH31" s="517"/>
      <c r="VMI31" s="517"/>
      <c r="VMJ31" s="517"/>
      <c r="VMK31" s="517"/>
      <c r="VML31" s="517"/>
      <c r="VMM31" s="517"/>
      <c r="VMN31" s="517"/>
      <c r="VMO31" s="517"/>
      <c r="VMP31" s="517"/>
      <c r="VMQ31" s="517"/>
      <c r="VMR31" s="517"/>
      <c r="VMS31" s="517"/>
      <c r="VMT31" s="517"/>
      <c r="VMU31" s="517"/>
      <c r="VMV31" s="517"/>
      <c r="VMW31" s="517"/>
      <c r="VMX31" s="517"/>
      <c r="VMY31" s="517"/>
      <c r="VMZ31" s="517"/>
      <c r="VNA31" s="517"/>
      <c r="VNB31" s="517"/>
      <c r="VNC31" s="517"/>
      <c r="VND31" s="517"/>
      <c r="VNE31" s="517"/>
      <c r="VNF31" s="517"/>
      <c r="VNG31" s="517"/>
      <c r="VNH31" s="517"/>
      <c r="VNI31" s="517"/>
      <c r="VNJ31" s="517"/>
      <c r="VNK31" s="517"/>
      <c r="VNL31" s="517"/>
      <c r="VNM31" s="517"/>
      <c r="VNN31" s="517"/>
      <c r="VNO31" s="517"/>
      <c r="VNP31" s="517"/>
      <c r="VNQ31" s="517"/>
      <c r="VNR31" s="517"/>
      <c r="VNS31" s="517"/>
      <c r="VNT31" s="517"/>
      <c r="VNU31" s="517"/>
      <c r="VNV31" s="517"/>
      <c r="VNW31" s="517"/>
      <c r="VNX31" s="517"/>
      <c r="VNY31" s="517"/>
      <c r="VNZ31" s="517"/>
      <c r="VOA31" s="517"/>
      <c r="VOB31" s="517"/>
      <c r="VOC31" s="517"/>
      <c r="VOD31" s="517"/>
      <c r="VOE31" s="517"/>
      <c r="VOF31" s="517"/>
      <c r="VOG31" s="517"/>
      <c r="VOH31" s="517"/>
      <c r="VOI31" s="517"/>
      <c r="VOJ31" s="517"/>
      <c r="VOK31" s="517"/>
      <c r="VOL31" s="517"/>
      <c r="VOM31" s="517"/>
      <c r="VON31" s="517"/>
      <c r="VOO31" s="517"/>
      <c r="VOP31" s="517"/>
      <c r="VOQ31" s="517"/>
      <c r="VOR31" s="517"/>
      <c r="VOS31" s="517"/>
      <c r="VOT31" s="517"/>
      <c r="VOU31" s="517"/>
      <c r="VOV31" s="517"/>
      <c r="VOW31" s="517"/>
      <c r="VOX31" s="517"/>
      <c r="VOY31" s="517"/>
      <c r="VOZ31" s="517"/>
      <c r="VPA31" s="517"/>
      <c r="VPB31" s="517"/>
      <c r="VPC31" s="517"/>
      <c r="VPD31" s="517"/>
      <c r="VPE31" s="517"/>
      <c r="VPF31" s="517"/>
      <c r="VPG31" s="517"/>
      <c r="VPH31" s="517"/>
      <c r="VPI31" s="517"/>
      <c r="VPJ31" s="517"/>
      <c r="VPK31" s="517"/>
      <c r="VPL31" s="517"/>
      <c r="VPM31" s="517"/>
      <c r="VPN31" s="517"/>
      <c r="VPO31" s="517"/>
      <c r="VPP31" s="517"/>
      <c r="VPQ31" s="517"/>
      <c r="VPR31" s="517"/>
      <c r="VPS31" s="517"/>
      <c r="VPT31" s="517"/>
      <c r="VPU31" s="517"/>
      <c r="VPV31" s="517"/>
      <c r="VPW31" s="517"/>
      <c r="VPX31" s="517"/>
      <c r="VPY31" s="517"/>
      <c r="VPZ31" s="517"/>
      <c r="VQA31" s="517"/>
      <c r="VQB31" s="517"/>
      <c r="VQC31" s="517"/>
      <c r="VQD31" s="517"/>
      <c r="VQE31" s="517"/>
      <c r="VQF31" s="517"/>
      <c r="VQG31" s="517"/>
      <c r="VQH31" s="517"/>
      <c r="VQI31" s="517"/>
      <c r="VQJ31" s="517"/>
      <c r="VQK31" s="517"/>
      <c r="VQL31" s="517"/>
      <c r="VQM31" s="517"/>
      <c r="VQN31" s="517"/>
      <c r="VQO31" s="517"/>
      <c r="VQP31" s="517"/>
      <c r="VQQ31" s="517"/>
      <c r="VQR31" s="517"/>
      <c r="VQS31" s="517"/>
      <c r="VQT31" s="517"/>
      <c r="VQU31" s="517"/>
      <c r="VQV31" s="517"/>
      <c r="VQW31" s="517"/>
      <c r="VQX31" s="517"/>
      <c r="VQY31" s="517"/>
      <c r="VQZ31" s="517"/>
      <c r="VRA31" s="517"/>
      <c r="VRB31" s="517"/>
      <c r="VRC31" s="517"/>
      <c r="VRD31" s="517"/>
      <c r="VRE31" s="517"/>
      <c r="VRF31" s="517"/>
      <c r="VRG31" s="517"/>
      <c r="VRH31" s="517"/>
      <c r="VRI31" s="517"/>
      <c r="VRJ31" s="517"/>
      <c r="VRK31" s="517"/>
      <c r="VRL31" s="517"/>
      <c r="VRM31" s="517"/>
      <c r="VRN31" s="517"/>
      <c r="VRO31" s="517"/>
      <c r="VRP31" s="517"/>
      <c r="VRQ31" s="517"/>
      <c r="VRR31" s="517"/>
      <c r="VRS31" s="517"/>
      <c r="VRT31" s="517"/>
      <c r="VRU31" s="517"/>
      <c r="VRV31" s="517"/>
      <c r="VRW31" s="517"/>
      <c r="VRX31" s="517"/>
      <c r="VRY31" s="517"/>
      <c r="VRZ31" s="517"/>
      <c r="VSA31" s="517"/>
      <c r="VSB31" s="517"/>
      <c r="VSC31" s="517"/>
      <c r="VSD31" s="517"/>
      <c r="VSE31" s="517"/>
      <c r="VSF31" s="517"/>
      <c r="VSG31" s="517"/>
      <c r="VSH31" s="517"/>
      <c r="VSI31" s="517"/>
      <c r="VSJ31" s="517"/>
      <c r="VSK31" s="517"/>
      <c r="VSL31" s="517"/>
      <c r="VSM31" s="517"/>
      <c r="VSN31" s="517"/>
      <c r="VSO31" s="517"/>
      <c r="VSP31" s="517"/>
      <c r="VSQ31" s="517"/>
      <c r="VSR31" s="517"/>
      <c r="VSS31" s="517"/>
      <c r="VST31" s="517"/>
      <c r="VSU31" s="517"/>
      <c r="VSV31" s="517"/>
      <c r="VSW31" s="517"/>
      <c r="VSX31" s="517"/>
      <c r="VSY31" s="517"/>
      <c r="VSZ31" s="517"/>
      <c r="VTA31" s="517"/>
      <c r="VTB31" s="517"/>
      <c r="VTC31" s="517"/>
      <c r="VTD31" s="517"/>
      <c r="VTE31" s="517"/>
      <c r="VTF31" s="517"/>
      <c r="VTG31" s="517"/>
      <c r="VTH31" s="517"/>
      <c r="VTI31" s="517"/>
      <c r="VTJ31" s="517"/>
      <c r="VTK31" s="517"/>
      <c r="VTL31" s="517"/>
      <c r="VTM31" s="517"/>
      <c r="VTN31" s="517"/>
      <c r="VTO31" s="517"/>
      <c r="VTP31" s="517"/>
      <c r="VTQ31" s="517"/>
      <c r="VTR31" s="517"/>
      <c r="VTS31" s="517"/>
      <c r="VTT31" s="517"/>
      <c r="VTU31" s="517"/>
      <c r="VTV31" s="517"/>
      <c r="VTW31" s="517"/>
      <c r="VTX31" s="517"/>
      <c r="VTY31" s="517"/>
      <c r="VTZ31" s="517"/>
      <c r="VUA31" s="517"/>
      <c r="VUB31" s="517"/>
      <c r="VUC31" s="517"/>
      <c r="VUD31" s="517"/>
      <c r="VUE31" s="517"/>
      <c r="VUF31" s="517"/>
      <c r="VUG31" s="517"/>
      <c r="VUH31" s="517"/>
      <c r="VUI31" s="517"/>
      <c r="VUJ31" s="517"/>
      <c r="VUK31" s="517"/>
      <c r="VUL31" s="517"/>
      <c r="VUM31" s="517"/>
      <c r="VUN31" s="517"/>
      <c r="VUO31" s="517"/>
      <c r="VUP31" s="517"/>
      <c r="VUQ31" s="517"/>
      <c r="VUR31" s="517"/>
      <c r="VUS31" s="517"/>
      <c r="VUT31" s="517"/>
      <c r="VUU31" s="517"/>
      <c r="VUV31" s="517"/>
      <c r="VUW31" s="517"/>
      <c r="VUX31" s="517"/>
      <c r="VUY31" s="517"/>
      <c r="VUZ31" s="517"/>
      <c r="VVA31" s="517"/>
      <c r="VVB31" s="517"/>
      <c r="VVC31" s="517"/>
      <c r="VVD31" s="517"/>
      <c r="VVE31" s="517"/>
      <c r="VVF31" s="517"/>
      <c r="VVG31" s="517"/>
      <c r="VVH31" s="517"/>
      <c r="VVI31" s="517"/>
      <c r="VVJ31" s="517"/>
      <c r="VVK31" s="517"/>
      <c r="VVL31" s="517"/>
      <c r="VVM31" s="517"/>
      <c r="VVN31" s="517"/>
      <c r="VVO31" s="517"/>
      <c r="VVP31" s="517"/>
      <c r="VVQ31" s="517"/>
      <c r="VVR31" s="517"/>
      <c r="VVS31" s="517"/>
      <c r="VVT31" s="517"/>
      <c r="VVU31" s="517"/>
      <c r="VVV31" s="517"/>
      <c r="VVW31" s="517"/>
      <c r="VVX31" s="517"/>
      <c r="VVY31" s="517"/>
      <c r="VVZ31" s="517"/>
      <c r="VWA31" s="517"/>
      <c r="VWB31" s="517"/>
      <c r="VWC31" s="517"/>
      <c r="VWD31" s="517"/>
      <c r="VWE31" s="517"/>
      <c r="VWF31" s="517"/>
      <c r="VWG31" s="517"/>
      <c r="VWH31" s="517"/>
      <c r="VWI31" s="517"/>
      <c r="VWJ31" s="517"/>
      <c r="VWK31" s="517"/>
      <c r="VWL31" s="517"/>
      <c r="VWM31" s="517"/>
      <c r="VWN31" s="517"/>
      <c r="VWO31" s="517"/>
      <c r="VWP31" s="517"/>
      <c r="VWQ31" s="517"/>
      <c r="VWR31" s="517"/>
      <c r="VWS31" s="517"/>
      <c r="VWT31" s="517"/>
      <c r="VWU31" s="517"/>
      <c r="VWV31" s="517"/>
      <c r="VWW31" s="517"/>
      <c r="VWX31" s="517"/>
      <c r="VWY31" s="517"/>
      <c r="VWZ31" s="517"/>
      <c r="VXA31" s="517"/>
      <c r="VXB31" s="517"/>
      <c r="VXC31" s="517"/>
      <c r="VXD31" s="517"/>
      <c r="VXE31" s="517"/>
      <c r="VXF31" s="517"/>
      <c r="VXG31" s="517"/>
      <c r="VXH31" s="517"/>
      <c r="VXI31" s="517"/>
      <c r="VXJ31" s="517"/>
      <c r="VXK31" s="517"/>
      <c r="VXL31" s="517"/>
      <c r="VXM31" s="517"/>
      <c r="VXN31" s="517"/>
      <c r="VXO31" s="517"/>
      <c r="VXP31" s="517"/>
      <c r="VXQ31" s="517"/>
      <c r="VXR31" s="517"/>
      <c r="VXS31" s="517"/>
      <c r="VXT31" s="517"/>
      <c r="VXU31" s="517"/>
      <c r="VXV31" s="517"/>
      <c r="VXW31" s="517"/>
      <c r="VXX31" s="517"/>
      <c r="VXY31" s="517"/>
      <c r="VXZ31" s="517"/>
      <c r="VYA31" s="517"/>
      <c r="VYB31" s="517"/>
      <c r="VYC31" s="517"/>
      <c r="VYD31" s="517"/>
      <c r="VYE31" s="517"/>
      <c r="VYF31" s="517"/>
      <c r="VYG31" s="517"/>
      <c r="VYH31" s="517"/>
      <c r="VYI31" s="517"/>
      <c r="VYJ31" s="517"/>
      <c r="VYK31" s="517"/>
      <c r="VYL31" s="517"/>
      <c r="VYM31" s="517"/>
      <c r="VYN31" s="517"/>
      <c r="VYO31" s="517"/>
      <c r="VYP31" s="517"/>
      <c r="VYQ31" s="517"/>
      <c r="VYR31" s="517"/>
      <c r="VYS31" s="517"/>
      <c r="VYT31" s="517"/>
      <c r="VYU31" s="517"/>
      <c r="VYV31" s="517"/>
      <c r="VYW31" s="517"/>
      <c r="VYX31" s="517"/>
      <c r="VYY31" s="517"/>
      <c r="VYZ31" s="517"/>
      <c r="VZA31" s="517"/>
      <c r="VZB31" s="517"/>
      <c r="VZC31" s="517"/>
      <c r="VZD31" s="517"/>
      <c r="VZE31" s="517"/>
      <c r="VZF31" s="517"/>
      <c r="VZG31" s="517"/>
      <c r="VZH31" s="517"/>
      <c r="VZI31" s="517"/>
      <c r="VZJ31" s="517"/>
      <c r="VZK31" s="517"/>
      <c r="VZL31" s="517"/>
      <c r="VZM31" s="517"/>
      <c r="VZN31" s="517"/>
      <c r="VZO31" s="517"/>
      <c r="VZP31" s="517"/>
      <c r="VZQ31" s="517"/>
      <c r="VZR31" s="517"/>
      <c r="VZS31" s="517"/>
      <c r="VZT31" s="517"/>
      <c r="VZU31" s="517"/>
      <c r="VZV31" s="517"/>
      <c r="VZW31" s="517"/>
      <c r="VZX31" s="517"/>
      <c r="VZY31" s="517"/>
      <c r="VZZ31" s="517"/>
      <c r="WAA31" s="517"/>
      <c r="WAB31" s="517"/>
      <c r="WAC31" s="517"/>
      <c r="WAD31" s="517"/>
      <c r="WAE31" s="517"/>
      <c r="WAF31" s="517"/>
      <c r="WAG31" s="517"/>
      <c r="WAH31" s="517"/>
      <c r="WAI31" s="517"/>
      <c r="WAJ31" s="517"/>
      <c r="WAK31" s="517"/>
      <c r="WAL31" s="517"/>
      <c r="WAM31" s="517"/>
      <c r="WAN31" s="517"/>
      <c r="WAO31" s="517"/>
      <c r="WAP31" s="517"/>
      <c r="WAQ31" s="517"/>
      <c r="WAR31" s="517"/>
      <c r="WAS31" s="517"/>
      <c r="WAT31" s="517"/>
      <c r="WAU31" s="517"/>
      <c r="WAV31" s="517"/>
      <c r="WAW31" s="517"/>
      <c r="WAX31" s="517"/>
      <c r="WAY31" s="517"/>
      <c r="WAZ31" s="517"/>
      <c r="WBA31" s="517"/>
      <c r="WBB31" s="517"/>
      <c r="WBC31" s="517"/>
      <c r="WBD31" s="517"/>
      <c r="WBE31" s="517"/>
      <c r="WBF31" s="517"/>
      <c r="WBG31" s="517"/>
      <c r="WBH31" s="517"/>
      <c r="WBI31" s="517"/>
      <c r="WBJ31" s="517"/>
      <c r="WBK31" s="517"/>
      <c r="WBL31" s="517"/>
      <c r="WBM31" s="517"/>
      <c r="WBN31" s="517"/>
      <c r="WBO31" s="517"/>
      <c r="WBP31" s="517"/>
      <c r="WBQ31" s="517"/>
      <c r="WBR31" s="517"/>
      <c r="WBS31" s="517"/>
      <c r="WBT31" s="517"/>
      <c r="WBU31" s="517"/>
      <c r="WBV31" s="517"/>
      <c r="WBW31" s="517"/>
      <c r="WBX31" s="517"/>
      <c r="WBY31" s="517"/>
      <c r="WBZ31" s="517"/>
      <c r="WCA31" s="517"/>
      <c r="WCB31" s="517"/>
      <c r="WCC31" s="517"/>
      <c r="WCD31" s="517"/>
      <c r="WCE31" s="517"/>
      <c r="WCF31" s="517"/>
      <c r="WCG31" s="517"/>
      <c r="WCH31" s="517"/>
      <c r="WCI31" s="517"/>
      <c r="WCJ31" s="517"/>
      <c r="WCK31" s="517"/>
      <c r="WCL31" s="517"/>
      <c r="WCM31" s="517"/>
      <c r="WCN31" s="517"/>
      <c r="WCO31" s="517"/>
      <c r="WCP31" s="517"/>
      <c r="WCQ31" s="517"/>
      <c r="WCR31" s="517"/>
      <c r="WCS31" s="517"/>
      <c r="WCT31" s="517"/>
      <c r="WCU31" s="517"/>
      <c r="WCV31" s="517"/>
      <c r="WCW31" s="517"/>
      <c r="WCX31" s="517"/>
      <c r="WCY31" s="517"/>
      <c r="WCZ31" s="517"/>
      <c r="WDA31" s="517"/>
      <c r="WDB31" s="517"/>
      <c r="WDC31" s="517"/>
      <c r="WDD31" s="517"/>
      <c r="WDE31" s="517"/>
      <c r="WDF31" s="517"/>
      <c r="WDG31" s="517"/>
      <c r="WDH31" s="517"/>
      <c r="WDI31" s="517"/>
      <c r="WDJ31" s="517"/>
      <c r="WDK31" s="517"/>
      <c r="WDL31" s="517"/>
      <c r="WDM31" s="517"/>
      <c r="WDN31" s="517"/>
      <c r="WDO31" s="517"/>
      <c r="WDP31" s="517"/>
      <c r="WDQ31" s="517"/>
      <c r="WDR31" s="517"/>
      <c r="WDS31" s="517"/>
      <c r="WDT31" s="517"/>
      <c r="WDU31" s="517"/>
      <c r="WDV31" s="517"/>
      <c r="WDW31" s="517"/>
      <c r="WDX31" s="517"/>
      <c r="WDY31" s="517"/>
      <c r="WDZ31" s="517"/>
      <c r="WEA31" s="517"/>
      <c r="WEB31" s="517"/>
      <c r="WEC31" s="517"/>
      <c r="WED31" s="517"/>
      <c r="WEE31" s="517"/>
      <c r="WEF31" s="517"/>
      <c r="WEG31" s="517"/>
      <c r="WEH31" s="517"/>
      <c r="WEI31" s="517"/>
      <c r="WEJ31" s="517"/>
      <c r="WEK31" s="517"/>
      <c r="WEL31" s="517"/>
      <c r="WEM31" s="517"/>
      <c r="WEN31" s="517"/>
      <c r="WEO31" s="517"/>
      <c r="WEP31" s="517"/>
      <c r="WEQ31" s="517"/>
      <c r="WER31" s="517"/>
      <c r="WES31" s="517"/>
      <c r="WET31" s="517"/>
      <c r="WEU31" s="517"/>
      <c r="WEV31" s="517"/>
      <c r="WEW31" s="517"/>
      <c r="WEX31" s="517"/>
      <c r="WEY31" s="517"/>
      <c r="WEZ31" s="517"/>
      <c r="WFA31" s="517"/>
      <c r="WFB31" s="517"/>
      <c r="WFC31" s="517"/>
      <c r="WFD31" s="517"/>
      <c r="WFE31" s="517"/>
      <c r="WFF31" s="517"/>
      <c r="WFG31" s="517"/>
      <c r="WFH31" s="517"/>
      <c r="WFI31" s="517"/>
      <c r="WFJ31" s="517"/>
      <c r="WFK31" s="517"/>
      <c r="WFL31" s="517"/>
      <c r="WFM31" s="517"/>
      <c r="WFN31" s="517"/>
      <c r="WFO31" s="517"/>
      <c r="WFP31" s="517"/>
      <c r="WFQ31" s="517"/>
      <c r="WFR31" s="517"/>
      <c r="WFS31" s="517"/>
      <c r="WFT31" s="517"/>
      <c r="WFU31" s="517"/>
      <c r="WFV31" s="517"/>
      <c r="WFW31" s="517"/>
      <c r="WFX31" s="517"/>
      <c r="WFY31" s="517"/>
      <c r="WFZ31" s="517"/>
      <c r="WGA31" s="517"/>
      <c r="WGB31" s="517"/>
      <c r="WGC31" s="517"/>
      <c r="WGD31" s="517"/>
      <c r="WGE31" s="517"/>
      <c r="WGF31" s="517"/>
      <c r="WGG31" s="517"/>
      <c r="WGH31" s="517"/>
      <c r="WGI31" s="517"/>
      <c r="WGJ31" s="517"/>
      <c r="WGK31" s="517"/>
      <c r="WGL31" s="517"/>
      <c r="WGM31" s="517"/>
      <c r="WGN31" s="517"/>
      <c r="WGO31" s="517"/>
      <c r="WGP31" s="517"/>
      <c r="WGQ31" s="517"/>
      <c r="WGR31" s="517"/>
      <c r="WGS31" s="517"/>
      <c r="WGT31" s="517"/>
      <c r="WGU31" s="517"/>
      <c r="WGV31" s="517"/>
      <c r="WGW31" s="517"/>
      <c r="WGX31" s="517"/>
      <c r="WGY31" s="517"/>
      <c r="WGZ31" s="517"/>
      <c r="WHA31" s="517"/>
      <c r="WHB31" s="517"/>
      <c r="WHC31" s="517"/>
      <c r="WHD31" s="517"/>
      <c r="WHE31" s="517"/>
      <c r="WHF31" s="517"/>
      <c r="WHG31" s="517"/>
      <c r="WHH31" s="517"/>
      <c r="WHI31" s="517"/>
      <c r="WHJ31" s="517"/>
      <c r="WHK31" s="517"/>
      <c r="WHL31" s="517"/>
      <c r="WHM31" s="517"/>
      <c r="WHN31" s="517"/>
      <c r="WHO31" s="517"/>
      <c r="WHP31" s="517"/>
      <c r="WHQ31" s="517"/>
      <c r="WHR31" s="517"/>
      <c r="WHS31" s="517"/>
      <c r="WHT31" s="517"/>
      <c r="WHU31" s="517"/>
      <c r="WHV31" s="517"/>
      <c r="WHW31" s="517"/>
      <c r="WHX31" s="517"/>
      <c r="WHY31" s="517"/>
      <c r="WHZ31" s="517"/>
      <c r="WIA31" s="517"/>
      <c r="WIB31" s="517"/>
      <c r="WIC31" s="517"/>
      <c r="WID31" s="517"/>
      <c r="WIE31" s="517"/>
      <c r="WIF31" s="517"/>
      <c r="WIG31" s="517"/>
      <c r="WIH31" s="517"/>
      <c r="WII31" s="517"/>
      <c r="WIJ31" s="517"/>
      <c r="WIK31" s="517"/>
      <c r="WIL31" s="517"/>
      <c r="WIM31" s="517"/>
      <c r="WIN31" s="517"/>
      <c r="WIO31" s="517"/>
      <c r="WIP31" s="517"/>
      <c r="WIQ31" s="517"/>
      <c r="WIR31" s="517"/>
      <c r="WIS31" s="517"/>
      <c r="WIT31" s="517"/>
      <c r="WIU31" s="517"/>
      <c r="WIV31" s="517"/>
      <c r="WIW31" s="517"/>
      <c r="WIX31" s="517"/>
      <c r="WIY31" s="517"/>
      <c r="WIZ31" s="517"/>
      <c r="WJA31" s="517"/>
      <c r="WJB31" s="517"/>
      <c r="WJC31" s="517"/>
      <c r="WJD31" s="517"/>
      <c r="WJE31" s="517"/>
      <c r="WJF31" s="517"/>
      <c r="WJG31" s="517"/>
      <c r="WJH31" s="517"/>
      <c r="WJI31" s="517"/>
      <c r="WJJ31" s="517"/>
      <c r="WJK31" s="517"/>
      <c r="WJL31" s="517"/>
      <c r="WJM31" s="517"/>
      <c r="WJN31" s="517"/>
      <c r="WJO31" s="517"/>
      <c r="WJP31" s="517"/>
      <c r="WJQ31" s="517"/>
      <c r="WJR31" s="517"/>
      <c r="WJS31" s="517"/>
      <c r="WJT31" s="517"/>
      <c r="WJU31" s="517"/>
      <c r="WJV31" s="517"/>
      <c r="WJW31" s="517"/>
      <c r="WJX31" s="517"/>
      <c r="WJY31" s="517"/>
      <c r="WJZ31" s="517"/>
      <c r="WKA31" s="517"/>
      <c r="WKB31" s="517"/>
      <c r="WKC31" s="517"/>
      <c r="WKD31" s="517"/>
      <c r="WKE31" s="517"/>
      <c r="WKF31" s="517"/>
      <c r="WKG31" s="517"/>
      <c r="WKH31" s="517"/>
      <c r="WKI31" s="517"/>
      <c r="WKJ31" s="517"/>
      <c r="WKK31" s="517"/>
      <c r="WKL31" s="517"/>
      <c r="WKM31" s="517"/>
      <c r="WKN31" s="517"/>
      <c r="WKO31" s="517"/>
      <c r="WKP31" s="517"/>
      <c r="WKQ31" s="517"/>
      <c r="WKR31" s="517"/>
      <c r="WKS31" s="517"/>
      <c r="WKT31" s="517"/>
      <c r="WKU31" s="517"/>
      <c r="WKV31" s="517"/>
      <c r="WKW31" s="517"/>
      <c r="WKX31" s="517"/>
      <c r="WKY31" s="517"/>
      <c r="WKZ31" s="517"/>
      <c r="WLA31" s="517"/>
      <c r="WLB31" s="517"/>
      <c r="WLC31" s="517"/>
      <c r="WLD31" s="517"/>
      <c r="WLE31" s="517"/>
      <c r="WLF31" s="517"/>
      <c r="WLG31" s="517"/>
      <c r="WLH31" s="517"/>
      <c r="WLI31" s="517"/>
      <c r="WLJ31" s="517"/>
      <c r="WLK31" s="517"/>
      <c r="WLL31" s="517"/>
      <c r="WLM31" s="517"/>
      <c r="WLN31" s="517"/>
      <c r="WLO31" s="517"/>
      <c r="WLP31" s="517"/>
      <c r="WLQ31" s="517"/>
      <c r="WLR31" s="517"/>
      <c r="WLS31" s="517"/>
      <c r="WLT31" s="517"/>
      <c r="WLU31" s="517"/>
      <c r="WLV31" s="517"/>
      <c r="WLW31" s="517"/>
      <c r="WLX31" s="517"/>
      <c r="WLY31" s="517"/>
      <c r="WLZ31" s="517"/>
      <c r="WMA31" s="517"/>
      <c r="WMB31" s="517"/>
      <c r="WMC31" s="517"/>
      <c r="WMD31" s="517"/>
      <c r="WME31" s="517"/>
      <c r="WMF31" s="517"/>
      <c r="WMG31" s="517"/>
      <c r="WMH31" s="517"/>
      <c r="WMI31" s="517"/>
      <c r="WMJ31" s="517"/>
      <c r="WMK31" s="517"/>
      <c r="WML31" s="517"/>
      <c r="WMM31" s="517"/>
      <c r="WMN31" s="517"/>
      <c r="WMO31" s="517"/>
      <c r="WMP31" s="517"/>
      <c r="WMQ31" s="517"/>
      <c r="WMR31" s="517"/>
      <c r="WMS31" s="517"/>
      <c r="WMT31" s="517"/>
      <c r="WMU31" s="517"/>
      <c r="WMV31" s="517"/>
      <c r="WMW31" s="517"/>
      <c r="WMX31" s="517"/>
      <c r="WMY31" s="517"/>
      <c r="WMZ31" s="517"/>
      <c r="WNA31" s="517"/>
      <c r="WNB31" s="517"/>
      <c r="WNC31" s="517"/>
      <c r="WND31" s="517"/>
      <c r="WNE31" s="517"/>
      <c r="WNF31" s="517"/>
      <c r="WNG31" s="517"/>
      <c r="WNH31" s="517"/>
      <c r="WNI31" s="517"/>
      <c r="WNJ31" s="517"/>
      <c r="WNK31" s="517"/>
      <c r="WNL31" s="517"/>
      <c r="WNM31" s="517"/>
      <c r="WNN31" s="517"/>
      <c r="WNO31" s="517"/>
      <c r="WNP31" s="517"/>
      <c r="WNQ31" s="517"/>
      <c r="WNR31" s="517"/>
      <c r="WNS31" s="517"/>
      <c r="WNT31" s="517"/>
      <c r="WNU31" s="517"/>
      <c r="WNV31" s="517"/>
      <c r="WNW31" s="517"/>
      <c r="WNX31" s="517"/>
      <c r="WNY31" s="517"/>
      <c r="WNZ31" s="517"/>
      <c r="WOA31" s="517"/>
      <c r="WOB31" s="517"/>
      <c r="WOC31" s="517"/>
      <c r="WOD31" s="517"/>
      <c r="WOE31" s="517"/>
      <c r="WOF31" s="517"/>
      <c r="WOG31" s="517"/>
      <c r="WOH31" s="517"/>
      <c r="WOI31" s="517"/>
      <c r="WOJ31" s="517"/>
      <c r="WOK31" s="517"/>
      <c r="WOL31" s="517"/>
      <c r="WOM31" s="517"/>
      <c r="WON31" s="517"/>
      <c r="WOO31" s="517"/>
      <c r="WOP31" s="517"/>
      <c r="WOQ31" s="517"/>
      <c r="WOR31" s="517"/>
      <c r="WOS31" s="517"/>
      <c r="WOT31" s="517"/>
      <c r="WOU31" s="517"/>
      <c r="WOV31" s="517"/>
      <c r="WOW31" s="517"/>
      <c r="WOX31" s="517"/>
      <c r="WOY31" s="517"/>
      <c r="WOZ31" s="517"/>
      <c r="WPA31" s="517"/>
      <c r="WPB31" s="517"/>
      <c r="WPC31" s="517"/>
      <c r="WPD31" s="517"/>
      <c r="WPE31" s="517"/>
      <c r="WPF31" s="517"/>
      <c r="WPG31" s="517"/>
      <c r="WPH31" s="517"/>
      <c r="WPI31" s="517"/>
      <c r="WPJ31" s="517"/>
      <c r="WPK31" s="517"/>
      <c r="WPL31" s="517"/>
      <c r="WPM31" s="517"/>
      <c r="WPN31" s="517"/>
      <c r="WPO31" s="517"/>
      <c r="WPP31" s="517"/>
      <c r="WPQ31" s="517"/>
      <c r="WPR31" s="517"/>
      <c r="WPS31" s="517"/>
      <c r="WPT31" s="517"/>
      <c r="WPU31" s="517"/>
      <c r="WPV31" s="517"/>
      <c r="WPW31" s="517"/>
      <c r="WPX31" s="517"/>
      <c r="WPY31" s="517"/>
      <c r="WPZ31" s="517"/>
      <c r="WQA31" s="517"/>
      <c r="WQB31" s="517"/>
      <c r="WQC31" s="517"/>
      <c r="WQD31" s="517"/>
      <c r="WQE31" s="517"/>
      <c r="WQF31" s="517"/>
      <c r="WQG31" s="517"/>
      <c r="WQH31" s="517"/>
      <c r="WQI31" s="517"/>
      <c r="WQJ31" s="517"/>
      <c r="WQK31" s="517"/>
      <c r="WQL31" s="517"/>
      <c r="WQM31" s="517"/>
      <c r="WQN31" s="517"/>
      <c r="WQO31" s="517"/>
      <c r="WQP31" s="517"/>
      <c r="WQQ31" s="517"/>
      <c r="WQR31" s="517"/>
      <c r="WQS31" s="517"/>
      <c r="WQT31" s="517"/>
      <c r="WQU31" s="517"/>
      <c r="WQV31" s="517"/>
      <c r="WQW31" s="517"/>
      <c r="WQX31" s="517"/>
      <c r="WQY31" s="517"/>
      <c r="WQZ31" s="517"/>
      <c r="WRA31" s="517"/>
      <c r="WRB31" s="517"/>
      <c r="WRC31" s="517"/>
      <c r="WRD31" s="517"/>
      <c r="WRE31" s="517"/>
      <c r="WRF31" s="517"/>
      <c r="WRG31" s="517"/>
      <c r="WRH31" s="517"/>
      <c r="WRI31" s="517"/>
      <c r="WRJ31" s="517"/>
      <c r="WRK31" s="517"/>
      <c r="WRL31" s="517"/>
      <c r="WRM31" s="517"/>
      <c r="WRN31" s="517"/>
      <c r="WRO31" s="517"/>
      <c r="WRP31" s="517"/>
      <c r="WRQ31" s="517"/>
      <c r="WRR31" s="517"/>
      <c r="WRS31" s="517"/>
      <c r="WRT31" s="517"/>
      <c r="WRU31" s="517"/>
      <c r="WRV31" s="517"/>
      <c r="WRW31" s="517"/>
      <c r="WRX31" s="517"/>
      <c r="WRY31" s="517"/>
      <c r="WRZ31" s="517"/>
      <c r="WSA31" s="517"/>
      <c r="WSB31" s="517"/>
      <c r="WSC31" s="517"/>
      <c r="WSD31" s="517"/>
      <c r="WSE31" s="517"/>
      <c r="WSF31" s="517"/>
      <c r="WSG31" s="517"/>
      <c r="WSH31" s="517"/>
      <c r="WSI31" s="517"/>
      <c r="WSJ31" s="517"/>
      <c r="WSK31" s="517"/>
      <c r="WSL31" s="517"/>
      <c r="WSM31" s="517"/>
      <c r="WSN31" s="517"/>
      <c r="WSO31" s="517"/>
      <c r="WSP31" s="517"/>
      <c r="WSQ31" s="517"/>
      <c r="WSR31" s="517"/>
      <c r="WSS31" s="517"/>
      <c r="WST31" s="517"/>
      <c r="WSU31" s="517"/>
      <c r="WSV31" s="517"/>
      <c r="WSW31" s="517"/>
      <c r="WSX31" s="517"/>
      <c r="WSY31" s="517"/>
      <c r="WSZ31" s="517"/>
      <c r="WTA31" s="517"/>
      <c r="WTB31" s="517"/>
      <c r="WTC31" s="517"/>
      <c r="WTD31" s="517"/>
      <c r="WTE31" s="517"/>
      <c r="WTF31" s="517"/>
      <c r="WTG31" s="517"/>
      <c r="WTH31" s="517"/>
      <c r="WTI31" s="517"/>
      <c r="WTJ31" s="517"/>
      <c r="WTK31" s="517"/>
      <c r="WTL31" s="517"/>
      <c r="WTM31" s="517"/>
      <c r="WTN31" s="517"/>
      <c r="WTO31" s="517"/>
      <c r="WTP31" s="517"/>
      <c r="WTQ31" s="517"/>
      <c r="WTR31" s="517"/>
      <c r="WTS31" s="517"/>
      <c r="WTT31" s="517"/>
      <c r="WTU31" s="517"/>
      <c r="WTV31" s="517"/>
      <c r="WTW31" s="517"/>
      <c r="WTX31" s="517"/>
      <c r="WTY31" s="517"/>
      <c r="WTZ31" s="517"/>
      <c r="WUA31" s="517"/>
      <c r="WUB31" s="517"/>
      <c r="WUC31" s="517"/>
      <c r="WUD31" s="517"/>
      <c r="WUE31" s="517"/>
      <c r="WUF31" s="517"/>
      <c r="WUG31" s="517"/>
      <c r="WUH31" s="517"/>
      <c r="WUI31" s="517"/>
      <c r="WUJ31" s="517"/>
      <c r="WUK31" s="517"/>
      <c r="WUL31" s="517"/>
      <c r="WUM31" s="517"/>
      <c r="WUN31" s="517"/>
      <c r="WUO31" s="517"/>
      <c r="WUP31" s="517"/>
      <c r="WUQ31" s="517"/>
      <c r="WUR31" s="517"/>
      <c r="WUS31" s="517"/>
      <c r="WUT31" s="517"/>
      <c r="WUU31" s="517"/>
      <c r="WUV31" s="517"/>
      <c r="WUW31" s="517"/>
      <c r="WUX31" s="517"/>
      <c r="WUY31" s="517"/>
      <c r="WUZ31" s="517"/>
      <c r="WVA31" s="517"/>
      <c r="WVB31" s="517"/>
      <c r="WVC31" s="517"/>
      <c r="WVD31" s="517"/>
      <c r="WVE31" s="517"/>
      <c r="WVF31" s="517"/>
      <c r="WVG31" s="517"/>
      <c r="WVH31" s="517"/>
      <c r="WVI31" s="517"/>
      <c r="WVJ31" s="517"/>
      <c r="WVK31" s="517"/>
      <c r="WVL31" s="517"/>
      <c r="WVM31" s="517"/>
      <c r="WVN31" s="517"/>
      <c r="WVO31" s="517"/>
      <c r="WVP31" s="517"/>
      <c r="WVQ31" s="517"/>
      <c r="WVR31" s="517"/>
      <c r="WVS31" s="517"/>
      <c r="WVT31" s="517"/>
      <c r="WVU31" s="517"/>
      <c r="WVV31" s="517"/>
      <c r="WVW31" s="517"/>
      <c r="WVX31" s="517"/>
      <c r="WVY31" s="517"/>
      <c r="WVZ31" s="517"/>
      <c r="WWA31" s="517"/>
      <c r="WWB31" s="517"/>
      <c r="WWC31" s="517"/>
      <c r="WWD31" s="517"/>
      <c r="WWE31" s="517"/>
      <c r="WWF31" s="517"/>
      <c r="WWG31" s="517"/>
      <c r="WWH31" s="517"/>
      <c r="WWI31" s="517"/>
      <c r="WWJ31" s="517"/>
      <c r="WWK31" s="517"/>
      <c r="WWL31" s="517"/>
      <c r="WWM31" s="517"/>
      <c r="WWN31" s="517"/>
      <c r="WWO31" s="517"/>
      <c r="WWP31" s="517"/>
      <c r="WWQ31" s="517"/>
      <c r="WWR31" s="517"/>
      <c r="WWS31" s="517"/>
      <c r="WWT31" s="517"/>
      <c r="WWU31" s="517"/>
      <c r="WWV31" s="517"/>
      <c r="WWW31" s="517"/>
      <c r="WWX31" s="517"/>
      <c r="WWY31" s="517"/>
      <c r="WWZ31" s="517"/>
      <c r="WXA31" s="517"/>
      <c r="WXB31" s="517"/>
      <c r="WXC31" s="517"/>
      <c r="WXD31" s="517"/>
      <c r="WXE31" s="517"/>
      <c r="WXF31" s="517"/>
      <c r="WXG31" s="517"/>
      <c r="WXH31" s="517"/>
      <c r="WXI31" s="517"/>
      <c r="WXJ31" s="517"/>
      <c r="WXK31" s="517"/>
      <c r="WXL31" s="517"/>
      <c r="WXM31" s="517"/>
      <c r="WXN31" s="517"/>
      <c r="WXO31" s="517"/>
      <c r="WXP31" s="517"/>
      <c r="WXQ31" s="517"/>
      <c r="WXR31" s="517"/>
      <c r="WXS31" s="517"/>
      <c r="WXT31" s="517"/>
      <c r="WXU31" s="517"/>
      <c r="WXV31" s="517"/>
      <c r="WXW31" s="517"/>
      <c r="WXX31" s="517"/>
      <c r="WXY31" s="517"/>
      <c r="WXZ31" s="517"/>
      <c r="WYA31" s="517"/>
      <c r="WYB31" s="517"/>
      <c r="WYC31" s="517"/>
      <c r="WYD31" s="517"/>
      <c r="WYE31" s="517"/>
      <c r="WYF31" s="517"/>
      <c r="WYG31" s="517"/>
      <c r="WYH31" s="517"/>
      <c r="WYI31" s="517"/>
      <c r="WYJ31" s="517"/>
      <c r="WYK31" s="517"/>
      <c r="WYL31" s="517"/>
      <c r="WYM31" s="517"/>
      <c r="WYN31" s="517"/>
      <c r="WYO31" s="517"/>
      <c r="WYP31" s="517"/>
      <c r="WYQ31" s="517"/>
      <c r="WYR31" s="517"/>
      <c r="WYS31" s="517"/>
      <c r="WYT31" s="517"/>
      <c r="WYU31" s="517"/>
      <c r="WYV31" s="517"/>
      <c r="WYW31" s="517"/>
      <c r="WYX31" s="517"/>
      <c r="WYY31" s="517"/>
      <c r="WYZ31" s="517"/>
      <c r="WZA31" s="517"/>
      <c r="WZB31" s="517"/>
      <c r="WZC31" s="517"/>
      <c r="WZD31" s="517"/>
      <c r="WZE31" s="517"/>
      <c r="WZF31" s="517"/>
      <c r="WZG31" s="517"/>
      <c r="WZH31" s="517"/>
      <c r="WZI31" s="517"/>
      <c r="WZJ31" s="517"/>
      <c r="WZK31" s="517"/>
      <c r="WZL31" s="517"/>
      <c r="WZM31" s="517"/>
      <c r="WZN31" s="517"/>
      <c r="WZO31" s="517"/>
      <c r="WZP31" s="517"/>
      <c r="WZQ31" s="517"/>
      <c r="WZR31" s="517"/>
      <c r="WZS31" s="517"/>
      <c r="WZT31" s="517"/>
      <c r="WZU31" s="517"/>
      <c r="WZV31" s="517"/>
      <c r="WZW31" s="517"/>
      <c r="WZX31" s="517"/>
      <c r="WZY31" s="517"/>
      <c r="WZZ31" s="517"/>
      <c r="XAA31" s="517"/>
      <c r="XAB31" s="517"/>
      <c r="XAC31" s="517"/>
      <c r="XAD31" s="517"/>
      <c r="XAE31" s="517"/>
      <c r="XAF31" s="517"/>
      <c r="XAG31" s="517"/>
      <c r="XAH31" s="517"/>
      <c r="XAI31" s="517"/>
      <c r="XAJ31" s="517"/>
      <c r="XAK31" s="517"/>
      <c r="XAL31" s="517"/>
      <c r="XAM31" s="517"/>
      <c r="XAN31" s="517"/>
      <c r="XAO31" s="517"/>
      <c r="XAP31" s="517"/>
      <c r="XAQ31" s="517"/>
      <c r="XAR31" s="517"/>
      <c r="XAS31" s="517"/>
      <c r="XAT31" s="517"/>
      <c r="XAU31" s="517"/>
      <c r="XAV31" s="517"/>
      <c r="XAW31" s="517"/>
      <c r="XAX31" s="517"/>
      <c r="XAY31" s="517"/>
      <c r="XAZ31" s="517"/>
      <c r="XBA31" s="517"/>
      <c r="XBB31" s="517"/>
      <c r="XBC31" s="517"/>
      <c r="XBD31" s="517"/>
      <c r="XBE31" s="517"/>
      <c r="XBF31" s="517"/>
      <c r="XBG31" s="517"/>
      <c r="XBH31" s="517"/>
      <c r="XBI31" s="517"/>
      <c r="XBJ31" s="517"/>
      <c r="XBK31" s="517"/>
      <c r="XBL31" s="517"/>
      <c r="XBM31" s="517"/>
      <c r="XBN31" s="517"/>
      <c r="XBO31" s="517"/>
      <c r="XBP31" s="517"/>
      <c r="XBQ31" s="517"/>
      <c r="XBR31" s="517"/>
      <c r="XBS31" s="517"/>
      <c r="XBT31" s="517"/>
      <c r="XBU31" s="517"/>
      <c r="XBV31" s="517"/>
      <c r="XBW31" s="517"/>
      <c r="XBX31" s="517"/>
      <c r="XBY31" s="517"/>
      <c r="XBZ31" s="517"/>
      <c r="XCA31" s="517"/>
      <c r="XCB31" s="517"/>
      <c r="XCC31" s="517"/>
      <c r="XCD31" s="517"/>
      <c r="XCE31" s="517"/>
      <c r="XCF31" s="517"/>
      <c r="XCG31" s="517"/>
      <c r="XCH31" s="517"/>
      <c r="XCI31" s="517"/>
      <c r="XCJ31" s="517"/>
      <c r="XCK31" s="517"/>
      <c r="XCL31" s="517"/>
      <c r="XCM31" s="517"/>
      <c r="XCN31" s="517"/>
      <c r="XCO31" s="517"/>
      <c r="XCP31" s="517"/>
      <c r="XCQ31" s="517"/>
      <c r="XCR31" s="517"/>
      <c r="XCS31" s="517"/>
      <c r="XCT31" s="517"/>
      <c r="XCU31" s="517"/>
      <c r="XCV31" s="517"/>
      <c r="XCW31" s="517"/>
      <c r="XCX31" s="517"/>
      <c r="XCY31" s="517"/>
      <c r="XCZ31" s="517"/>
      <c r="XDA31" s="517"/>
      <c r="XDB31" s="517"/>
      <c r="XDC31" s="517"/>
      <c r="XDD31" s="517"/>
      <c r="XDE31" s="517"/>
      <c r="XDF31" s="517"/>
      <c r="XDG31" s="517"/>
      <c r="XDH31" s="517"/>
      <c r="XDI31" s="517"/>
      <c r="XDJ31" s="517"/>
      <c r="XDK31" s="517"/>
      <c r="XDL31" s="517"/>
      <c r="XDM31" s="517"/>
      <c r="XDN31" s="517"/>
      <c r="XDO31" s="517"/>
      <c r="XDP31" s="517"/>
      <c r="XDQ31" s="517"/>
      <c r="XDR31" s="517"/>
      <c r="XDS31" s="517"/>
      <c r="XDT31" s="517"/>
      <c r="XDU31" s="517"/>
      <c r="XDV31" s="517"/>
      <c r="XDW31" s="517"/>
      <c r="XDX31" s="517"/>
      <c r="XDY31" s="517"/>
      <c r="XDZ31" s="517"/>
      <c r="XEA31" s="517"/>
      <c r="XEB31" s="517"/>
      <c r="XEC31" s="517"/>
      <c r="XED31" s="517"/>
      <c r="XEE31" s="517"/>
      <c r="XEF31" s="517"/>
      <c r="XEG31" s="517"/>
      <c r="XEH31" s="517"/>
      <c r="XEI31" s="517"/>
      <c r="XEJ31" s="517"/>
      <c r="XEK31" s="517"/>
      <c r="XEL31" s="517"/>
      <c r="XEM31" s="517"/>
      <c r="XEN31" s="517"/>
      <c r="XEO31" s="517"/>
      <c r="XEP31" s="517"/>
      <c r="XEQ31" s="517"/>
      <c r="XER31" s="517"/>
      <c r="XES31" s="517"/>
      <c r="XET31" s="517"/>
      <c r="XEU31" s="517"/>
      <c r="XEV31" s="517"/>
      <c r="XEW31" s="517"/>
      <c r="XEX31" s="517"/>
      <c r="XEY31" s="517"/>
      <c r="XEZ31" s="517"/>
      <c r="XFA31" s="517"/>
      <c r="XFB31" s="517"/>
      <c r="XFC31" s="517"/>
      <c r="XFD31" s="242"/>
    </row>
    <row r="32" spans="1:16384" s="222" customFormat="1" x14ac:dyDescent="0.35">
      <c r="A32" s="259" t="s">
        <v>306</v>
      </c>
      <c r="B32" s="260"/>
      <c r="C32" s="258"/>
      <c r="D32" s="228"/>
      <c r="E32" s="227"/>
      <c r="F32" s="227"/>
      <c r="G32" s="227"/>
      <c r="H32" s="227"/>
      <c r="I32" s="227"/>
      <c r="J32" s="227"/>
      <c r="K32" s="227"/>
      <c r="L32" s="227"/>
      <c r="M32" s="234" t="str">
        <f>B33&amp;" "</f>
        <v xml:space="preserve"> </v>
      </c>
      <c r="N32" s="236" t="e">
        <f>IF(M32=#REF!," ",M32)</f>
        <v>#REF!</v>
      </c>
      <c r="O32" s="234">
        <v>0</v>
      </c>
      <c r="P32" s="235"/>
    </row>
    <row r="33" spans="1:16" s="222" customFormat="1" x14ac:dyDescent="0.35">
      <c r="A33" s="256" t="s">
        <v>1394</v>
      </c>
      <c r="B33" s="256"/>
      <c r="C33" s="261"/>
      <c r="D33" s="224"/>
      <c r="E33" s="223"/>
      <c r="F33" s="223"/>
      <c r="G33" s="223"/>
      <c r="H33" s="223"/>
      <c r="I33" s="223"/>
      <c r="J33" s="223"/>
      <c r="K33" s="223"/>
      <c r="L33" s="223"/>
      <c r="M33" s="229" t="str">
        <f>B34&amp;" "</f>
        <v xml:space="preserve"> </v>
      </c>
      <c r="N33" s="230" t="str">
        <f>IF(M33=O33," ",M33)</f>
        <v xml:space="preserve"> </v>
      </c>
      <c r="O33" s="229" t="s">
        <v>466</v>
      </c>
      <c r="P33" s="231"/>
    </row>
    <row r="34" spans="1:16" s="222" customFormat="1" x14ac:dyDescent="0.35">
      <c r="A34" s="259" t="s">
        <v>1399</v>
      </c>
      <c r="B34" s="260"/>
      <c r="C34" s="258"/>
      <c r="D34" s="228"/>
      <c r="E34" s="227"/>
      <c r="F34" s="227"/>
      <c r="G34" s="227"/>
      <c r="H34" s="227"/>
      <c r="I34" s="227"/>
      <c r="J34" s="227"/>
      <c r="K34" s="227"/>
      <c r="L34" s="227"/>
      <c r="M34" s="234" t="str">
        <f>B35&amp;",  "</f>
        <v xml:space="preserve">,  </v>
      </c>
      <c r="N34" s="236" t="str">
        <f>IF(M34=O34," ",M34)</f>
        <v xml:space="preserve">,  </v>
      </c>
      <c r="O34" s="234" t="s">
        <v>467</v>
      </c>
      <c r="P34" s="235"/>
    </row>
    <row r="35" spans="1:16" s="222" customFormat="1" ht="34.5" customHeight="1" x14ac:dyDescent="0.35">
      <c r="A35" s="518" t="s">
        <v>1400</v>
      </c>
      <c r="B35" s="518"/>
      <c r="C35" s="518"/>
      <c r="D35" s="224"/>
      <c r="E35" s="223"/>
      <c r="F35" s="223"/>
      <c r="G35" s="223"/>
      <c r="H35" s="223"/>
      <c r="I35" s="223"/>
      <c r="J35" s="223"/>
      <c r="K35" s="223"/>
      <c r="L35" s="223"/>
      <c r="M35" s="229" t="str">
        <f>"тел. "&amp;B37&amp;", "</f>
        <v xml:space="preserve">тел. , </v>
      </c>
      <c r="N35" s="237" t="str">
        <f>IF(M35&gt;0,M35," ")</f>
        <v xml:space="preserve">тел. , </v>
      </c>
      <c r="O35" s="229"/>
      <c r="P35" s="231"/>
    </row>
    <row r="36" spans="1:16" s="222" customFormat="1" ht="16" x14ac:dyDescent="0.35">
      <c r="A36" s="256" t="s">
        <v>1253</v>
      </c>
      <c r="B36" s="256"/>
      <c r="C36" s="257"/>
      <c r="D36" s="224"/>
      <c r="E36" s="223"/>
      <c r="F36" s="223"/>
      <c r="G36" s="223"/>
      <c r="H36" s="223"/>
      <c r="I36" s="223"/>
      <c r="J36" s="223"/>
      <c r="K36" s="223"/>
      <c r="L36" s="223"/>
      <c r="M36" s="229"/>
      <c r="N36" s="237"/>
      <c r="O36" s="229"/>
      <c r="P36" s="231"/>
    </row>
    <row r="37" spans="1:16" s="222" customFormat="1" x14ac:dyDescent="0.35">
      <c r="A37" s="259" t="s">
        <v>307</v>
      </c>
      <c r="B37" s="259"/>
      <c r="C37" s="258"/>
      <c r="D37" s="228"/>
      <c r="E37" s="227"/>
      <c r="F37" s="227"/>
      <c r="G37" s="227"/>
      <c r="H37" s="227"/>
      <c r="I37" s="227"/>
      <c r="J37" s="227"/>
      <c r="K37" s="227"/>
      <c r="L37" s="227"/>
      <c r="M37" s="234" t="str">
        <f>"e-mail: "&amp;B38</f>
        <v xml:space="preserve">e-mail: </v>
      </c>
      <c r="N37" s="236" t="str">
        <f>IF(M37=O37," ",M37)</f>
        <v xml:space="preserve">e-mail: </v>
      </c>
      <c r="O37" s="234"/>
      <c r="P37" s="235"/>
    </row>
    <row r="38" spans="1:16" s="222" customFormat="1" ht="31.5" customHeight="1" x14ac:dyDescent="0.35">
      <c r="A38" s="518" t="s">
        <v>1404</v>
      </c>
      <c r="B38" s="518"/>
      <c r="C38" s="518"/>
      <c r="D38" s="224"/>
      <c r="E38" s="223"/>
      <c r="F38" s="223"/>
      <c r="G38" s="223"/>
      <c r="H38" s="223"/>
      <c r="I38" s="223"/>
      <c r="J38" s="223"/>
      <c r="K38" s="223"/>
      <c r="L38" s="223"/>
      <c r="M38" s="226"/>
      <c r="N38" s="226"/>
      <c r="O38" s="226"/>
      <c r="P38" s="231"/>
    </row>
    <row r="39" spans="1:16" s="222" customFormat="1" x14ac:dyDescent="0.35">
      <c r="A39" s="259" t="s">
        <v>308</v>
      </c>
      <c r="B39" s="259"/>
      <c r="C39" s="262"/>
      <c r="M39" s="238"/>
      <c r="N39" s="238"/>
      <c r="O39" s="238"/>
      <c r="P39" s="238"/>
    </row>
    <row r="40" spans="1:16" s="222" customFormat="1" x14ac:dyDescent="0.35">
      <c r="A40" s="256" t="s">
        <v>558</v>
      </c>
      <c r="B40" s="256"/>
      <c r="C40" s="262"/>
      <c r="M40" s="238"/>
      <c r="N40" s="238"/>
      <c r="O40" s="238"/>
      <c r="P40" s="238"/>
    </row>
    <row r="41" spans="1:16" hidden="1" x14ac:dyDescent="0.35"/>
    <row r="42" spans="1:16" hidden="1" x14ac:dyDescent="0.35"/>
    <row r="43" spans="1:16" x14ac:dyDescent="0.35"/>
  </sheetData>
  <sheetProtection algorithmName="SHA-512" hashValue="MJt5aUwdesKpUhxdW/sHnpOA+0cjePMIASGHdnBd9cI+bFSYFE1+syDZ7rR7j2m+Vc6DQjdQVj0rbyAovv8fkg==" saltValue="mTqYU5EF9xdIDe+UTqMswg==" spinCount="100000" sheet="1" formatCells="0" formatColumns="0" formatRows="0" sort="0" autoFilter="0" pivotTables="0"/>
  <mergeCells count="5468">
    <mergeCell ref="A35:C35"/>
    <mergeCell ref="A38:C38"/>
    <mergeCell ref="A30:C30"/>
    <mergeCell ref="A31:C31"/>
    <mergeCell ref="D31:F31"/>
    <mergeCell ref="G31:I31"/>
    <mergeCell ref="J31:L31"/>
    <mergeCell ref="A2:B2"/>
    <mergeCell ref="A3:B3"/>
    <mergeCell ref="A6:B6"/>
    <mergeCell ref="A11:B11"/>
    <mergeCell ref="BF31:BH31"/>
    <mergeCell ref="BI31:BK31"/>
    <mergeCell ref="BL31:BN31"/>
    <mergeCell ref="BO31:BQ31"/>
    <mergeCell ref="BR31:BT31"/>
    <mergeCell ref="AQ31:AS31"/>
    <mergeCell ref="AT31:AV31"/>
    <mergeCell ref="AW31:AY31"/>
    <mergeCell ref="AZ31:BB31"/>
    <mergeCell ref="BC31:BE31"/>
    <mergeCell ref="AB31:AD31"/>
    <mergeCell ref="AE31:AG31"/>
    <mergeCell ref="AH31:AJ31"/>
    <mergeCell ref="AK31:AM31"/>
    <mergeCell ref="AN31:AP31"/>
    <mergeCell ref="M31:O31"/>
    <mergeCell ref="P31:R31"/>
    <mergeCell ref="S31:U31"/>
    <mergeCell ref="V31:X31"/>
    <mergeCell ref="Y31:AA31"/>
    <mergeCell ref="DN31:DP31"/>
    <mergeCell ref="DQ31:DS31"/>
    <mergeCell ref="DT31:DV31"/>
    <mergeCell ref="DW31:DY31"/>
    <mergeCell ref="DZ31:EB31"/>
    <mergeCell ref="CY31:DA31"/>
    <mergeCell ref="DB31:DD31"/>
    <mergeCell ref="DE31:DG31"/>
    <mergeCell ref="DH31:DJ31"/>
    <mergeCell ref="DK31:DM31"/>
    <mergeCell ref="CJ31:CL31"/>
    <mergeCell ref="CM31:CO31"/>
    <mergeCell ref="CP31:CR31"/>
    <mergeCell ref="CS31:CU31"/>
    <mergeCell ref="CV31:CX31"/>
    <mergeCell ref="BU31:BW31"/>
    <mergeCell ref="BX31:BZ31"/>
    <mergeCell ref="CA31:CC31"/>
    <mergeCell ref="CD31:CF31"/>
    <mergeCell ref="CG31:CI31"/>
    <mergeCell ref="FV31:FX31"/>
    <mergeCell ref="FY31:GA31"/>
    <mergeCell ref="GB31:GD31"/>
    <mergeCell ref="GE31:GG31"/>
    <mergeCell ref="GH31:GJ31"/>
    <mergeCell ref="FG31:FI31"/>
    <mergeCell ref="FJ31:FL31"/>
    <mergeCell ref="FM31:FO31"/>
    <mergeCell ref="FP31:FR31"/>
    <mergeCell ref="FS31:FU31"/>
    <mergeCell ref="ER31:ET31"/>
    <mergeCell ref="EU31:EW31"/>
    <mergeCell ref="EX31:EZ31"/>
    <mergeCell ref="FA31:FC31"/>
    <mergeCell ref="FD31:FF31"/>
    <mergeCell ref="EC31:EE31"/>
    <mergeCell ref="EF31:EH31"/>
    <mergeCell ref="EI31:EK31"/>
    <mergeCell ref="EL31:EN31"/>
    <mergeCell ref="EO31:EQ31"/>
    <mergeCell ref="ID31:IF31"/>
    <mergeCell ref="IG31:II31"/>
    <mergeCell ref="IJ31:IL31"/>
    <mergeCell ref="IM31:IO31"/>
    <mergeCell ref="IP31:IR31"/>
    <mergeCell ref="HO31:HQ31"/>
    <mergeCell ref="HR31:HT31"/>
    <mergeCell ref="HU31:HW31"/>
    <mergeCell ref="HX31:HZ31"/>
    <mergeCell ref="IA31:IC31"/>
    <mergeCell ref="GZ31:HB31"/>
    <mergeCell ref="HC31:HE31"/>
    <mergeCell ref="HF31:HH31"/>
    <mergeCell ref="HI31:HK31"/>
    <mergeCell ref="HL31:HN31"/>
    <mergeCell ref="GK31:GM31"/>
    <mergeCell ref="GN31:GP31"/>
    <mergeCell ref="GQ31:GS31"/>
    <mergeCell ref="GT31:GV31"/>
    <mergeCell ref="GW31:GY31"/>
    <mergeCell ref="KL31:KN31"/>
    <mergeCell ref="KO31:KQ31"/>
    <mergeCell ref="KR31:KT31"/>
    <mergeCell ref="KU31:KW31"/>
    <mergeCell ref="KX31:KZ31"/>
    <mergeCell ref="JW31:JY31"/>
    <mergeCell ref="JZ31:KB31"/>
    <mergeCell ref="KC31:KE31"/>
    <mergeCell ref="KF31:KH31"/>
    <mergeCell ref="KI31:KK31"/>
    <mergeCell ref="JH31:JJ31"/>
    <mergeCell ref="JK31:JM31"/>
    <mergeCell ref="JN31:JP31"/>
    <mergeCell ref="JQ31:JS31"/>
    <mergeCell ref="JT31:JV31"/>
    <mergeCell ref="IS31:IU31"/>
    <mergeCell ref="IV31:IX31"/>
    <mergeCell ref="IY31:JA31"/>
    <mergeCell ref="JB31:JD31"/>
    <mergeCell ref="JE31:JG31"/>
    <mergeCell ref="MT31:MV31"/>
    <mergeCell ref="MW31:MY31"/>
    <mergeCell ref="MZ31:NB31"/>
    <mergeCell ref="NC31:NE31"/>
    <mergeCell ref="NF31:NH31"/>
    <mergeCell ref="ME31:MG31"/>
    <mergeCell ref="MH31:MJ31"/>
    <mergeCell ref="MK31:MM31"/>
    <mergeCell ref="MN31:MP31"/>
    <mergeCell ref="MQ31:MS31"/>
    <mergeCell ref="LP31:LR31"/>
    <mergeCell ref="LS31:LU31"/>
    <mergeCell ref="LV31:LX31"/>
    <mergeCell ref="LY31:MA31"/>
    <mergeCell ref="MB31:MD31"/>
    <mergeCell ref="LA31:LC31"/>
    <mergeCell ref="LD31:LF31"/>
    <mergeCell ref="LG31:LI31"/>
    <mergeCell ref="LJ31:LL31"/>
    <mergeCell ref="LM31:LO31"/>
    <mergeCell ref="PB31:PD31"/>
    <mergeCell ref="PE31:PG31"/>
    <mergeCell ref="PH31:PJ31"/>
    <mergeCell ref="PK31:PM31"/>
    <mergeCell ref="PN31:PP31"/>
    <mergeCell ref="OM31:OO31"/>
    <mergeCell ref="OP31:OR31"/>
    <mergeCell ref="OS31:OU31"/>
    <mergeCell ref="OV31:OX31"/>
    <mergeCell ref="OY31:PA31"/>
    <mergeCell ref="NX31:NZ31"/>
    <mergeCell ref="OA31:OC31"/>
    <mergeCell ref="OD31:OF31"/>
    <mergeCell ref="OG31:OI31"/>
    <mergeCell ref="OJ31:OL31"/>
    <mergeCell ref="NI31:NK31"/>
    <mergeCell ref="NL31:NN31"/>
    <mergeCell ref="NO31:NQ31"/>
    <mergeCell ref="NR31:NT31"/>
    <mergeCell ref="NU31:NW31"/>
    <mergeCell ref="RJ31:RL31"/>
    <mergeCell ref="RM31:RO31"/>
    <mergeCell ref="RP31:RR31"/>
    <mergeCell ref="RS31:RU31"/>
    <mergeCell ref="RV31:RX31"/>
    <mergeCell ref="QU31:QW31"/>
    <mergeCell ref="QX31:QZ31"/>
    <mergeCell ref="RA31:RC31"/>
    <mergeCell ref="RD31:RF31"/>
    <mergeCell ref="RG31:RI31"/>
    <mergeCell ref="QF31:QH31"/>
    <mergeCell ref="QI31:QK31"/>
    <mergeCell ref="QL31:QN31"/>
    <mergeCell ref="QO31:QQ31"/>
    <mergeCell ref="QR31:QT31"/>
    <mergeCell ref="PQ31:PS31"/>
    <mergeCell ref="PT31:PV31"/>
    <mergeCell ref="PW31:PY31"/>
    <mergeCell ref="PZ31:QB31"/>
    <mergeCell ref="QC31:QE31"/>
    <mergeCell ref="TR31:TT31"/>
    <mergeCell ref="TU31:TW31"/>
    <mergeCell ref="TX31:TZ31"/>
    <mergeCell ref="UA31:UC31"/>
    <mergeCell ref="UD31:UF31"/>
    <mergeCell ref="TC31:TE31"/>
    <mergeCell ref="TF31:TH31"/>
    <mergeCell ref="TI31:TK31"/>
    <mergeCell ref="TL31:TN31"/>
    <mergeCell ref="TO31:TQ31"/>
    <mergeCell ref="SN31:SP31"/>
    <mergeCell ref="SQ31:SS31"/>
    <mergeCell ref="ST31:SV31"/>
    <mergeCell ref="SW31:SY31"/>
    <mergeCell ref="SZ31:TB31"/>
    <mergeCell ref="RY31:SA31"/>
    <mergeCell ref="SB31:SD31"/>
    <mergeCell ref="SE31:SG31"/>
    <mergeCell ref="SH31:SJ31"/>
    <mergeCell ref="SK31:SM31"/>
    <mergeCell ref="VZ31:WB31"/>
    <mergeCell ref="WC31:WE31"/>
    <mergeCell ref="WF31:WH31"/>
    <mergeCell ref="WI31:WK31"/>
    <mergeCell ref="WL31:WN31"/>
    <mergeCell ref="VK31:VM31"/>
    <mergeCell ref="VN31:VP31"/>
    <mergeCell ref="VQ31:VS31"/>
    <mergeCell ref="VT31:VV31"/>
    <mergeCell ref="VW31:VY31"/>
    <mergeCell ref="UV31:UX31"/>
    <mergeCell ref="UY31:VA31"/>
    <mergeCell ref="VB31:VD31"/>
    <mergeCell ref="VE31:VG31"/>
    <mergeCell ref="VH31:VJ31"/>
    <mergeCell ref="UG31:UI31"/>
    <mergeCell ref="UJ31:UL31"/>
    <mergeCell ref="UM31:UO31"/>
    <mergeCell ref="UP31:UR31"/>
    <mergeCell ref="US31:UU31"/>
    <mergeCell ref="YH31:YJ31"/>
    <mergeCell ref="YK31:YM31"/>
    <mergeCell ref="YN31:YP31"/>
    <mergeCell ref="YQ31:YS31"/>
    <mergeCell ref="YT31:YV31"/>
    <mergeCell ref="XS31:XU31"/>
    <mergeCell ref="XV31:XX31"/>
    <mergeCell ref="XY31:YA31"/>
    <mergeCell ref="YB31:YD31"/>
    <mergeCell ref="YE31:YG31"/>
    <mergeCell ref="XD31:XF31"/>
    <mergeCell ref="XG31:XI31"/>
    <mergeCell ref="XJ31:XL31"/>
    <mergeCell ref="XM31:XO31"/>
    <mergeCell ref="XP31:XR31"/>
    <mergeCell ref="WO31:WQ31"/>
    <mergeCell ref="WR31:WT31"/>
    <mergeCell ref="WU31:WW31"/>
    <mergeCell ref="WX31:WZ31"/>
    <mergeCell ref="XA31:XC31"/>
    <mergeCell ref="AAP31:AAR31"/>
    <mergeCell ref="AAS31:AAU31"/>
    <mergeCell ref="AAV31:AAX31"/>
    <mergeCell ref="AAY31:ABA31"/>
    <mergeCell ref="ABB31:ABD31"/>
    <mergeCell ref="AAA31:AAC31"/>
    <mergeCell ref="AAD31:AAF31"/>
    <mergeCell ref="AAG31:AAI31"/>
    <mergeCell ref="AAJ31:AAL31"/>
    <mergeCell ref="AAM31:AAO31"/>
    <mergeCell ref="ZL31:ZN31"/>
    <mergeCell ref="ZO31:ZQ31"/>
    <mergeCell ref="ZR31:ZT31"/>
    <mergeCell ref="ZU31:ZW31"/>
    <mergeCell ref="ZX31:ZZ31"/>
    <mergeCell ref="YW31:YY31"/>
    <mergeCell ref="YZ31:ZB31"/>
    <mergeCell ref="ZC31:ZE31"/>
    <mergeCell ref="ZF31:ZH31"/>
    <mergeCell ref="ZI31:ZK31"/>
    <mergeCell ref="ACX31:ACZ31"/>
    <mergeCell ref="ADA31:ADC31"/>
    <mergeCell ref="ADD31:ADF31"/>
    <mergeCell ref="ADG31:ADI31"/>
    <mergeCell ref="ADJ31:ADL31"/>
    <mergeCell ref="ACI31:ACK31"/>
    <mergeCell ref="ACL31:ACN31"/>
    <mergeCell ref="ACO31:ACQ31"/>
    <mergeCell ref="ACR31:ACT31"/>
    <mergeCell ref="ACU31:ACW31"/>
    <mergeCell ref="ABT31:ABV31"/>
    <mergeCell ref="ABW31:ABY31"/>
    <mergeCell ref="ABZ31:ACB31"/>
    <mergeCell ref="ACC31:ACE31"/>
    <mergeCell ref="ACF31:ACH31"/>
    <mergeCell ref="ABE31:ABG31"/>
    <mergeCell ref="ABH31:ABJ31"/>
    <mergeCell ref="ABK31:ABM31"/>
    <mergeCell ref="ABN31:ABP31"/>
    <mergeCell ref="ABQ31:ABS31"/>
    <mergeCell ref="AFF31:AFH31"/>
    <mergeCell ref="AFI31:AFK31"/>
    <mergeCell ref="AFL31:AFN31"/>
    <mergeCell ref="AFO31:AFQ31"/>
    <mergeCell ref="AFR31:AFT31"/>
    <mergeCell ref="AEQ31:AES31"/>
    <mergeCell ref="AET31:AEV31"/>
    <mergeCell ref="AEW31:AEY31"/>
    <mergeCell ref="AEZ31:AFB31"/>
    <mergeCell ref="AFC31:AFE31"/>
    <mergeCell ref="AEB31:AED31"/>
    <mergeCell ref="AEE31:AEG31"/>
    <mergeCell ref="AEH31:AEJ31"/>
    <mergeCell ref="AEK31:AEM31"/>
    <mergeCell ref="AEN31:AEP31"/>
    <mergeCell ref="ADM31:ADO31"/>
    <mergeCell ref="ADP31:ADR31"/>
    <mergeCell ref="ADS31:ADU31"/>
    <mergeCell ref="ADV31:ADX31"/>
    <mergeCell ref="ADY31:AEA31"/>
    <mergeCell ref="AHN31:AHP31"/>
    <mergeCell ref="AHQ31:AHS31"/>
    <mergeCell ref="AHT31:AHV31"/>
    <mergeCell ref="AHW31:AHY31"/>
    <mergeCell ref="AHZ31:AIB31"/>
    <mergeCell ref="AGY31:AHA31"/>
    <mergeCell ref="AHB31:AHD31"/>
    <mergeCell ref="AHE31:AHG31"/>
    <mergeCell ref="AHH31:AHJ31"/>
    <mergeCell ref="AHK31:AHM31"/>
    <mergeCell ref="AGJ31:AGL31"/>
    <mergeCell ref="AGM31:AGO31"/>
    <mergeCell ref="AGP31:AGR31"/>
    <mergeCell ref="AGS31:AGU31"/>
    <mergeCell ref="AGV31:AGX31"/>
    <mergeCell ref="AFU31:AFW31"/>
    <mergeCell ref="AFX31:AFZ31"/>
    <mergeCell ref="AGA31:AGC31"/>
    <mergeCell ref="AGD31:AGF31"/>
    <mergeCell ref="AGG31:AGI31"/>
    <mergeCell ref="AJV31:AJX31"/>
    <mergeCell ref="AJY31:AKA31"/>
    <mergeCell ref="AKB31:AKD31"/>
    <mergeCell ref="AKE31:AKG31"/>
    <mergeCell ref="AKH31:AKJ31"/>
    <mergeCell ref="AJG31:AJI31"/>
    <mergeCell ref="AJJ31:AJL31"/>
    <mergeCell ref="AJM31:AJO31"/>
    <mergeCell ref="AJP31:AJR31"/>
    <mergeCell ref="AJS31:AJU31"/>
    <mergeCell ref="AIR31:AIT31"/>
    <mergeCell ref="AIU31:AIW31"/>
    <mergeCell ref="AIX31:AIZ31"/>
    <mergeCell ref="AJA31:AJC31"/>
    <mergeCell ref="AJD31:AJF31"/>
    <mergeCell ref="AIC31:AIE31"/>
    <mergeCell ref="AIF31:AIH31"/>
    <mergeCell ref="AII31:AIK31"/>
    <mergeCell ref="AIL31:AIN31"/>
    <mergeCell ref="AIO31:AIQ31"/>
    <mergeCell ref="AMD31:AMF31"/>
    <mergeCell ref="AMG31:AMI31"/>
    <mergeCell ref="AMJ31:AML31"/>
    <mergeCell ref="AMM31:AMO31"/>
    <mergeCell ref="AMP31:AMR31"/>
    <mergeCell ref="ALO31:ALQ31"/>
    <mergeCell ref="ALR31:ALT31"/>
    <mergeCell ref="ALU31:ALW31"/>
    <mergeCell ref="ALX31:ALZ31"/>
    <mergeCell ref="AMA31:AMC31"/>
    <mergeCell ref="AKZ31:ALB31"/>
    <mergeCell ref="ALC31:ALE31"/>
    <mergeCell ref="ALF31:ALH31"/>
    <mergeCell ref="ALI31:ALK31"/>
    <mergeCell ref="ALL31:ALN31"/>
    <mergeCell ref="AKK31:AKM31"/>
    <mergeCell ref="AKN31:AKP31"/>
    <mergeCell ref="AKQ31:AKS31"/>
    <mergeCell ref="AKT31:AKV31"/>
    <mergeCell ref="AKW31:AKY31"/>
    <mergeCell ref="AOL31:AON31"/>
    <mergeCell ref="AOO31:AOQ31"/>
    <mergeCell ref="AOR31:AOT31"/>
    <mergeCell ref="AOU31:AOW31"/>
    <mergeCell ref="AOX31:AOZ31"/>
    <mergeCell ref="ANW31:ANY31"/>
    <mergeCell ref="ANZ31:AOB31"/>
    <mergeCell ref="AOC31:AOE31"/>
    <mergeCell ref="AOF31:AOH31"/>
    <mergeCell ref="AOI31:AOK31"/>
    <mergeCell ref="ANH31:ANJ31"/>
    <mergeCell ref="ANK31:ANM31"/>
    <mergeCell ref="ANN31:ANP31"/>
    <mergeCell ref="ANQ31:ANS31"/>
    <mergeCell ref="ANT31:ANV31"/>
    <mergeCell ref="AMS31:AMU31"/>
    <mergeCell ref="AMV31:AMX31"/>
    <mergeCell ref="AMY31:ANA31"/>
    <mergeCell ref="ANB31:AND31"/>
    <mergeCell ref="ANE31:ANG31"/>
    <mergeCell ref="AQT31:AQV31"/>
    <mergeCell ref="AQW31:AQY31"/>
    <mergeCell ref="AQZ31:ARB31"/>
    <mergeCell ref="ARC31:ARE31"/>
    <mergeCell ref="ARF31:ARH31"/>
    <mergeCell ref="AQE31:AQG31"/>
    <mergeCell ref="AQH31:AQJ31"/>
    <mergeCell ref="AQK31:AQM31"/>
    <mergeCell ref="AQN31:AQP31"/>
    <mergeCell ref="AQQ31:AQS31"/>
    <mergeCell ref="APP31:APR31"/>
    <mergeCell ref="APS31:APU31"/>
    <mergeCell ref="APV31:APX31"/>
    <mergeCell ref="APY31:AQA31"/>
    <mergeCell ref="AQB31:AQD31"/>
    <mergeCell ref="APA31:APC31"/>
    <mergeCell ref="APD31:APF31"/>
    <mergeCell ref="APG31:API31"/>
    <mergeCell ref="APJ31:APL31"/>
    <mergeCell ref="APM31:APO31"/>
    <mergeCell ref="ATB31:ATD31"/>
    <mergeCell ref="ATE31:ATG31"/>
    <mergeCell ref="ATH31:ATJ31"/>
    <mergeCell ref="ATK31:ATM31"/>
    <mergeCell ref="ATN31:ATP31"/>
    <mergeCell ref="ASM31:ASO31"/>
    <mergeCell ref="ASP31:ASR31"/>
    <mergeCell ref="ASS31:ASU31"/>
    <mergeCell ref="ASV31:ASX31"/>
    <mergeCell ref="ASY31:ATA31"/>
    <mergeCell ref="ARX31:ARZ31"/>
    <mergeCell ref="ASA31:ASC31"/>
    <mergeCell ref="ASD31:ASF31"/>
    <mergeCell ref="ASG31:ASI31"/>
    <mergeCell ref="ASJ31:ASL31"/>
    <mergeCell ref="ARI31:ARK31"/>
    <mergeCell ref="ARL31:ARN31"/>
    <mergeCell ref="ARO31:ARQ31"/>
    <mergeCell ref="ARR31:ART31"/>
    <mergeCell ref="ARU31:ARW31"/>
    <mergeCell ref="AVJ31:AVL31"/>
    <mergeCell ref="AVM31:AVO31"/>
    <mergeCell ref="AVP31:AVR31"/>
    <mergeCell ref="AVS31:AVU31"/>
    <mergeCell ref="AVV31:AVX31"/>
    <mergeCell ref="AUU31:AUW31"/>
    <mergeCell ref="AUX31:AUZ31"/>
    <mergeCell ref="AVA31:AVC31"/>
    <mergeCell ref="AVD31:AVF31"/>
    <mergeCell ref="AVG31:AVI31"/>
    <mergeCell ref="AUF31:AUH31"/>
    <mergeCell ref="AUI31:AUK31"/>
    <mergeCell ref="AUL31:AUN31"/>
    <mergeCell ref="AUO31:AUQ31"/>
    <mergeCell ref="AUR31:AUT31"/>
    <mergeCell ref="ATQ31:ATS31"/>
    <mergeCell ref="ATT31:ATV31"/>
    <mergeCell ref="ATW31:ATY31"/>
    <mergeCell ref="ATZ31:AUB31"/>
    <mergeCell ref="AUC31:AUE31"/>
    <mergeCell ref="AXR31:AXT31"/>
    <mergeCell ref="AXU31:AXW31"/>
    <mergeCell ref="AXX31:AXZ31"/>
    <mergeCell ref="AYA31:AYC31"/>
    <mergeCell ref="AYD31:AYF31"/>
    <mergeCell ref="AXC31:AXE31"/>
    <mergeCell ref="AXF31:AXH31"/>
    <mergeCell ref="AXI31:AXK31"/>
    <mergeCell ref="AXL31:AXN31"/>
    <mergeCell ref="AXO31:AXQ31"/>
    <mergeCell ref="AWN31:AWP31"/>
    <mergeCell ref="AWQ31:AWS31"/>
    <mergeCell ref="AWT31:AWV31"/>
    <mergeCell ref="AWW31:AWY31"/>
    <mergeCell ref="AWZ31:AXB31"/>
    <mergeCell ref="AVY31:AWA31"/>
    <mergeCell ref="AWB31:AWD31"/>
    <mergeCell ref="AWE31:AWG31"/>
    <mergeCell ref="AWH31:AWJ31"/>
    <mergeCell ref="AWK31:AWM31"/>
    <mergeCell ref="AZZ31:BAB31"/>
    <mergeCell ref="BAC31:BAE31"/>
    <mergeCell ref="BAF31:BAH31"/>
    <mergeCell ref="BAI31:BAK31"/>
    <mergeCell ref="BAL31:BAN31"/>
    <mergeCell ref="AZK31:AZM31"/>
    <mergeCell ref="AZN31:AZP31"/>
    <mergeCell ref="AZQ31:AZS31"/>
    <mergeCell ref="AZT31:AZV31"/>
    <mergeCell ref="AZW31:AZY31"/>
    <mergeCell ref="AYV31:AYX31"/>
    <mergeCell ref="AYY31:AZA31"/>
    <mergeCell ref="AZB31:AZD31"/>
    <mergeCell ref="AZE31:AZG31"/>
    <mergeCell ref="AZH31:AZJ31"/>
    <mergeCell ref="AYG31:AYI31"/>
    <mergeCell ref="AYJ31:AYL31"/>
    <mergeCell ref="AYM31:AYO31"/>
    <mergeCell ref="AYP31:AYR31"/>
    <mergeCell ref="AYS31:AYU31"/>
    <mergeCell ref="BCH31:BCJ31"/>
    <mergeCell ref="BCK31:BCM31"/>
    <mergeCell ref="BCN31:BCP31"/>
    <mergeCell ref="BCQ31:BCS31"/>
    <mergeCell ref="BCT31:BCV31"/>
    <mergeCell ref="BBS31:BBU31"/>
    <mergeCell ref="BBV31:BBX31"/>
    <mergeCell ref="BBY31:BCA31"/>
    <mergeCell ref="BCB31:BCD31"/>
    <mergeCell ref="BCE31:BCG31"/>
    <mergeCell ref="BBD31:BBF31"/>
    <mergeCell ref="BBG31:BBI31"/>
    <mergeCell ref="BBJ31:BBL31"/>
    <mergeCell ref="BBM31:BBO31"/>
    <mergeCell ref="BBP31:BBR31"/>
    <mergeCell ref="BAO31:BAQ31"/>
    <mergeCell ref="BAR31:BAT31"/>
    <mergeCell ref="BAU31:BAW31"/>
    <mergeCell ref="BAX31:BAZ31"/>
    <mergeCell ref="BBA31:BBC31"/>
    <mergeCell ref="BEP31:BER31"/>
    <mergeCell ref="BES31:BEU31"/>
    <mergeCell ref="BEV31:BEX31"/>
    <mergeCell ref="BEY31:BFA31"/>
    <mergeCell ref="BFB31:BFD31"/>
    <mergeCell ref="BEA31:BEC31"/>
    <mergeCell ref="BED31:BEF31"/>
    <mergeCell ref="BEG31:BEI31"/>
    <mergeCell ref="BEJ31:BEL31"/>
    <mergeCell ref="BEM31:BEO31"/>
    <mergeCell ref="BDL31:BDN31"/>
    <mergeCell ref="BDO31:BDQ31"/>
    <mergeCell ref="BDR31:BDT31"/>
    <mergeCell ref="BDU31:BDW31"/>
    <mergeCell ref="BDX31:BDZ31"/>
    <mergeCell ref="BCW31:BCY31"/>
    <mergeCell ref="BCZ31:BDB31"/>
    <mergeCell ref="BDC31:BDE31"/>
    <mergeCell ref="BDF31:BDH31"/>
    <mergeCell ref="BDI31:BDK31"/>
    <mergeCell ref="BGX31:BGZ31"/>
    <mergeCell ref="BHA31:BHC31"/>
    <mergeCell ref="BHD31:BHF31"/>
    <mergeCell ref="BHG31:BHI31"/>
    <mergeCell ref="BHJ31:BHL31"/>
    <mergeCell ref="BGI31:BGK31"/>
    <mergeCell ref="BGL31:BGN31"/>
    <mergeCell ref="BGO31:BGQ31"/>
    <mergeCell ref="BGR31:BGT31"/>
    <mergeCell ref="BGU31:BGW31"/>
    <mergeCell ref="BFT31:BFV31"/>
    <mergeCell ref="BFW31:BFY31"/>
    <mergeCell ref="BFZ31:BGB31"/>
    <mergeCell ref="BGC31:BGE31"/>
    <mergeCell ref="BGF31:BGH31"/>
    <mergeCell ref="BFE31:BFG31"/>
    <mergeCell ref="BFH31:BFJ31"/>
    <mergeCell ref="BFK31:BFM31"/>
    <mergeCell ref="BFN31:BFP31"/>
    <mergeCell ref="BFQ31:BFS31"/>
    <mergeCell ref="BJF31:BJH31"/>
    <mergeCell ref="BJI31:BJK31"/>
    <mergeCell ref="BJL31:BJN31"/>
    <mergeCell ref="BJO31:BJQ31"/>
    <mergeCell ref="BJR31:BJT31"/>
    <mergeCell ref="BIQ31:BIS31"/>
    <mergeCell ref="BIT31:BIV31"/>
    <mergeCell ref="BIW31:BIY31"/>
    <mergeCell ref="BIZ31:BJB31"/>
    <mergeCell ref="BJC31:BJE31"/>
    <mergeCell ref="BIB31:BID31"/>
    <mergeCell ref="BIE31:BIG31"/>
    <mergeCell ref="BIH31:BIJ31"/>
    <mergeCell ref="BIK31:BIM31"/>
    <mergeCell ref="BIN31:BIP31"/>
    <mergeCell ref="BHM31:BHO31"/>
    <mergeCell ref="BHP31:BHR31"/>
    <mergeCell ref="BHS31:BHU31"/>
    <mergeCell ref="BHV31:BHX31"/>
    <mergeCell ref="BHY31:BIA31"/>
    <mergeCell ref="BLN31:BLP31"/>
    <mergeCell ref="BLQ31:BLS31"/>
    <mergeCell ref="BLT31:BLV31"/>
    <mergeCell ref="BLW31:BLY31"/>
    <mergeCell ref="BLZ31:BMB31"/>
    <mergeCell ref="BKY31:BLA31"/>
    <mergeCell ref="BLB31:BLD31"/>
    <mergeCell ref="BLE31:BLG31"/>
    <mergeCell ref="BLH31:BLJ31"/>
    <mergeCell ref="BLK31:BLM31"/>
    <mergeCell ref="BKJ31:BKL31"/>
    <mergeCell ref="BKM31:BKO31"/>
    <mergeCell ref="BKP31:BKR31"/>
    <mergeCell ref="BKS31:BKU31"/>
    <mergeCell ref="BKV31:BKX31"/>
    <mergeCell ref="BJU31:BJW31"/>
    <mergeCell ref="BJX31:BJZ31"/>
    <mergeCell ref="BKA31:BKC31"/>
    <mergeCell ref="BKD31:BKF31"/>
    <mergeCell ref="BKG31:BKI31"/>
    <mergeCell ref="BNV31:BNX31"/>
    <mergeCell ref="BNY31:BOA31"/>
    <mergeCell ref="BOB31:BOD31"/>
    <mergeCell ref="BOE31:BOG31"/>
    <mergeCell ref="BOH31:BOJ31"/>
    <mergeCell ref="BNG31:BNI31"/>
    <mergeCell ref="BNJ31:BNL31"/>
    <mergeCell ref="BNM31:BNO31"/>
    <mergeCell ref="BNP31:BNR31"/>
    <mergeCell ref="BNS31:BNU31"/>
    <mergeCell ref="BMR31:BMT31"/>
    <mergeCell ref="BMU31:BMW31"/>
    <mergeCell ref="BMX31:BMZ31"/>
    <mergeCell ref="BNA31:BNC31"/>
    <mergeCell ref="BND31:BNF31"/>
    <mergeCell ref="BMC31:BME31"/>
    <mergeCell ref="BMF31:BMH31"/>
    <mergeCell ref="BMI31:BMK31"/>
    <mergeCell ref="BML31:BMN31"/>
    <mergeCell ref="BMO31:BMQ31"/>
    <mergeCell ref="BQD31:BQF31"/>
    <mergeCell ref="BQG31:BQI31"/>
    <mergeCell ref="BQJ31:BQL31"/>
    <mergeCell ref="BQM31:BQO31"/>
    <mergeCell ref="BQP31:BQR31"/>
    <mergeCell ref="BPO31:BPQ31"/>
    <mergeCell ref="BPR31:BPT31"/>
    <mergeCell ref="BPU31:BPW31"/>
    <mergeCell ref="BPX31:BPZ31"/>
    <mergeCell ref="BQA31:BQC31"/>
    <mergeCell ref="BOZ31:BPB31"/>
    <mergeCell ref="BPC31:BPE31"/>
    <mergeCell ref="BPF31:BPH31"/>
    <mergeCell ref="BPI31:BPK31"/>
    <mergeCell ref="BPL31:BPN31"/>
    <mergeCell ref="BOK31:BOM31"/>
    <mergeCell ref="BON31:BOP31"/>
    <mergeCell ref="BOQ31:BOS31"/>
    <mergeCell ref="BOT31:BOV31"/>
    <mergeCell ref="BOW31:BOY31"/>
    <mergeCell ref="BSL31:BSN31"/>
    <mergeCell ref="BSO31:BSQ31"/>
    <mergeCell ref="BSR31:BST31"/>
    <mergeCell ref="BSU31:BSW31"/>
    <mergeCell ref="BSX31:BSZ31"/>
    <mergeCell ref="BRW31:BRY31"/>
    <mergeCell ref="BRZ31:BSB31"/>
    <mergeCell ref="BSC31:BSE31"/>
    <mergeCell ref="BSF31:BSH31"/>
    <mergeCell ref="BSI31:BSK31"/>
    <mergeCell ref="BRH31:BRJ31"/>
    <mergeCell ref="BRK31:BRM31"/>
    <mergeCell ref="BRN31:BRP31"/>
    <mergeCell ref="BRQ31:BRS31"/>
    <mergeCell ref="BRT31:BRV31"/>
    <mergeCell ref="BQS31:BQU31"/>
    <mergeCell ref="BQV31:BQX31"/>
    <mergeCell ref="BQY31:BRA31"/>
    <mergeCell ref="BRB31:BRD31"/>
    <mergeCell ref="BRE31:BRG31"/>
    <mergeCell ref="BUT31:BUV31"/>
    <mergeCell ref="BUW31:BUY31"/>
    <mergeCell ref="BUZ31:BVB31"/>
    <mergeCell ref="BVC31:BVE31"/>
    <mergeCell ref="BVF31:BVH31"/>
    <mergeCell ref="BUE31:BUG31"/>
    <mergeCell ref="BUH31:BUJ31"/>
    <mergeCell ref="BUK31:BUM31"/>
    <mergeCell ref="BUN31:BUP31"/>
    <mergeCell ref="BUQ31:BUS31"/>
    <mergeCell ref="BTP31:BTR31"/>
    <mergeCell ref="BTS31:BTU31"/>
    <mergeCell ref="BTV31:BTX31"/>
    <mergeCell ref="BTY31:BUA31"/>
    <mergeCell ref="BUB31:BUD31"/>
    <mergeCell ref="BTA31:BTC31"/>
    <mergeCell ref="BTD31:BTF31"/>
    <mergeCell ref="BTG31:BTI31"/>
    <mergeCell ref="BTJ31:BTL31"/>
    <mergeCell ref="BTM31:BTO31"/>
    <mergeCell ref="BXB31:BXD31"/>
    <mergeCell ref="BXE31:BXG31"/>
    <mergeCell ref="BXH31:BXJ31"/>
    <mergeCell ref="BXK31:BXM31"/>
    <mergeCell ref="BXN31:BXP31"/>
    <mergeCell ref="BWM31:BWO31"/>
    <mergeCell ref="BWP31:BWR31"/>
    <mergeCell ref="BWS31:BWU31"/>
    <mergeCell ref="BWV31:BWX31"/>
    <mergeCell ref="BWY31:BXA31"/>
    <mergeCell ref="BVX31:BVZ31"/>
    <mergeCell ref="BWA31:BWC31"/>
    <mergeCell ref="BWD31:BWF31"/>
    <mergeCell ref="BWG31:BWI31"/>
    <mergeCell ref="BWJ31:BWL31"/>
    <mergeCell ref="BVI31:BVK31"/>
    <mergeCell ref="BVL31:BVN31"/>
    <mergeCell ref="BVO31:BVQ31"/>
    <mergeCell ref="BVR31:BVT31"/>
    <mergeCell ref="BVU31:BVW31"/>
    <mergeCell ref="BZJ31:BZL31"/>
    <mergeCell ref="BZM31:BZO31"/>
    <mergeCell ref="BZP31:BZR31"/>
    <mergeCell ref="BZS31:BZU31"/>
    <mergeCell ref="BZV31:BZX31"/>
    <mergeCell ref="BYU31:BYW31"/>
    <mergeCell ref="BYX31:BYZ31"/>
    <mergeCell ref="BZA31:BZC31"/>
    <mergeCell ref="BZD31:BZF31"/>
    <mergeCell ref="BZG31:BZI31"/>
    <mergeCell ref="BYF31:BYH31"/>
    <mergeCell ref="BYI31:BYK31"/>
    <mergeCell ref="BYL31:BYN31"/>
    <mergeCell ref="BYO31:BYQ31"/>
    <mergeCell ref="BYR31:BYT31"/>
    <mergeCell ref="BXQ31:BXS31"/>
    <mergeCell ref="BXT31:BXV31"/>
    <mergeCell ref="BXW31:BXY31"/>
    <mergeCell ref="BXZ31:BYB31"/>
    <mergeCell ref="BYC31:BYE31"/>
    <mergeCell ref="CBR31:CBT31"/>
    <mergeCell ref="CBU31:CBW31"/>
    <mergeCell ref="CBX31:CBZ31"/>
    <mergeCell ref="CCA31:CCC31"/>
    <mergeCell ref="CCD31:CCF31"/>
    <mergeCell ref="CBC31:CBE31"/>
    <mergeCell ref="CBF31:CBH31"/>
    <mergeCell ref="CBI31:CBK31"/>
    <mergeCell ref="CBL31:CBN31"/>
    <mergeCell ref="CBO31:CBQ31"/>
    <mergeCell ref="CAN31:CAP31"/>
    <mergeCell ref="CAQ31:CAS31"/>
    <mergeCell ref="CAT31:CAV31"/>
    <mergeCell ref="CAW31:CAY31"/>
    <mergeCell ref="CAZ31:CBB31"/>
    <mergeCell ref="BZY31:CAA31"/>
    <mergeCell ref="CAB31:CAD31"/>
    <mergeCell ref="CAE31:CAG31"/>
    <mergeCell ref="CAH31:CAJ31"/>
    <mergeCell ref="CAK31:CAM31"/>
    <mergeCell ref="CDZ31:CEB31"/>
    <mergeCell ref="CEC31:CEE31"/>
    <mergeCell ref="CEF31:CEH31"/>
    <mergeCell ref="CEI31:CEK31"/>
    <mergeCell ref="CEL31:CEN31"/>
    <mergeCell ref="CDK31:CDM31"/>
    <mergeCell ref="CDN31:CDP31"/>
    <mergeCell ref="CDQ31:CDS31"/>
    <mergeCell ref="CDT31:CDV31"/>
    <mergeCell ref="CDW31:CDY31"/>
    <mergeCell ref="CCV31:CCX31"/>
    <mergeCell ref="CCY31:CDA31"/>
    <mergeCell ref="CDB31:CDD31"/>
    <mergeCell ref="CDE31:CDG31"/>
    <mergeCell ref="CDH31:CDJ31"/>
    <mergeCell ref="CCG31:CCI31"/>
    <mergeCell ref="CCJ31:CCL31"/>
    <mergeCell ref="CCM31:CCO31"/>
    <mergeCell ref="CCP31:CCR31"/>
    <mergeCell ref="CCS31:CCU31"/>
    <mergeCell ref="CGH31:CGJ31"/>
    <mergeCell ref="CGK31:CGM31"/>
    <mergeCell ref="CGN31:CGP31"/>
    <mergeCell ref="CGQ31:CGS31"/>
    <mergeCell ref="CGT31:CGV31"/>
    <mergeCell ref="CFS31:CFU31"/>
    <mergeCell ref="CFV31:CFX31"/>
    <mergeCell ref="CFY31:CGA31"/>
    <mergeCell ref="CGB31:CGD31"/>
    <mergeCell ref="CGE31:CGG31"/>
    <mergeCell ref="CFD31:CFF31"/>
    <mergeCell ref="CFG31:CFI31"/>
    <mergeCell ref="CFJ31:CFL31"/>
    <mergeCell ref="CFM31:CFO31"/>
    <mergeCell ref="CFP31:CFR31"/>
    <mergeCell ref="CEO31:CEQ31"/>
    <mergeCell ref="CER31:CET31"/>
    <mergeCell ref="CEU31:CEW31"/>
    <mergeCell ref="CEX31:CEZ31"/>
    <mergeCell ref="CFA31:CFC31"/>
    <mergeCell ref="CIP31:CIR31"/>
    <mergeCell ref="CIS31:CIU31"/>
    <mergeCell ref="CIV31:CIX31"/>
    <mergeCell ref="CIY31:CJA31"/>
    <mergeCell ref="CJB31:CJD31"/>
    <mergeCell ref="CIA31:CIC31"/>
    <mergeCell ref="CID31:CIF31"/>
    <mergeCell ref="CIG31:CII31"/>
    <mergeCell ref="CIJ31:CIL31"/>
    <mergeCell ref="CIM31:CIO31"/>
    <mergeCell ref="CHL31:CHN31"/>
    <mergeCell ref="CHO31:CHQ31"/>
    <mergeCell ref="CHR31:CHT31"/>
    <mergeCell ref="CHU31:CHW31"/>
    <mergeCell ref="CHX31:CHZ31"/>
    <mergeCell ref="CGW31:CGY31"/>
    <mergeCell ref="CGZ31:CHB31"/>
    <mergeCell ref="CHC31:CHE31"/>
    <mergeCell ref="CHF31:CHH31"/>
    <mergeCell ref="CHI31:CHK31"/>
    <mergeCell ref="CKX31:CKZ31"/>
    <mergeCell ref="CLA31:CLC31"/>
    <mergeCell ref="CLD31:CLF31"/>
    <mergeCell ref="CLG31:CLI31"/>
    <mergeCell ref="CLJ31:CLL31"/>
    <mergeCell ref="CKI31:CKK31"/>
    <mergeCell ref="CKL31:CKN31"/>
    <mergeCell ref="CKO31:CKQ31"/>
    <mergeCell ref="CKR31:CKT31"/>
    <mergeCell ref="CKU31:CKW31"/>
    <mergeCell ref="CJT31:CJV31"/>
    <mergeCell ref="CJW31:CJY31"/>
    <mergeCell ref="CJZ31:CKB31"/>
    <mergeCell ref="CKC31:CKE31"/>
    <mergeCell ref="CKF31:CKH31"/>
    <mergeCell ref="CJE31:CJG31"/>
    <mergeCell ref="CJH31:CJJ31"/>
    <mergeCell ref="CJK31:CJM31"/>
    <mergeCell ref="CJN31:CJP31"/>
    <mergeCell ref="CJQ31:CJS31"/>
    <mergeCell ref="CNF31:CNH31"/>
    <mergeCell ref="CNI31:CNK31"/>
    <mergeCell ref="CNL31:CNN31"/>
    <mergeCell ref="CNO31:CNQ31"/>
    <mergeCell ref="CNR31:CNT31"/>
    <mergeCell ref="CMQ31:CMS31"/>
    <mergeCell ref="CMT31:CMV31"/>
    <mergeCell ref="CMW31:CMY31"/>
    <mergeCell ref="CMZ31:CNB31"/>
    <mergeCell ref="CNC31:CNE31"/>
    <mergeCell ref="CMB31:CMD31"/>
    <mergeCell ref="CME31:CMG31"/>
    <mergeCell ref="CMH31:CMJ31"/>
    <mergeCell ref="CMK31:CMM31"/>
    <mergeCell ref="CMN31:CMP31"/>
    <mergeCell ref="CLM31:CLO31"/>
    <mergeCell ref="CLP31:CLR31"/>
    <mergeCell ref="CLS31:CLU31"/>
    <mergeCell ref="CLV31:CLX31"/>
    <mergeCell ref="CLY31:CMA31"/>
    <mergeCell ref="CPN31:CPP31"/>
    <mergeCell ref="CPQ31:CPS31"/>
    <mergeCell ref="CPT31:CPV31"/>
    <mergeCell ref="CPW31:CPY31"/>
    <mergeCell ref="CPZ31:CQB31"/>
    <mergeCell ref="COY31:CPA31"/>
    <mergeCell ref="CPB31:CPD31"/>
    <mergeCell ref="CPE31:CPG31"/>
    <mergeCell ref="CPH31:CPJ31"/>
    <mergeCell ref="CPK31:CPM31"/>
    <mergeCell ref="COJ31:COL31"/>
    <mergeCell ref="COM31:COO31"/>
    <mergeCell ref="COP31:COR31"/>
    <mergeCell ref="COS31:COU31"/>
    <mergeCell ref="COV31:COX31"/>
    <mergeCell ref="CNU31:CNW31"/>
    <mergeCell ref="CNX31:CNZ31"/>
    <mergeCell ref="COA31:COC31"/>
    <mergeCell ref="COD31:COF31"/>
    <mergeCell ref="COG31:COI31"/>
    <mergeCell ref="CRV31:CRX31"/>
    <mergeCell ref="CRY31:CSA31"/>
    <mergeCell ref="CSB31:CSD31"/>
    <mergeCell ref="CSE31:CSG31"/>
    <mergeCell ref="CSH31:CSJ31"/>
    <mergeCell ref="CRG31:CRI31"/>
    <mergeCell ref="CRJ31:CRL31"/>
    <mergeCell ref="CRM31:CRO31"/>
    <mergeCell ref="CRP31:CRR31"/>
    <mergeCell ref="CRS31:CRU31"/>
    <mergeCell ref="CQR31:CQT31"/>
    <mergeCell ref="CQU31:CQW31"/>
    <mergeCell ref="CQX31:CQZ31"/>
    <mergeCell ref="CRA31:CRC31"/>
    <mergeCell ref="CRD31:CRF31"/>
    <mergeCell ref="CQC31:CQE31"/>
    <mergeCell ref="CQF31:CQH31"/>
    <mergeCell ref="CQI31:CQK31"/>
    <mergeCell ref="CQL31:CQN31"/>
    <mergeCell ref="CQO31:CQQ31"/>
    <mergeCell ref="CUD31:CUF31"/>
    <mergeCell ref="CUG31:CUI31"/>
    <mergeCell ref="CUJ31:CUL31"/>
    <mergeCell ref="CUM31:CUO31"/>
    <mergeCell ref="CUP31:CUR31"/>
    <mergeCell ref="CTO31:CTQ31"/>
    <mergeCell ref="CTR31:CTT31"/>
    <mergeCell ref="CTU31:CTW31"/>
    <mergeCell ref="CTX31:CTZ31"/>
    <mergeCell ref="CUA31:CUC31"/>
    <mergeCell ref="CSZ31:CTB31"/>
    <mergeCell ref="CTC31:CTE31"/>
    <mergeCell ref="CTF31:CTH31"/>
    <mergeCell ref="CTI31:CTK31"/>
    <mergeCell ref="CTL31:CTN31"/>
    <mergeCell ref="CSK31:CSM31"/>
    <mergeCell ref="CSN31:CSP31"/>
    <mergeCell ref="CSQ31:CSS31"/>
    <mergeCell ref="CST31:CSV31"/>
    <mergeCell ref="CSW31:CSY31"/>
    <mergeCell ref="CWL31:CWN31"/>
    <mergeCell ref="CWO31:CWQ31"/>
    <mergeCell ref="CWR31:CWT31"/>
    <mergeCell ref="CWU31:CWW31"/>
    <mergeCell ref="CWX31:CWZ31"/>
    <mergeCell ref="CVW31:CVY31"/>
    <mergeCell ref="CVZ31:CWB31"/>
    <mergeCell ref="CWC31:CWE31"/>
    <mergeCell ref="CWF31:CWH31"/>
    <mergeCell ref="CWI31:CWK31"/>
    <mergeCell ref="CVH31:CVJ31"/>
    <mergeCell ref="CVK31:CVM31"/>
    <mergeCell ref="CVN31:CVP31"/>
    <mergeCell ref="CVQ31:CVS31"/>
    <mergeCell ref="CVT31:CVV31"/>
    <mergeCell ref="CUS31:CUU31"/>
    <mergeCell ref="CUV31:CUX31"/>
    <mergeCell ref="CUY31:CVA31"/>
    <mergeCell ref="CVB31:CVD31"/>
    <mergeCell ref="CVE31:CVG31"/>
    <mergeCell ref="CYT31:CYV31"/>
    <mergeCell ref="CYW31:CYY31"/>
    <mergeCell ref="CYZ31:CZB31"/>
    <mergeCell ref="CZC31:CZE31"/>
    <mergeCell ref="CZF31:CZH31"/>
    <mergeCell ref="CYE31:CYG31"/>
    <mergeCell ref="CYH31:CYJ31"/>
    <mergeCell ref="CYK31:CYM31"/>
    <mergeCell ref="CYN31:CYP31"/>
    <mergeCell ref="CYQ31:CYS31"/>
    <mergeCell ref="CXP31:CXR31"/>
    <mergeCell ref="CXS31:CXU31"/>
    <mergeCell ref="CXV31:CXX31"/>
    <mergeCell ref="CXY31:CYA31"/>
    <mergeCell ref="CYB31:CYD31"/>
    <mergeCell ref="CXA31:CXC31"/>
    <mergeCell ref="CXD31:CXF31"/>
    <mergeCell ref="CXG31:CXI31"/>
    <mergeCell ref="CXJ31:CXL31"/>
    <mergeCell ref="CXM31:CXO31"/>
    <mergeCell ref="DBB31:DBD31"/>
    <mergeCell ref="DBE31:DBG31"/>
    <mergeCell ref="DBH31:DBJ31"/>
    <mergeCell ref="DBK31:DBM31"/>
    <mergeCell ref="DBN31:DBP31"/>
    <mergeCell ref="DAM31:DAO31"/>
    <mergeCell ref="DAP31:DAR31"/>
    <mergeCell ref="DAS31:DAU31"/>
    <mergeCell ref="DAV31:DAX31"/>
    <mergeCell ref="DAY31:DBA31"/>
    <mergeCell ref="CZX31:CZZ31"/>
    <mergeCell ref="DAA31:DAC31"/>
    <mergeCell ref="DAD31:DAF31"/>
    <mergeCell ref="DAG31:DAI31"/>
    <mergeCell ref="DAJ31:DAL31"/>
    <mergeCell ref="CZI31:CZK31"/>
    <mergeCell ref="CZL31:CZN31"/>
    <mergeCell ref="CZO31:CZQ31"/>
    <mergeCell ref="CZR31:CZT31"/>
    <mergeCell ref="CZU31:CZW31"/>
    <mergeCell ref="DDJ31:DDL31"/>
    <mergeCell ref="DDM31:DDO31"/>
    <mergeCell ref="DDP31:DDR31"/>
    <mergeCell ref="DDS31:DDU31"/>
    <mergeCell ref="DDV31:DDX31"/>
    <mergeCell ref="DCU31:DCW31"/>
    <mergeCell ref="DCX31:DCZ31"/>
    <mergeCell ref="DDA31:DDC31"/>
    <mergeCell ref="DDD31:DDF31"/>
    <mergeCell ref="DDG31:DDI31"/>
    <mergeCell ref="DCF31:DCH31"/>
    <mergeCell ref="DCI31:DCK31"/>
    <mergeCell ref="DCL31:DCN31"/>
    <mergeCell ref="DCO31:DCQ31"/>
    <mergeCell ref="DCR31:DCT31"/>
    <mergeCell ref="DBQ31:DBS31"/>
    <mergeCell ref="DBT31:DBV31"/>
    <mergeCell ref="DBW31:DBY31"/>
    <mergeCell ref="DBZ31:DCB31"/>
    <mergeCell ref="DCC31:DCE31"/>
    <mergeCell ref="DFR31:DFT31"/>
    <mergeCell ref="DFU31:DFW31"/>
    <mergeCell ref="DFX31:DFZ31"/>
    <mergeCell ref="DGA31:DGC31"/>
    <mergeCell ref="DGD31:DGF31"/>
    <mergeCell ref="DFC31:DFE31"/>
    <mergeCell ref="DFF31:DFH31"/>
    <mergeCell ref="DFI31:DFK31"/>
    <mergeCell ref="DFL31:DFN31"/>
    <mergeCell ref="DFO31:DFQ31"/>
    <mergeCell ref="DEN31:DEP31"/>
    <mergeCell ref="DEQ31:DES31"/>
    <mergeCell ref="DET31:DEV31"/>
    <mergeCell ref="DEW31:DEY31"/>
    <mergeCell ref="DEZ31:DFB31"/>
    <mergeCell ref="DDY31:DEA31"/>
    <mergeCell ref="DEB31:DED31"/>
    <mergeCell ref="DEE31:DEG31"/>
    <mergeCell ref="DEH31:DEJ31"/>
    <mergeCell ref="DEK31:DEM31"/>
    <mergeCell ref="DHZ31:DIB31"/>
    <mergeCell ref="DIC31:DIE31"/>
    <mergeCell ref="DIF31:DIH31"/>
    <mergeCell ref="DII31:DIK31"/>
    <mergeCell ref="DIL31:DIN31"/>
    <mergeCell ref="DHK31:DHM31"/>
    <mergeCell ref="DHN31:DHP31"/>
    <mergeCell ref="DHQ31:DHS31"/>
    <mergeCell ref="DHT31:DHV31"/>
    <mergeCell ref="DHW31:DHY31"/>
    <mergeCell ref="DGV31:DGX31"/>
    <mergeCell ref="DGY31:DHA31"/>
    <mergeCell ref="DHB31:DHD31"/>
    <mergeCell ref="DHE31:DHG31"/>
    <mergeCell ref="DHH31:DHJ31"/>
    <mergeCell ref="DGG31:DGI31"/>
    <mergeCell ref="DGJ31:DGL31"/>
    <mergeCell ref="DGM31:DGO31"/>
    <mergeCell ref="DGP31:DGR31"/>
    <mergeCell ref="DGS31:DGU31"/>
    <mergeCell ref="DKH31:DKJ31"/>
    <mergeCell ref="DKK31:DKM31"/>
    <mergeCell ref="DKN31:DKP31"/>
    <mergeCell ref="DKQ31:DKS31"/>
    <mergeCell ref="DKT31:DKV31"/>
    <mergeCell ref="DJS31:DJU31"/>
    <mergeCell ref="DJV31:DJX31"/>
    <mergeCell ref="DJY31:DKA31"/>
    <mergeCell ref="DKB31:DKD31"/>
    <mergeCell ref="DKE31:DKG31"/>
    <mergeCell ref="DJD31:DJF31"/>
    <mergeCell ref="DJG31:DJI31"/>
    <mergeCell ref="DJJ31:DJL31"/>
    <mergeCell ref="DJM31:DJO31"/>
    <mergeCell ref="DJP31:DJR31"/>
    <mergeCell ref="DIO31:DIQ31"/>
    <mergeCell ref="DIR31:DIT31"/>
    <mergeCell ref="DIU31:DIW31"/>
    <mergeCell ref="DIX31:DIZ31"/>
    <mergeCell ref="DJA31:DJC31"/>
    <mergeCell ref="DMP31:DMR31"/>
    <mergeCell ref="DMS31:DMU31"/>
    <mergeCell ref="DMV31:DMX31"/>
    <mergeCell ref="DMY31:DNA31"/>
    <mergeCell ref="DNB31:DND31"/>
    <mergeCell ref="DMA31:DMC31"/>
    <mergeCell ref="DMD31:DMF31"/>
    <mergeCell ref="DMG31:DMI31"/>
    <mergeCell ref="DMJ31:DML31"/>
    <mergeCell ref="DMM31:DMO31"/>
    <mergeCell ref="DLL31:DLN31"/>
    <mergeCell ref="DLO31:DLQ31"/>
    <mergeCell ref="DLR31:DLT31"/>
    <mergeCell ref="DLU31:DLW31"/>
    <mergeCell ref="DLX31:DLZ31"/>
    <mergeCell ref="DKW31:DKY31"/>
    <mergeCell ref="DKZ31:DLB31"/>
    <mergeCell ref="DLC31:DLE31"/>
    <mergeCell ref="DLF31:DLH31"/>
    <mergeCell ref="DLI31:DLK31"/>
    <mergeCell ref="DOX31:DOZ31"/>
    <mergeCell ref="DPA31:DPC31"/>
    <mergeCell ref="DPD31:DPF31"/>
    <mergeCell ref="DPG31:DPI31"/>
    <mergeCell ref="DPJ31:DPL31"/>
    <mergeCell ref="DOI31:DOK31"/>
    <mergeCell ref="DOL31:DON31"/>
    <mergeCell ref="DOO31:DOQ31"/>
    <mergeCell ref="DOR31:DOT31"/>
    <mergeCell ref="DOU31:DOW31"/>
    <mergeCell ref="DNT31:DNV31"/>
    <mergeCell ref="DNW31:DNY31"/>
    <mergeCell ref="DNZ31:DOB31"/>
    <mergeCell ref="DOC31:DOE31"/>
    <mergeCell ref="DOF31:DOH31"/>
    <mergeCell ref="DNE31:DNG31"/>
    <mergeCell ref="DNH31:DNJ31"/>
    <mergeCell ref="DNK31:DNM31"/>
    <mergeCell ref="DNN31:DNP31"/>
    <mergeCell ref="DNQ31:DNS31"/>
    <mergeCell ref="DRF31:DRH31"/>
    <mergeCell ref="DRI31:DRK31"/>
    <mergeCell ref="DRL31:DRN31"/>
    <mergeCell ref="DRO31:DRQ31"/>
    <mergeCell ref="DRR31:DRT31"/>
    <mergeCell ref="DQQ31:DQS31"/>
    <mergeCell ref="DQT31:DQV31"/>
    <mergeCell ref="DQW31:DQY31"/>
    <mergeCell ref="DQZ31:DRB31"/>
    <mergeCell ref="DRC31:DRE31"/>
    <mergeCell ref="DQB31:DQD31"/>
    <mergeCell ref="DQE31:DQG31"/>
    <mergeCell ref="DQH31:DQJ31"/>
    <mergeCell ref="DQK31:DQM31"/>
    <mergeCell ref="DQN31:DQP31"/>
    <mergeCell ref="DPM31:DPO31"/>
    <mergeCell ref="DPP31:DPR31"/>
    <mergeCell ref="DPS31:DPU31"/>
    <mergeCell ref="DPV31:DPX31"/>
    <mergeCell ref="DPY31:DQA31"/>
    <mergeCell ref="DTN31:DTP31"/>
    <mergeCell ref="DTQ31:DTS31"/>
    <mergeCell ref="DTT31:DTV31"/>
    <mergeCell ref="DTW31:DTY31"/>
    <mergeCell ref="DTZ31:DUB31"/>
    <mergeCell ref="DSY31:DTA31"/>
    <mergeCell ref="DTB31:DTD31"/>
    <mergeCell ref="DTE31:DTG31"/>
    <mergeCell ref="DTH31:DTJ31"/>
    <mergeCell ref="DTK31:DTM31"/>
    <mergeCell ref="DSJ31:DSL31"/>
    <mergeCell ref="DSM31:DSO31"/>
    <mergeCell ref="DSP31:DSR31"/>
    <mergeCell ref="DSS31:DSU31"/>
    <mergeCell ref="DSV31:DSX31"/>
    <mergeCell ref="DRU31:DRW31"/>
    <mergeCell ref="DRX31:DRZ31"/>
    <mergeCell ref="DSA31:DSC31"/>
    <mergeCell ref="DSD31:DSF31"/>
    <mergeCell ref="DSG31:DSI31"/>
    <mergeCell ref="DVV31:DVX31"/>
    <mergeCell ref="DVY31:DWA31"/>
    <mergeCell ref="DWB31:DWD31"/>
    <mergeCell ref="DWE31:DWG31"/>
    <mergeCell ref="DWH31:DWJ31"/>
    <mergeCell ref="DVG31:DVI31"/>
    <mergeCell ref="DVJ31:DVL31"/>
    <mergeCell ref="DVM31:DVO31"/>
    <mergeCell ref="DVP31:DVR31"/>
    <mergeCell ref="DVS31:DVU31"/>
    <mergeCell ref="DUR31:DUT31"/>
    <mergeCell ref="DUU31:DUW31"/>
    <mergeCell ref="DUX31:DUZ31"/>
    <mergeCell ref="DVA31:DVC31"/>
    <mergeCell ref="DVD31:DVF31"/>
    <mergeCell ref="DUC31:DUE31"/>
    <mergeCell ref="DUF31:DUH31"/>
    <mergeCell ref="DUI31:DUK31"/>
    <mergeCell ref="DUL31:DUN31"/>
    <mergeCell ref="DUO31:DUQ31"/>
    <mergeCell ref="DYD31:DYF31"/>
    <mergeCell ref="DYG31:DYI31"/>
    <mergeCell ref="DYJ31:DYL31"/>
    <mergeCell ref="DYM31:DYO31"/>
    <mergeCell ref="DYP31:DYR31"/>
    <mergeCell ref="DXO31:DXQ31"/>
    <mergeCell ref="DXR31:DXT31"/>
    <mergeCell ref="DXU31:DXW31"/>
    <mergeCell ref="DXX31:DXZ31"/>
    <mergeCell ref="DYA31:DYC31"/>
    <mergeCell ref="DWZ31:DXB31"/>
    <mergeCell ref="DXC31:DXE31"/>
    <mergeCell ref="DXF31:DXH31"/>
    <mergeCell ref="DXI31:DXK31"/>
    <mergeCell ref="DXL31:DXN31"/>
    <mergeCell ref="DWK31:DWM31"/>
    <mergeCell ref="DWN31:DWP31"/>
    <mergeCell ref="DWQ31:DWS31"/>
    <mergeCell ref="DWT31:DWV31"/>
    <mergeCell ref="DWW31:DWY31"/>
    <mergeCell ref="EAL31:EAN31"/>
    <mergeCell ref="EAO31:EAQ31"/>
    <mergeCell ref="EAR31:EAT31"/>
    <mergeCell ref="EAU31:EAW31"/>
    <mergeCell ref="EAX31:EAZ31"/>
    <mergeCell ref="DZW31:DZY31"/>
    <mergeCell ref="DZZ31:EAB31"/>
    <mergeCell ref="EAC31:EAE31"/>
    <mergeCell ref="EAF31:EAH31"/>
    <mergeCell ref="EAI31:EAK31"/>
    <mergeCell ref="DZH31:DZJ31"/>
    <mergeCell ref="DZK31:DZM31"/>
    <mergeCell ref="DZN31:DZP31"/>
    <mergeCell ref="DZQ31:DZS31"/>
    <mergeCell ref="DZT31:DZV31"/>
    <mergeCell ref="DYS31:DYU31"/>
    <mergeCell ref="DYV31:DYX31"/>
    <mergeCell ref="DYY31:DZA31"/>
    <mergeCell ref="DZB31:DZD31"/>
    <mergeCell ref="DZE31:DZG31"/>
    <mergeCell ref="ECT31:ECV31"/>
    <mergeCell ref="ECW31:ECY31"/>
    <mergeCell ref="ECZ31:EDB31"/>
    <mergeCell ref="EDC31:EDE31"/>
    <mergeCell ref="EDF31:EDH31"/>
    <mergeCell ref="ECE31:ECG31"/>
    <mergeCell ref="ECH31:ECJ31"/>
    <mergeCell ref="ECK31:ECM31"/>
    <mergeCell ref="ECN31:ECP31"/>
    <mergeCell ref="ECQ31:ECS31"/>
    <mergeCell ref="EBP31:EBR31"/>
    <mergeCell ref="EBS31:EBU31"/>
    <mergeCell ref="EBV31:EBX31"/>
    <mergeCell ref="EBY31:ECA31"/>
    <mergeCell ref="ECB31:ECD31"/>
    <mergeCell ref="EBA31:EBC31"/>
    <mergeCell ref="EBD31:EBF31"/>
    <mergeCell ref="EBG31:EBI31"/>
    <mergeCell ref="EBJ31:EBL31"/>
    <mergeCell ref="EBM31:EBO31"/>
    <mergeCell ref="EFB31:EFD31"/>
    <mergeCell ref="EFE31:EFG31"/>
    <mergeCell ref="EFH31:EFJ31"/>
    <mergeCell ref="EFK31:EFM31"/>
    <mergeCell ref="EFN31:EFP31"/>
    <mergeCell ref="EEM31:EEO31"/>
    <mergeCell ref="EEP31:EER31"/>
    <mergeCell ref="EES31:EEU31"/>
    <mergeCell ref="EEV31:EEX31"/>
    <mergeCell ref="EEY31:EFA31"/>
    <mergeCell ref="EDX31:EDZ31"/>
    <mergeCell ref="EEA31:EEC31"/>
    <mergeCell ref="EED31:EEF31"/>
    <mergeCell ref="EEG31:EEI31"/>
    <mergeCell ref="EEJ31:EEL31"/>
    <mergeCell ref="EDI31:EDK31"/>
    <mergeCell ref="EDL31:EDN31"/>
    <mergeCell ref="EDO31:EDQ31"/>
    <mergeCell ref="EDR31:EDT31"/>
    <mergeCell ref="EDU31:EDW31"/>
    <mergeCell ref="EHJ31:EHL31"/>
    <mergeCell ref="EHM31:EHO31"/>
    <mergeCell ref="EHP31:EHR31"/>
    <mergeCell ref="EHS31:EHU31"/>
    <mergeCell ref="EHV31:EHX31"/>
    <mergeCell ref="EGU31:EGW31"/>
    <mergeCell ref="EGX31:EGZ31"/>
    <mergeCell ref="EHA31:EHC31"/>
    <mergeCell ref="EHD31:EHF31"/>
    <mergeCell ref="EHG31:EHI31"/>
    <mergeCell ref="EGF31:EGH31"/>
    <mergeCell ref="EGI31:EGK31"/>
    <mergeCell ref="EGL31:EGN31"/>
    <mergeCell ref="EGO31:EGQ31"/>
    <mergeCell ref="EGR31:EGT31"/>
    <mergeCell ref="EFQ31:EFS31"/>
    <mergeCell ref="EFT31:EFV31"/>
    <mergeCell ref="EFW31:EFY31"/>
    <mergeCell ref="EFZ31:EGB31"/>
    <mergeCell ref="EGC31:EGE31"/>
    <mergeCell ref="EJR31:EJT31"/>
    <mergeCell ref="EJU31:EJW31"/>
    <mergeCell ref="EJX31:EJZ31"/>
    <mergeCell ref="EKA31:EKC31"/>
    <mergeCell ref="EKD31:EKF31"/>
    <mergeCell ref="EJC31:EJE31"/>
    <mergeCell ref="EJF31:EJH31"/>
    <mergeCell ref="EJI31:EJK31"/>
    <mergeCell ref="EJL31:EJN31"/>
    <mergeCell ref="EJO31:EJQ31"/>
    <mergeCell ref="EIN31:EIP31"/>
    <mergeCell ref="EIQ31:EIS31"/>
    <mergeCell ref="EIT31:EIV31"/>
    <mergeCell ref="EIW31:EIY31"/>
    <mergeCell ref="EIZ31:EJB31"/>
    <mergeCell ref="EHY31:EIA31"/>
    <mergeCell ref="EIB31:EID31"/>
    <mergeCell ref="EIE31:EIG31"/>
    <mergeCell ref="EIH31:EIJ31"/>
    <mergeCell ref="EIK31:EIM31"/>
    <mergeCell ref="ELZ31:EMB31"/>
    <mergeCell ref="EMC31:EME31"/>
    <mergeCell ref="EMF31:EMH31"/>
    <mergeCell ref="EMI31:EMK31"/>
    <mergeCell ref="EML31:EMN31"/>
    <mergeCell ref="ELK31:ELM31"/>
    <mergeCell ref="ELN31:ELP31"/>
    <mergeCell ref="ELQ31:ELS31"/>
    <mergeCell ref="ELT31:ELV31"/>
    <mergeCell ref="ELW31:ELY31"/>
    <mergeCell ref="EKV31:EKX31"/>
    <mergeCell ref="EKY31:ELA31"/>
    <mergeCell ref="ELB31:ELD31"/>
    <mergeCell ref="ELE31:ELG31"/>
    <mergeCell ref="ELH31:ELJ31"/>
    <mergeCell ref="EKG31:EKI31"/>
    <mergeCell ref="EKJ31:EKL31"/>
    <mergeCell ref="EKM31:EKO31"/>
    <mergeCell ref="EKP31:EKR31"/>
    <mergeCell ref="EKS31:EKU31"/>
    <mergeCell ref="EOH31:EOJ31"/>
    <mergeCell ref="EOK31:EOM31"/>
    <mergeCell ref="EON31:EOP31"/>
    <mergeCell ref="EOQ31:EOS31"/>
    <mergeCell ref="EOT31:EOV31"/>
    <mergeCell ref="ENS31:ENU31"/>
    <mergeCell ref="ENV31:ENX31"/>
    <mergeCell ref="ENY31:EOA31"/>
    <mergeCell ref="EOB31:EOD31"/>
    <mergeCell ref="EOE31:EOG31"/>
    <mergeCell ref="END31:ENF31"/>
    <mergeCell ref="ENG31:ENI31"/>
    <mergeCell ref="ENJ31:ENL31"/>
    <mergeCell ref="ENM31:ENO31"/>
    <mergeCell ref="ENP31:ENR31"/>
    <mergeCell ref="EMO31:EMQ31"/>
    <mergeCell ref="EMR31:EMT31"/>
    <mergeCell ref="EMU31:EMW31"/>
    <mergeCell ref="EMX31:EMZ31"/>
    <mergeCell ref="ENA31:ENC31"/>
    <mergeCell ref="EQP31:EQR31"/>
    <mergeCell ref="EQS31:EQU31"/>
    <mergeCell ref="EQV31:EQX31"/>
    <mergeCell ref="EQY31:ERA31"/>
    <mergeCell ref="ERB31:ERD31"/>
    <mergeCell ref="EQA31:EQC31"/>
    <mergeCell ref="EQD31:EQF31"/>
    <mergeCell ref="EQG31:EQI31"/>
    <mergeCell ref="EQJ31:EQL31"/>
    <mergeCell ref="EQM31:EQO31"/>
    <mergeCell ref="EPL31:EPN31"/>
    <mergeCell ref="EPO31:EPQ31"/>
    <mergeCell ref="EPR31:EPT31"/>
    <mergeCell ref="EPU31:EPW31"/>
    <mergeCell ref="EPX31:EPZ31"/>
    <mergeCell ref="EOW31:EOY31"/>
    <mergeCell ref="EOZ31:EPB31"/>
    <mergeCell ref="EPC31:EPE31"/>
    <mergeCell ref="EPF31:EPH31"/>
    <mergeCell ref="EPI31:EPK31"/>
    <mergeCell ref="ESX31:ESZ31"/>
    <mergeCell ref="ETA31:ETC31"/>
    <mergeCell ref="ETD31:ETF31"/>
    <mergeCell ref="ETG31:ETI31"/>
    <mergeCell ref="ETJ31:ETL31"/>
    <mergeCell ref="ESI31:ESK31"/>
    <mergeCell ref="ESL31:ESN31"/>
    <mergeCell ref="ESO31:ESQ31"/>
    <mergeCell ref="ESR31:EST31"/>
    <mergeCell ref="ESU31:ESW31"/>
    <mergeCell ref="ERT31:ERV31"/>
    <mergeCell ref="ERW31:ERY31"/>
    <mergeCell ref="ERZ31:ESB31"/>
    <mergeCell ref="ESC31:ESE31"/>
    <mergeCell ref="ESF31:ESH31"/>
    <mergeCell ref="ERE31:ERG31"/>
    <mergeCell ref="ERH31:ERJ31"/>
    <mergeCell ref="ERK31:ERM31"/>
    <mergeCell ref="ERN31:ERP31"/>
    <mergeCell ref="ERQ31:ERS31"/>
    <mergeCell ref="EVF31:EVH31"/>
    <mergeCell ref="EVI31:EVK31"/>
    <mergeCell ref="EVL31:EVN31"/>
    <mergeCell ref="EVO31:EVQ31"/>
    <mergeCell ref="EVR31:EVT31"/>
    <mergeCell ref="EUQ31:EUS31"/>
    <mergeCell ref="EUT31:EUV31"/>
    <mergeCell ref="EUW31:EUY31"/>
    <mergeCell ref="EUZ31:EVB31"/>
    <mergeCell ref="EVC31:EVE31"/>
    <mergeCell ref="EUB31:EUD31"/>
    <mergeCell ref="EUE31:EUG31"/>
    <mergeCell ref="EUH31:EUJ31"/>
    <mergeCell ref="EUK31:EUM31"/>
    <mergeCell ref="EUN31:EUP31"/>
    <mergeCell ref="ETM31:ETO31"/>
    <mergeCell ref="ETP31:ETR31"/>
    <mergeCell ref="ETS31:ETU31"/>
    <mergeCell ref="ETV31:ETX31"/>
    <mergeCell ref="ETY31:EUA31"/>
    <mergeCell ref="EXN31:EXP31"/>
    <mergeCell ref="EXQ31:EXS31"/>
    <mergeCell ref="EXT31:EXV31"/>
    <mergeCell ref="EXW31:EXY31"/>
    <mergeCell ref="EXZ31:EYB31"/>
    <mergeCell ref="EWY31:EXA31"/>
    <mergeCell ref="EXB31:EXD31"/>
    <mergeCell ref="EXE31:EXG31"/>
    <mergeCell ref="EXH31:EXJ31"/>
    <mergeCell ref="EXK31:EXM31"/>
    <mergeCell ref="EWJ31:EWL31"/>
    <mergeCell ref="EWM31:EWO31"/>
    <mergeCell ref="EWP31:EWR31"/>
    <mergeCell ref="EWS31:EWU31"/>
    <mergeCell ref="EWV31:EWX31"/>
    <mergeCell ref="EVU31:EVW31"/>
    <mergeCell ref="EVX31:EVZ31"/>
    <mergeCell ref="EWA31:EWC31"/>
    <mergeCell ref="EWD31:EWF31"/>
    <mergeCell ref="EWG31:EWI31"/>
    <mergeCell ref="EZV31:EZX31"/>
    <mergeCell ref="EZY31:FAA31"/>
    <mergeCell ref="FAB31:FAD31"/>
    <mergeCell ref="FAE31:FAG31"/>
    <mergeCell ref="FAH31:FAJ31"/>
    <mergeCell ref="EZG31:EZI31"/>
    <mergeCell ref="EZJ31:EZL31"/>
    <mergeCell ref="EZM31:EZO31"/>
    <mergeCell ref="EZP31:EZR31"/>
    <mergeCell ref="EZS31:EZU31"/>
    <mergeCell ref="EYR31:EYT31"/>
    <mergeCell ref="EYU31:EYW31"/>
    <mergeCell ref="EYX31:EYZ31"/>
    <mergeCell ref="EZA31:EZC31"/>
    <mergeCell ref="EZD31:EZF31"/>
    <mergeCell ref="EYC31:EYE31"/>
    <mergeCell ref="EYF31:EYH31"/>
    <mergeCell ref="EYI31:EYK31"/>
    <mergeCell ref="EYL31:EYN31"/>
    <mergeCell ref="EYO31:EYQ31"/>
    <mergeCell ref="FCD31:FCF31"/>
    <mergeCell ref="FCG31:FCI31"/>
    <mergeCell ref="FCJ31:FCL31"/>
    <mergeCell ref="FCM31:FCO31"/>
    <mergeCell ref="FCP31:FCR31"/>
    <mergeCell ref="FBO31:FBQ31"/>
    <mergeCell ref="FBR31:FBT31"/>
    <mergeCell ref="FBU31:FBW31"/>
    <mergeCell ref="FBX31:FBZ31"/>
    <mergeCell ref="FCA31:FCC31"/>
    <mergeCell ref="FAZ31:FBB31"/>
    <mergeCell ref="FBC31:FBE31"/>
    <mergeCell ref="FBF31:FBH31"/>
    <mergeCell ref="FBI31:FBK31"/>
    <mergeCell ref="FBL31:FBN31"/>
    <mergeCell ref="FAK31:FAM31"/>
    <mergeCell ref="FAN31:FAP31"/>
    <mergeCell ref="FAQ31:FAS31"/>
    <mergeCell ref="FAT31:FAV31"/>
    <mergeCell ref="FAW31:FAY31"/>
    <mergeCell ref="FEL31:FEN31"/>
    <mergeCell ref="FEO31:FEQ31"/>
    <mergeCell ref="FER31:FET31"/>
    <mergeCell ref="FEU31:FEW31"/>
    <mergeCell ref="FEX31:FEZ31"/>
    <mergeCell ref="FDW31:FDY31"/>
    <mergeCell ref="FDZ31:FEB31"/>
    <mergeCell ref="FEC31:FEE31"/>
    <mergeCell ref="FEF31:FEH31"/>
    <mergeCell ref="FEI31:FEK31"/>
    <mergeCell ref="FDH31:FDJ31"/>
    <mergeCell ref="FDK31:FDM31"/>
    <mergeCell ref="FDN31:FDP31"/>
    <mergeCell ref="FDQ31:FDS31"/>
    <mergeCell ref="FDT31:FDV31"/>
    <mergeCell ref="FCS31:FCU31"/>
    <mergeCell ref="FCV31:FCX31"/>
    <mergeCell ref="FCY31:FDA31"/>
    <mergeCell ref="FDB31:FDD31"/>
    <mergeCell ref="FDE31:FDG31"/>
    <mergeCell ref="FGT31:FGV31"/>
    <mergeCell ref="FGW31:FGY31"/>
    <mergeCell ref="FGZ31:FHB31"/>
    <mergeCell ref="FHC31:FHE31"/>
    <mergeCell ref="FHF31:FHH31"/>
    <mergeCell ref="FGE31:FGG31"/>
    <mergeCell ref="FGH31:FGJ31"/>
    <mergeCell ref="FGK31:FGM31"/>
    <mergeCell ref="FGN31:FGP31"/>
    <mergeCell ref="FGQ31:FGS31"/>
    <mergeCell ref="FFP31:FFR31"/>
    <mergeCell ref="FFS31:FFU31"/>
    <mergeCell ref="FFV31:FFX31"/>
    <mergeCell ref="FFY31:FGA31"/>
    <mergeCell ref="FGB31:FGD31"/>
    <mergeCell ref="FFA31:FFC31"/>
    <mergeCell ref="FFD31:FFF31"/>
    <mergeCell ref="FFG31:FFI31"/>
    <mergeCell ref="FFJ31:FFL31"/>
    <mergeCell ref="FFM31:FFO31"/>
    <mergeCell ref="FJB31:FJD31"/>
    <mergeCell ref="FJE31:FJG31"/>
    <mergeCell ref="FJH31:FJJ31"/>
    <mergeCell ref="FJK31:FJM31"/>
    <mergeCell ref="FJN31:FJP31"/>
    <mergeCell ref="FIM31:FIO31"/>
    <mergeCell ref="FIP31:FIR31"/>
    <mergeCell ref="FIS31:FIU31"/>
    <mergeCell ref="FIV31:FIX31"/>
    <mergeCell ref="FIY31:FJA31"/>
    <mergeCell ref="FHX31:FHZ31"/>
    <mergeCell ref="FIA31:FIC31"/>
    <mergeCell ref="FID31:FIF31"/>
    <mergeCell ref="FIG31:FII31"/>
    <mergeCell ref="FIJ31:FIL31"/>
    <mergeCell ref="FHI31:FHK31"/>
    <mergeCell ref="FHL31:FHN31"/>
    <mergeCell ref="FHO31:FHQ31"/>
    <mergeCell ref="FHR31:FHT31"/>
    <mergeCell ref="FHU31:FHW31"/>
    <mergeCell ref="FLJ31:FLL31"/>
    <mergeCell ref="FLM31:FLO31"/>
    <mergeCell ref="FLP31:FLR31"/>
    <mergeCell ref="FLS31:FLU31"/>
    <mergeCell ref="FLV31:FLX31"/>
    <mergeCell ref="FKU31:FKW31"/>
    <mergeCell ref="FKX31:FKZ31"/>
    <mergeCell ref="FLA31:FLC31"/>
    <mergeCell ref="FLD31:FLF31"/>
    <mergeCell ref="FLG31:FLI31"/>
    <mergeCell ref="FKF31:FKH31"/>
    <mergeCell ref="FKI31:FKK31"/>
    <mergeCell ref="FKL31:FKN31"/>
    <mergeCell ref="FKO31:FKQ31"/>
    <mergeCell ref="FKR31:FKT31"/>
    <mergeCell ref="FJQ31:FJS31"/>
    <mergeCell ref="FJT31:FJV31"/>
    <mergeCell ref="FJW31:FJY31"/>
    <mergeCell ref="FJZ31:FKB31"/>
    <mergeCell ref="FKC31:FKE31"/>
    <mergeCell ref="FNR31:FNT31"/>
    <mergeCell ref="FNU31:FNW31"/>
    <mergeCell ref="FNX31:FNZ31"/>
    <mergeCell ref="FOA31:FOC31"/>
    <mergeCell ref="FOD31:FOF31"/>
    <mergeCell ref="FNC31:FNE31"/>
    <mergeCell ref="FNF31:FNH31"/>
    <mergeCell ref="FNI31:FNK31"/>
    <mergeCell ref="FNL31:FNN31"/>
    <mergeCell ref="FNO31:FNQ31"/>
    <mergeCell ref="FMN31:FMP31"/>
    <mergeCell ref="FMQ31:FMS31"/>
    <mergeCell ref="FMT31:FMV31"/>
    <mergeCell ref="FMW31:FMY31"/>
    <mergeCell ref="FMZ31:FNB31"/>
    <mergeCell ref="FLY31:FMA31"/>
    <mergeCell ref="FMB31:FMD31"/>
    <mergeCell ref="FME31:FMG31"/>
    <mergeCell ref="FMH31:FMJ31"/>
    <mergeCell ref="FMK31:FMM31"/>
    <mergeCell ref="FPZ31:FQB31"/>
    <mergeCell ref="FQC31:FQE31"/>
    <mergeCell ref="FQF31:FQH31"/>
    <mergeCell ref="FQI31:FQK31"/>
    <mergeCell ref="FQL31:FQN31"/>
    <mergeCell ref="FPK31:FPM31"/>
    <mergeCell ref="FPN31:FPP31"/>
    <mergeCell ref="FPQ31:FPS31"/>
    <mergeCell ref="FPT31:FPV31"/>
    <mergeCell ref="FPW31:FPY31"/>
    <mergeCell ref="FOV31:FOX31"/>
    <mergeCell ref="FOY31:FPA31"/>
    <mergeCell ref="FPB31:FPD31"/>
    <mergeCell ref="FPE31:FPG31"/>
    <mergeCell ref="FPH31:FPJ31"/>
    <mergeCell ref="FOG31:FOI31"/>
    <mergeCell ref="FOJ31:FOL31"/>
    <mergeCell ref="FOM31:FOO31"/>
    <mergeCell ref="FOP31:FOR31"/>
    <mergeCell ref="FOS31:FOU31"/>
    <mergeCell ref="FSH31:FSJ31"/>
    <mergeCell ref="FSK31:FSM31"/>
    <mergeCell ref="FSN31:FSP31"/>
    <mergeCell ref="FSQ31:FSS31"/>
    <mergeCell ref="FST31:FSV31"/>
    <mergeCell ref="FRS31:FRU31"/>
    <mergeCell ref="FRV31:FRX31"/>
    <mergeCell ref="FRY31:FSA31"/>
    <mergeCell ref="FSB31:FSD31"/>
    <mergeCell ref="FSE31:FSG31"/>
    <mergeCell ref="FRD31:FRF31"/>
    <mergeCell ref="FRG31:FRI31"/>
    <mergeCell ref="FRJ31:FRL31"/>
    <mergeCell ref="FRM31:FRO31"/>
    <mergeCell ref="FRP31:FRR31"/>
    <mergeCell ref="FQO31:FQQ31"/>
    <mergeCell ref="FQR31:FQT31"/>
    <mergeCell ref="FQU31:FQW31"/>
    <mergeCell ref="FQX31:FQZ31"/>
    <mergeCell ref="FRA31:FRC31"/>
    <mergeCell ref="FUP31:FUR31"/>
    <mergeCell ref="FUS31:FUU31"/>
    <mergeCell ref="FUV31:FUX31"/>
    <mergeCell ref="FUY31:FVA31"/>
    <mergeCell ref="FVB31:FVD31"/>
    <mergeCell ref="FUA31:FUC31"/>
    <mergeCell ref="FUD31:FUF31"/>
    <mergeCell ref="FUG31:FUI31"/>
    <mergeCell ref="FUJ31:FUL31"/>
    <mergeCell ref="FUM31:FUO31"/>
    <mergeCell ref="FTL31:FTN31"/>
    <mergeCell ref="FTO31:FTQ31"/>
    <mergeCell ref="FTR31:FTT31"/>
    <mergeCell ref="FTU31:FTW31"/>
    <mergeCell ref="FTX31:FTZ31"/>
    <mergeCell ref="FSW31:FSY31"/>
    <mergeCell ref="FSZ31:FTB31"/>
    <mergeCell ref="FTC31:FTE31"/>
    <mergeCell ref="FTF31:FTH31"/>
    <mergeCell ref="FTI31:FTK31"/>
    <mergeCell ref="FWX31:FWZ31"/>
    <mergeCell ref="FXA31:FXC31"/>
    <mergeCell ref="FXD31:FXF31"/>
    <mergeCell ref="FXG31:FXI31"/>
    <mergeCell ref="FXJ31:FXL31"/>
    <mergeCell ref="FWI31:FWK31"/>
    <mergeCell ref="FWL31:FWN31"/>
    <mergeCell ref="FWO31:FWQ31"/>
    <mergeCell ref="FWR31:FWT31"/>
    <mergeCell ref="FWU31:FWW31"/>
    <mergeCell ref="FVT31:FVV31"/>
    <mergeCell ref="FVW31:FVY31"/>
    <mergeCell ref="FVZ31:FWB31"/>
    <mergeCell ref="FWC31:FWE31"/>
    <mergeCell ref="FWF31:FWH31"/>
    <mergeCell ref="FVE31:FVG31"/>
    <mergeCell ref="FVH31:FVJ31"/>
    <mergeCell ref="FVK31:FVM31"/>
    <mergeCell ref="FVN31:FVP31"/>
    <mergeCell ref="FVQ31:FVS31"/>
    <mergeCell ref="FZF31:FZH31"/>
    <mergeCell ref="FZI31:FZK31"/>
    <mergeCell ref="FZL31:FZN31"/>
    <mergeCell ref="FZO31:FZQ31"/>
    <mergeCell ref="FZR31:FZT31"/>
    <mergeCell ref="FYQ31:FYS31"/>
    <mergeCell ref="FYT31:FYV31"/>
    <mergeCell ref="FYW31:FYY31"/>
    <mergeCell ref="FYZ31:FZB31"/>
    <mergeCell ref="FZC31:FZE31"/>
    <mergeCell ref="FYB31:FYD31"/>
    <mergeCell ref="FYE31:FYG31"/>
    <mergeCell ref="FYH31:FYJ31"/>
    <mergeCell ref="FYK31:FYM31"/>
    <mergeCell ref="FYN31:FYP31"/>
    <mergeCell ref="FXM31:FXO31"/>
    <mergeCell ref="FXP31:FXR31"/>
    <mergeCell ref="FXS31:FXU31"/>
    <mergeCell ref="FXV31:FXX31"/>
    <mergeCell ref="FXY31:FYA31"/>
    <mergeCell ref="GBN31:GBP31"/>
    <mergeCell ref="GBQ31:GBS31"/>
    <mergeCell ref="GBT31:GBV31"/>
    <mergeCell ref="GBW31:GBY31"/>
    <mergeCell ref="GBZ31:GCB31"/>
    <mergeCell ref="GAY31:GBA31"/>
    <mergeCell ref="GBB31:GBD31"/>
    <mergeCell ref="GBE31:GBG31"/>
    <mergeCell ref="GBH31:GBJ31"/>
    <mergeCell ref="GBK31:GBM31"/>
    <mergeCell ref="GAJ31:GAL31"/>
    <mergeCell ref="GAM31:GAO31"/>
    <mergeCell ref="GAP31:GAR31"/>
    <mergeCell ref="GAS31:GAU31"/>
    <mergeCell ref="GAV31:GAX31"/>
    <mergeCell ref="FZU31:FZW31"/>
    <mergeCell ref="FZX31:FZZ31"/>
    <mergeCell ref="GAA31:GAC31"/>
    <mergeCell ref="GAD31:GAF31"/>
    <mergeCell ref="GAG31:GAI31"/>
    <mergeCell ref="GDV31:GDX31"/>
    <mergeCell ref="GDY31:GEA31"/>
    <mergeCell ref="GEB31:GED31"/>
    <mergeCell ref="GEE31:GEG31"/>
    <mergeCell ref="GEH31:GEJ31"/>
    <mergeCell ref="GDG31:GDI31"/>
    <mergeCell ref="GDJ31:GDL31"/>
    <mergeCell ref="GDM31:GDO31"/>
    <mergeCell ref="GDP31:GDR31"/>
    <mergeCell ref="GDS31:GDU31"/>
    <mergeCell ref="GCR31:GCT31"/>
    <mergeCell ref="GCU31:GCW31"/>
    <mergeCell ref="GCX31:GCZ31"/>
    <mergeCell ref="GDA31:GDC31"/>
    <mergeCell ref="GDD31:GDF31"/>
    <mergeCell ref="GCC31:GCE31"/>
    <mergeCell ref="GCF31:GCH31"/>
    <mergeCell ref="GCI31:GCK31"/>
    <mergeCell ref="GCL31:GCN31"/>
    <mergeCell ref="GCO31:GCQ31"/>
    <mergeCell ref="GGD31:GGF31"/>
    <mergeCell ref="GGG31:GGI31"/>
    <mergeCell ref="GGJ31:GGL31"/>
    <mergeCell ref="GGM31:GGO31"/>
    <mergeCell ref="GGP31:GGR31"/>
    <mergeCell ref="GFO31:GFQ31"/>
    <mergeCell ref="GFR31:GFT31"/>
    <mergeCell ref="GFU31:GFW31"/>
    <mergeCell ref="GFX31:GFZ31"/>
    <mergeCell ref="GGA31:GGC31"/>
    <mergeCell ref="GEZ31:GFB31"/>
    <mergeCell ref="GFC31:GFE31"/>
    <mergeCell ref="GFF31:GFH31"/>
    <mergeCell ref="GFI31:GFK31"/>
    <mergeCell ref="GFL31:GFN31"/>
    <mergeCell ref="GEK31:GEM31"/>
    <mergeCell ref="GEN31:GEP31"/>
    <mergeCell ref="GEQ31:GES31"/>
    <mergeCell ref="GET31:GEV31"/>
    <mergeCell ref="GEW31:GEY31"/>
    <mergeCell ref="GIL31:GIN31"/>
    <mergeCell ref="GIO31:GIQ31"/>
    <mergeCell ref="GIR31:GIT31"/>
    <mergeCell ref="GIU31:GIW31"/>
    <mergeCell ref="GIX31:GIZ31"/>
    <mergeCell ref="GHW31:GHY31"/>
    <mergeCell ref="GHZ31:GIB31"/>
    <mergeCell ref="GIC31:GIE31"/>
    <mergeCell ref="GIF31:GIH31"/>
    <mergeCell ref="GII31:GIK31"/>
    <mergeCell ref="GHH31:GHJ31"/>
    <mergeCell ref="GHK31:GHM31"/>
    <mergeCell ref="GHN31:GHP31"/>
    <mergeCell ref="GHQ31:GHS31"/>
    <mergeCell ref="GHT31:GHV31"/>
    <mergeCell ref="GGS31:GGU31"/>
    <mergeCell ref="GGV31:GGX31"/>
    <mergeCell ref="GGY31:GHA31"/>
    <mergeCell ref="GHB31:GHD31"/>
    <mergeCell ref="GHE31:GHG31"/>
    <mergeCell ref="GKT31:GKV31"/>
    <mergeCell ref="GKW31:GKY31"/>
    <mergeCell ref="GKZ31:GLB31"/>
    <mergeCell ref="GLC31:GLE31"/>
    <mergeCell ref="GLF31:GLH31"/>
    <mergeCell ref="GKE31:GKG31"/>
    <mergeCell ref="GKH31:GKJ31"/>
    <mergeCell ref="GKK31:GKM31"/>
    <mergeCell ref="GKN31:GKP31"/>
    <mergeCell ref="GKQ31:GKS31"/>
    <mergeCell ref="GJP31:GJR31"/>
    <mergeCell ref="GJS31:GJU31"/>
    <mergeCell ref="GJV31:GJX31"/>
    <mergeCell ref="GJY31:GKA31"/>
    <mergeCell ref="GKB31:GKD31"/>
    <mergeCell ref="GJA31:GJC31"/>
    <mergeCell ref="GJD31:GJF31"/>
    <mergeCell ref="GJG31:GJI31"/>
    <mergeCell ref="GJJ31:GJL31"/>
    <mergeCell ref="GJM31:GJO31"/>
    <mergeCell ref="GNB31:GND31"/>
    <mergeCell ref="GNE31:GNG31"/>
    <mergeCell ref="GNH31:GNJ31"/>
    <mergeCell ref="GNK31:GNM31"/>
    <mergeCell ref="GNN31:GNP31"/>
    <mergeCell ref="GMM31:GMO31"/>
    <mergeCell ref="GMP31:GMR31"/>
    <mergeCell ref="GMS31:GMU31"/>
    <mergeCell ref="GMV31:GMX31"/>
    <mergeCell ref="GMY31:GNA31"/>
    <mergeCell ref="GLX31:GLZ31"/>
    <mergeCell ref="GMA31:GMC31"/>
    <mergeCell ref="GMD31:GMF31"/>
    <mergeCell ref="GMG31:GMI31"/>
    <mergeCell ref="GMJ31:GML31"/>
    <mergeCell ref="GLI31:GLK31"/>
    <mergeCell ref="GLL31:GLN31"/>
    <mergeCell ref="GLO31:GLQ31"/>
    <mergeCell ref="GLR31:GLT31"/>
    <mergeCell ref="GLU31:GLW31"/>
    <mergeCell ref="GPJ31:GPL31"/>
    <mergeCell ref="GPM31:GPO31"/>
    <mergeCell ref="GPP31:GPR31"/>
    <mergeCell ref="GPS31:GPU31"/>
    <mergeCell ref="GPV31:GPX31"/>
    <mergeCell ref="GOU31:GOW31"/>
    <mergeCell ref="GOX31:GOZ31"/>
    <mergeCell ref="GPA31:GPC31"/>
    <mergeCell ref="GPD31:GPF31"/>
    <mergeCell ref="GPG31:GPI31"/>
    <mergeCell ref="GOF31:GOH31"/>
    <mergeCell ref="GOI31:GOK31"/>
    <mergeCell ref="GOL31:GON31"/>
    <mergeCell ref="GOO31:GOQ31"/>
    <mergeCell ref="GOR31:GOT31"/>
    <mergeCell ref="GNQ31:GNS31"/>
    <mergeCell ref="GNT31:GNV31"/>
    <mergeCell ref="GNW31:GNY31"/>
    <mergeCell ref="GNZ31:GOB31"/>
    <mergeCell ref="GOC31:GOE31"/>
    <mergeCell ref="GRR31:GRT31"/>
    <mergeCell ref="GRU31:GRW31"/>
    <mergeCell ref="GRX31:GRZ31"/>
    <mergeCell ref="GSA31:GSC31"/>
    <mergeCell ref="GSD31:GSF31"/>
    <mergeCell ref="GRC31:GRE31"/>
    <mergeCell ref="GRF31:GRH31"/>
    <mergeCell ref="GRI31:GRK31"/>
    <mergeCell ref="GRL31:GRN31"/>
    <mergeCell ref="GRO31:GRQ31"/>
    <mergeCell ref="GQN31:GQP31"/>
    <mergeCell ref="GQQ31:GQS31"/>
    <mergeCell ref="GQT31:GQV31"/>
    <mergeCell ref="GQW31:GQY31"/>
    <mergeCell ref="GQZ31:GRB31"/>
    <mergeCell ref="GPY31:GQA31"/>
    <mergeCell ref="GQB31:GQD31"/>
    <mergeCell ref="GQE31:GQG31"/>
    <mergeCell ref="GQH31:GQJ31"/>
    <mergeCell ref="GQK31:GQM31"/>
    <mergeCell ref="GTZ31:GUB31"/>
    <mergeCell ref="GUC31:GUE31"/>
    <mergeCell ref="GUF31:GUH31"/>
    <mergeCell ref="GUI31:GUK31"/>
    <mergeCell ref="GUL31:GUN31"/>
    <mergeCell ref="GTK31:GTM31"/>
    <mergeCell ref="GTN31:GTP31"/>
    <mergeCell ref="GTQ31:GTS31"/>
    <mergeCell ref="GTT31:GTV31"/>
    <mergeCell ref="GTW31:GTY31"/>
    <mergeCell ref="GSV31:GSX31"/>
    <mergeCell ref="GSY31:GTA31"/>
    <mergeCell ref="GTB31:GTD31"/>
    <mergeCell ref="GTE31:GTG31"/>
    <mergeCell ref="GTH31:GTJ31"/>
    <mergeCell ref="GSG31:GSI31"/>
    <mergeCell ref="GSJ31:GSL31"/>
    <mergeCell ref="GSM31:GSO31"/>
    <mergeCell ref="GSP31:GSR31"/>
    <mergeCell ref="GSS31:GSU31"/>
    <mergeCell ref="GWH31:GWJ31"/>
    <mergeCell ref="GWK31:GWM31"/>
    <mergeCell ref="GWN31:GWP31"/>
    <mergeCell ref="GWQ31:GWS31"/>
    <mergeCell ref="GWT31:GWV31"/>
    <mergeCell ref="GVS31:GVU31"/>
    <mergeCell ref="GVV31:GVX31"/>
    <mergeCell ref="GVY31:GWA31"/>
    <mergeCell ref="GWB31:GWD31"/>
    <mergeCell ref="GWE31:GWG31"/>
    <mergeCell ref="GVD31:GVF31"/>
    <mergeCell ref="GVG31:GVI31"/>
    <mergeCell ref="GVJ31:GVL31"/>
    <mergeCell ref="GVM31:GVO31"/>
    <mergeCell ref="GVP31:GVR31"/>
    <mergeCell ref="GUO31:GUQ31"/>
    <mergeCell ref="GUR31:GUT31"/>
    <mergeCell ref="GUU31:GUW31"/>
    <mergeCell ref="GUX31:GUZ31"/>
    <mergeCell ref="GVA31:GVC31"/>
    <mergeCell ref="GYP31:GYR31"/>
    <mergeCell ref="GYS31:GYU31"/>
    <mergeCell ref="GYV31:GYX31"/>
    <mergeCell ref="GYY31:GZA31"/>
    <mergeCell ref="GZB31:GZD31"/>
    <mergeCell ref="GYA31:GYC31"/>
    <mergeCell ref="GYD31:GYF31"/>
    <mergeCell ref="GYG31:GYI31"/>
    <mergeCell ref="GYJ31:GYL31"/>
    <mergeCell ref="GYM31:GYO31"/>
    <mergeCell ref="GXL31:GXN31"/>
    <mergeCell ref="GXO31:GXQ31"/>
    <mergeCell ref="GXR31:GXT31"/>
    <mergeCell ref="GXU31:GXW31"/>
    <mergeCell ref="GXX31:GXZ31"/>
    <mergeCell ref="GWW31:GWY31"/>
    <mergeCell ref="GWZ31:GXB31"/>
    <mergeCell ref="GXC31:GXE31"/>
    <mergeCell ref="GXF31:GXH31"/>
    <mergeCell ref="GXI31:GXK31"/>
    <mergeCell ref="HAX31:HAZ31"/>
    <mergeCell ref="HBA31:HBC31"/>
    <mergeCell ref="HBD31:HBF31"/>
    <mergeCell ref="HBG31:HBI31"/>
    <mergeCell ref="HBJ31:HBL31"/>
    <mergeCell ref="HAI31:HAK31"/>
    <mergeCell ref="HAL31:HAN31"/>
    <mergeCell ref="HAO31:HAQ31"/>
    <mergeCell ref="HAR31:HAT31"/>
    <mergeCell ref="HAU31:HAW31"/>
    <mergeCell ref="GZT31:GZV31"/>
    <mergeCell ref="GZW31:GZY31"/>
    <mergeCell ref="GZZ31:HAB31"/>
    <mergeCell ref="HAC31:HAE31"/>
    <mergeCell ref="HAF31:HAH31"/>
    <mergeCell ref="GZE31:GZG31"/>
    <mergeCell ref="GZH31:GZJ31"/>
    <mergeCell ref="GZK31:GZM31"/>
    <mergeCell ref="GZN31:GZP31"/>
    <mergeCell ref="GZQ31:GZS31"/>
    <mergeCell ref="HDF31:HDH31"/>
    <mergeCell ref="HDI31:HDK31"/>
    <mergeCell ref="HDL31:HDN31"/>
    <mergeCell ref="HDO31:HDQ31"/>
    <mergeCell ref="HDR31:HDT31"/>
    <mergeCell ref="HCQ31:HCS31"/>
    <mergeCell ref="HCT31:HCV31"/>
    <mergeCell ref="HCW31:HCY31"/>
    <mergeCell ref="HCZ31:HDB31"/>
    <mergeCell ref="HDC31:HDE31"/>
    <mergeCell ref="HCB31:HCD31"/>
    <mergeCell ref="HCE31:HCG31"/>
    <mergeCell ref="HCH31:HCJ31"/>
    <mergeCell ref="HCK31:HCM31"/>
    <mergeCell ref="HCN31:HCP31"/>
    <mergeCell ref="HBM31:HBO31"/>
    <mergeCell ref="HBP31:HBR31"/>
    <mergeCell ref="HBS31:HBU31"/>
    <mergeCell ref="HBV31:HBX31"/>
    <mergeCell ref="HBY31:HCA31"/>
    <mergeCell ref="HFN31:HFP31"/>
    <mergeCell ref="HFQ31:HFS31"/>
    <mergeCell ref="HFT31:HFV31"/>
    <mergeCell ref="HFW31:HFY31"/>
    <mergeCell ref="HFZ31:HGB31"/>
    <mergeCell ref="HEY31:HFA31"/>
    <mergeCell ref="HFB31:HFD31"/>
    <mergeCell ref="HFE31:HFG31"/>
    <mergeCell ref="HFH31:HFJ31"/>
    <mergeCell ref="HFK31:HFM31"/>
    <mergeCell ref="HEJ31:HEL31"/>
    <mergeCell ref="HEM31:HEO31"/>
    <mergeCell ref="HEP31:HER31"/>
    <mergeCell ref="HES31:HEU31"/>
    <mergeCell ref="HEV31:HEX31"/>
    <mergeCell ref="HDU31:HDW31"/>
    <mergeCell ref="HDX31:HDZ31"/>
    <mergeCell ref="HEA31:HEC31"/>
    <mergeCell ref="HED31:HEF31"/>
    <mergeCell ref="HEG31:HEI31"/>
    <mergeCell ref="HHV31:HHX31"/>
    <mergeCell ref="HHY31:HIA31"/>
    <mergeCell ref="HIB31:HID31"/>
    <mergeCell ref="HIE31:HIG31"/>
    <mergeCell ref="HIH31:HIJ31"/>
    <mergeCell ref="HHG31:HHI31"/>
    <mergeCell ref="HHJ31:HHL31"/>
    <mergeCell ref="HHM31:HHO31"/>
    <mergeCell ref="HHP31:HHR31"/>
    <mergeCell ref="HHS31:HHU31"/>
    <mergeCell ref="HGR31:HGT31"/>
    <mergeCell ref="HGU31:HGW31"/>
    <mergeCell ref="HGX31:HGZ31"/>
    <mergeCell ref="HHA31:HHC31"/>
    <mergeCell ref="HHD31:HHF31"/>
    <mergeCell ref="HGC31:HGE31"/>
    <mergeCell ref="HGF31:HGH31"/>
    <mergeCell ref="HGI31:HGK31"/>
    <mergeCell ref="HGL31:HGN31"/>
    <mergeCell ref="HGO31:HGQ31"/>
    <mergeCell ref="HKD31:HKF31"/>
    <mergeCell ref="HKG31:HKI31"/>
    <mergeCell ref="HKJ31:HKL31"/>
    <mergeCell ref="HKM31:HKO31"/>
    <mergeCell ref="HKP31:HKR31"/>
    <mergeCell ref="HJO31:HJQ31"/>
    <mergeCell ref="HJR31:HJT31"/>
    <mergeCell ref="HJU31:HJW31"/>
    <mergeCell ref="HJX31:HJZ31"/>
    <mergeCell ref="HKA31:HKC31"/>
    <mergeCell ref="HIZ31:HJB31"/>
    <mergeCell ref="HJC31:HJE31"/>
    <mergeCell ref="HJF31:HJH31"/>
    <mergeCell ref="HJI31:HJK31"/>
    <mergeCell ref="HJL31:HJN31"/>
    <mergeCell ref="HIK31:HIM31"/>
    <mergeCell ref="HIN31:HIP31"/>
    <mergeCell ref="HIQ31:HIS31"/>
    <mergeCell ref="HIT31:HIV31"/>
    <mergeCell ref="HIW31:HIY31"/>
    <mergeCell ref="HML31:HMN31"/>
    <mergeCell ref="HMO31:HMQ31"/>
    <mergeCell ref="HMR31:HMT31"/>
    <mergeCell ref="HMU31:HMW31"/>
    <mergeCell ref="HMX31:HMZ31"/>
    <mergeCell ref="HLW31:HLY31"/>
    <mergeCell ref="HLZ31:HMB31"/>
    <mergeCell ref="HMC31:HME31"/>
    <mergeCell ref="HMF31:HMH31"/>
    <mergeCell ref="HMI31:HMK31"/>
    <mergeCell ref="HLH31:HLJ31"/>
    <mergeCell ref="HLK31:HLM31"/>
    <mergeCell ref="HLN31:HLP31"/>
    <mergeCell ref="HLQ31:HLS31"/>
    <mergeCell ref="HLT31:HLV31"/>
    <mergeCell ref="HKS31:HKU31"/>
    <mergeCell ref="HKV31:HKX31"/>
    <mergeCell ref="HKY31:HLA31"/>
    <mergeCell ref="HLB31:HLD31"/>
    <mergeCell ref="HLE31:HLG31"/>
    <mergeCell ref="HOT31:HOV31"/>
    <mergeCell ref="HOW31:HOY31"/>
    <mergeCell ref="HOZ31:HPB31"/>
    <mergeCell ref="HPC31:HPE31"/>
    <mergeCell ref="HPF31:HPH31"/>
    <mergeCell ref="HOE31:HOG31"/>
    <mergeCell ref="HOH31:HOJ31"/>
    <mergeCell ref="HOK31:HOM31"/>
    <mergeCell ref="HON31:HOP31"/>
    <mergeCell ref="HOQ31:HOS31"/>
    <mergeCell ref="HNP31:HNR31"/>
    <mergeCell ref="HNS31:HNU31"/>
    <mergeCell ref="HNV31:HNX31"/>
    <mergeCell ref="HNY31:HOA31"/>
    <mergeCell ref="HOB31:HOD31"/>
    <mergeCell ref="HNA31:HNC31"/>
    <mergeCell ref="HND31:HNF31"/>
    <mergeCell ref="HNG31:HNI31"/>
    <mergeCell ref="HNJ31:HNL31"/>
    <mergeCell ref="HNM31:HNO31"/>
    <mergeCell ref="HRB31:HRD31"/>
    <mergeCell ref="HRE31:HRG31"/>
    <mergeCell ref="HRH31:HRJ31"/>
    <mergeCell ref="HRK31:HRM31"/>
    <mergeCell ref="HRN31:HRP31"/>
    <mergeCell ref="HQM31:HQO31"/>
    <mergeCell ref="HQP31:HQR31"/>
    <mergeCell ref="HQS31:HQU31"/>
    <mergeCell ref="HQV31:HQX31"/>
    <mergeCell ref="HQY31:HRA31"/>
    <mergeCell ref="HPX31:HPZ31"/>
    <mergeCell ref="HQA31:HQC31"/>
    <mergeCell ref="HQD31:HQF31"/>
    <mergeCell ref="HQG31:HQI31"/>
    <mergeCell ref="HQJ31:HQL31"/>
    <mergeCell ref="HPI31:HPK31"/>
    <mergeCell ref="HPL31:HPN31"/>
    <mergeCell ref="HPO31:HPQ31"/>
    <mergeCell ref="HPR31:HPT31"/>
    <mergeCell ref="HPU31:HPW31"/>
    <mergeCell ref="HTJ31:HTL31"/>
    <mergeCell ref="HTM31:HTO31"/>
    <mergeCell ref="HTP31:HTR31"/>
    <mergeCell ref="HTS31:HTU31"/>
    <mergeCell ref="HTV31:HTX31"/>
    <mergeCell ref="HSU31:HSW31"/>
    <mergeCell ref="HSX31:HSZ31"/>
    <mergeCell ref="HTA31:HTC31"/>
    <mergeCell ref="HTD31:HTF31"/>
    <mergeCell ref="HTG31:HTI31"/>
    <mergeCell ref="HSF31:HSH31"/>
    <mergeCell ref="HSI31:HSK31"/>
    <mergeCell ref="HSL31:HSN31"/>
    <mergeCell ref="HSO31:HSQ31"/>
    <mergeCell ref="HSR31:HST31"/>
    <mergeCell ref="HRQ31:HRS31"/>
    <mergeCell ref="HRT31:HRV31"/>
    <mergeCell ref="HRW31:HRY31"/>
    <mergeCell ref="HRZ31:HSB31"/>
    <mergeCell ref="HSC31:HSE31"/>
    <mergeCell ref="HVR31:HVT31"/>
    <mergeCell ref="HVU31:HVW31"/>
    <mergeCell ref="HVX31:HVZ31"/>
    <mergeCell ref="HWA31:HWC31"/>
    <mergeCell ref="HWD31:HWF31"/>
    <mergeCell ref="HVC31:HVE31"/>
    <mergeCell ref="HVF31:HVH31"/>
    <mergeCell ref="HVI31:HVK31"/>
    <mergeCell ref="HVL31:HVN31"/>
    <mergeCell ref="HVO31:HVQ31"/>
    <mergeCell ref="HUN31:HUP31"/>
    <mergeCell ref="HUQ31:HUS31"/>
    <mergeCell ref="HUT31:HUV31"/>
    <mergeCell ref="HUW31:HUY31"/>
    <mergeCell ref="HUZ31:HVB31"/>
    <mergeCell ref="HTY31:HUA31"/>
    <mergeCell ref="HUB31:HUD31"/>
    <mergeCell ref="HUE31:HUG31"/>
    <mergeCell ref="HUH31:HUJ31"/>
    <mergeCell ref="HUK31:HUM31"/>
    <mergeCell ref="HXZ31:HYB31"/>
    <mergeCell ref="HYC31:HYE31"/>
    <mergeCell ref="HYF31:HYH31"/>
    <mergeCell ref="HYI31:HYK31"/>
    <mergeCell ref="HYL31:HYN31"/>
    <mergeCell ref="HXK31:HXM31"/>
    <mergeCell ref="HXN31:HXP31"/>
    <mergeCell ref="HXQ31:HXS31"/>
    <mergeCell ref="HXT31:HXV31"/>
    <mergeCell ref="HXW31:HXY31"/>
    <mergeCell ref="HWV31:HWX31"/>
    <mergeCell ref="HWY31:HXA31"/>
    <mergeCell ref="HXB31:HXD31"/>
    <mergeCell ref="HXE31:HXG31"/>
    <mergeCell ref="HXH31:HXJ31"/>
    <mergeCell ref="HWG31:HWI31"/>
    <mergeCell ref="HWJ31:HWL31"/>
    <mergeCell ref="HWM31:HWO31"/>
    <mergeCell ref="HWP31:HWR31"/>
    <mergeCell ref="HWS31:HWU31"/>
    <mergeCell ref="IAH31:IAJ31"/>
    <mergeCell ref="IAK31:IAM31"/>
    <mergeCell ref="IAN31:IAP31"/>
    <mergeCell ref="IAQ31:IAS31"/>
    <mergeCell ref="IAT31:IAV31"/>
    <mergeCell ref="HZS31:HZU31"/>
    <mergeCell ref="HZV31:HZX31"/>
    <mergeCell ref="HZY31:IAA31"/>
    <mergeCell ref="IAB31:IAD31"/>
    <mergeCell ref="IAE31:IAG31"/>
    <mergeCell ref="HZD31:HZF31"/>
    <mergeCell ref="HZG31:HZI31"/>
    <mergeCell ref="HZJ31:HZL31"/>
    <mergeCell ref="HZM31:HZO31"/>
    <mergeCell ref="HZP31:HZR31"/>
    <mergeCell ref="HYO31:HYQ31"/>
    <mergeCell ref="HYR31:HYT31"/>
    <mergeCell ref="HYU31:HYW31"/>
    <mergeCell ref="HYX31:HYZ31"/>
    <mergeCell ref="HZA31:HZC31"/>
    <mergeCell ref="ICP31:ICR31"/>
    <mergeCell ref="ICS31:ICU31"/>
    <mergeCell ref="ICV31:ICX31"/>
    <mergeCell ref="ICY31:IDA31"/>
    <mergeCell ref="IDB31:IDD31"/>
    <mergeCell ref="ICA31:ICC31"/>
    <mergeCell ref="ICD31:ICF31"/>
    <mergeCell ref="ICG31:ICI31"/>
    <mergeCell ref="ICJ31:ICL31"/>
    <mergeCell ref="ICM31:ICO31"/>
    <mergeCell ref="IBL31:IBN31"/>
    <mergeCell ref="IBO31:IBQ31"/>
    <mergeCell ref="IBR31:IBT31"/>
    <mergeCell ref="IBU31:IBW31"/>
    <mergeCell ref="IBX31:IBZ31"/>
    <mergeCell ref="IAW31:IAY31"/>
    <mergeCell ref="IAZ31:IBB31"/>
    <mergeCell ref="IBC31:IBE31"/>
    <mergeCell ref="IBF31:IBH31"/>
    <mergeCell ref="IBI31:IBK31"/>
    <mergeCell ref="IEX31:IEZ31"/>
    <mergeCell ref="IFA31:IFC31"/>
    <mergeCell ref="IFD31:IFF31"/>
    <mergeCell ref="IFG31:IFI31"/>
    <mergeCell ref="IFJ31:IFL31"/>
    <mergeCell ref="IEI31:IEK31"/>
    <mergeCell ref="IEL31:IEN31"/>
    <mergeCell ref="IEO31:IEQ31"/>
    <mergeCell ref="IER31:IET31"/>
    <mergeCell ref="IEU31:IEW31"/>
    <mergeCell ref="IDT31:IDV31"/>
    <mergeCell ref="IDW31:IDY31"/>
    <mergeCell ref="IDZ31:IEB31"/>
    <mergeCell ref="IEC31:IEE31"/>
    <mergeCell ref="IEF31:IEH31"/>
    <mergeCell ref="IDE31:IDG31"/>
    <mergeCell ref="IDH31:IDJ31"/>
    <mergeCell ref="IDK31:IDM31"/>
    <mergeCell ref="IDN31:IDP31"/>
    <mergeCell ref="IDQ31:IDS31"/>
    <mergeCell ref="IHF31:IHH31"/>
    <mergeCell ref="IHI31:IHK31"/>
    <mergeCell ref="IHL31:IHN31"/>
    <mergeCell ref="IHO31:IHQ31"/>
    <mergeCell ref="IHR31:IHT31"/>
    <mergeCell ref="IGQ31:IGS31"/>
    <mergeCell ref="IGT31:IGV31"/>
    <mergeCell ref="IGW31:IGY31"/>
    <mergeCell ref="IGZ31:IHB31"/>
    <mergeCell ref="IHC31:IHE31"/>
    <mergeCell ref="IGB31:IGD31"/>
    <mergeCell ref="IGE31:IGG31"/>
    <mergeCell ref="IGH31:IGJ31"/>
    <mergeCell ref="IGK31:IGM31"/>
    <mergeCell ref="IGN31:IGP31"/>
    <mergeCell ref="IFM31:IFO31"/>
    <mergeCell ref="IFP31:IFR31"/>
    <mergeCell ref="IFS31:IFU31"/>
    <mergeCell ref="IFV31:IFX31"/>
    <mergeCell ref="IFY31:IGA31"/>
    <mergeCell ref="IJN31:IJP31"/>
    <mergeCell ref="IJQ31:IJS31"/>
    <mergeCell ref="IJT31:IJV31"/>
    <mergeCell ref="IJW31:IJY31"/>
    <mergeCell ref="IJZ31:IKB31"/>
    <mergeCell ref="IIY31:IJA31"/>
    <mergeCell ref="IJB31:IJD31"/>
    <mergeCell ref="IJE31:IJG31"/>
    <mergeCell ref="IJH31:IJJ31"/>
    <mergeCell ref="IJK31:IJM31"/>
    <mergeCell ref="IIJ31:IIL31"/>
    <mergeCell ref="IIM31:IIO31"/>
    <mergeCell ref="IIP31:IIR31"/>
    <mergeCell ref="IIS31:IIU31"/>
    <mergeCell ref="IIV31:IIX31"/>
    <mergeCell ref="IHU31:IHW31"/>
    <mergeCell ref="IHX31:IHZ31"/>
    <mergeCell ref="IIA31:IIC31"/>
    <mergeCell ref="IID31:IIF31"/>
    <mergeCell ref="IIG31:III31"/>
    <mergeCell ref="ILV31:ILX31"/>
    <mergeCell ref="ILY31:IMA31"/>
    <mergeCell ref="IMB31:IMD31"/>
    <mergeCell ref="IME31:IMG31"/>
    <mergeCell ref="IMH31:IMJ31"/>
    <mergeCell ref="ILG31:ILI31"/>
    <mergeCell ref="ILJ31:ILL31"/>
    <mergeCell ref="ILM31:ILO31"/>
    <mergeCell ref="ILP31:ILR31"/>
    <mergeCell ref="ILS31:ILU31"/>
    <mergeCell ref="IKR31:IKT31"/>
    <mergeCell ref="IKU31:IKW31"/>
    <mergeCell ref="IKX31:IKZ31"/>
    <mergeCell ref="ILA31:ILC31"/>
    <mergeCell ref="ILD31:ILF31"/>
    <mergeCell ref="IKC31:IKE31"/>
    <mergeCell ref="IKF31:IKH31"/>
    <mergeCell ref="IKI31:IKK31"/>
    <mergeCell ref="IKL31:IKN31"/>
    <mergeCell ref="IKO31:IKQ31"/>
    <mergeCell ref="IOD31:IOF31"/>
    <mergeCell ref="IOG31:IOI31"/>
    <mergeCell ref="IOJ31:IOL31"/>
    <mergeCell ref="IOM31:IOO31"/>
    <mergeCell ref="IOP31:IOR31"/>
    <mergeCell ref="INO31:INQ31"/>
    <mergeCell ref="INR31:INT31"/>
    <mergeCell ref="INU31:INW31"/>
    <mergeCell ref="INX31:INZ31"/>
    <mergeCell ref="IOA31:IOC31"/>
    <mergeCell ref="IMZ31:INB31"/>
    <mergeCell ref="INC31:INE31"/>
    <mergeCell ref="INF31:INH31"/>
    <mergeCell ref="INI31:INK31"/>
    <mergeCell ref="INL31:INN31"/>
    <mergeCell ref="IMK31:IMM31"/>
    <mergeCell ref="IMN31:IMP31"/>
    <mergeCell ref="IMQ31:IMS31"/>
    <mergeCell ref="IMT31:IMV31"/>
    <mergeCell ref="IMW31:IMY31"/>
    <mergeCell ref="IQL31:IQN31"/>
    <mergeCell ref="IQO31:IQQ31"/>
    <mergeCell ref="IQR31:IQT31"/>
    <mergeCell ref="IQU31:IQW31"/>
    <mergeCell ref="IQX31:IQZ31"/>
    <mergeCell ref="IPW31:IPY31"/>
    <mergeCell ref="IPZ31:IQB31"/>
    <mergeCell ref="IQC31:IQE31"/>
    <mergeCell ref="IQF31:IQH31"/>
    <mergeCell ref="IQI31:IQK31"/>
    <mergeCell ref="IPH31:IPJ31"/>
    <mergeCell ref="IPK31:IPM31"/>
    <mergeCell ref="IPN31:IPP31"/>
    <mergeCell ref="IPQ31:IPS31"/>
    <mergeCell ref="IPT31:IPV31"/>
    <mergeCell ref="IOS31:IOU31"/>
    <mergeCell ref="IOV31:IOX31"/>
    <mergeCell ref="IOY31:IPA31"/>
    <mergeCell ref="IPB31:IPD31"/>
    <mergeCell ref="IPE31:IPG31"/>
    <mergeCell ref="IST31:ISV31"/>
    <mergeCell ref="ISW31:ISY31"/>
    <mergeCell ref="ISZ31:ITB31"/>
    <mergeCell ref="ITC31:ITE31"/>
    <mergeCell ref="ITF31:ITH31"/>
    <mergeCell ref="ISE31:ISG31"/>
    <mergeCell ref="ISH31:ISJ31"/>
    <mergeCell ref="ISK31:ISM31"/>
    <mergeCell ref="ISN31:ISP31"/>
    <mergeCell ref="ISQ31:ISS31"/>
    <mergeCell ref="IRP31:IRR31"/>
    <mergeCell ref="IRS31:IRU31"/>
    <mergeCell ref="IRV31:IRX31"/>
    <mergeCell ref="IRY31:ISA31"/>
    <mergeCell ref="ISB31:ISD31"/>
    <mergeCell ref="IRA31:IRC31"/>
    <mergeCell ref="IRD31:IRF31"/>
    <mergeCell ref="IRG31:IRI31"/>
    <mergeCell ref="IRJ31:IRL31"/>
    <mergeCell ref="IRM31:IRO31"/>
    <mergeCell ref="IVB31:IVD31"/>
    <mergeCell ref="IVE31:IVG31"/>
    <mergeCell ref="IVH31:IVJ31"/>
    <mergeCell ref="IVK31:IVM31"/>
    <mergeCell ref="IVN31:IVP31"/>
    <mergeCell ref="IUM31:IUO31"/>
    <mergeCell ref="IUP31:IUR31"/>
    <mergeCell ref="IUS31:IUU31"/>
    <mergeCell ref="IUV31:IUX31"/>
    <mergeCell ref="IUY31:IVA31"/>
    <mergeCell ref="ITX31:ITZ31"/>
    <mergeCell ref="IUA31:IUC31"/>
    <mergeCell ref="IUD31:IUF31"/>
    <mergeCell ref="IUG31:IUI31"/>
    <mergeCell ref="IUJ31:IUL31"/>
    <mergeCell ref="ITI31:ITK31"/>
    <mergeCell ref="ITL31:ITN31"/>
    <mergeCell ref="ITO31:ITQ31"/>
    <mergeCell ref="ITR31:ITT31"/>
    <mergeCell ref="ITU31:ITW31"/>
    <mergeCell ref="IXJ31:IXL31"/>
    <mergeCell ref="IXM31:IXO31"/>
    <mergeCell ref="IXP31:IXR31"/>
    <mergeCell ref="IXS31:IXU31"/>
    <mergeCell ref="IXV31:IXX31"/>
    <mergeCell ref="IWU31:IWW31"/>
    <mergeCell ref="IWX31:IWZ31"/>
    <mergeCell ref="IXA31:IXC31"/>
    <mergeCell ref="IXD31:IXF31"/>
    <mergeCell ref="IXG31:IXI31"/>
    <mergeCell ref="IWF31:IWH31"/>
    <mergeCell ref="IWI31:IWK31"/>
    <mergeCell ref="IWL31:IWN31"/>
    <mergeCell ref="IWO31:IWQ31"/>
    <mergeCell ref="IWR31:IWT31"/>
    <mergeCell ref="IVQ31:IVS31"/>
    <mergeCell ref="IVT31:IVV31"/>
    <mergeCell ref="IVW31:IVY31"/>
    <mergeCell ref="IVZ31:IWB31"/>
    <mergeCell ref="IWC31:IWE31"/>
    <mergeCell ref="IZR31:IZT31"/>
    <mergeCell ref="IZU31:IZW31"/>
    <mergeCell ref="IZX31:IZZ31"/>
    <mergeCell ref="JAA31:JAC31"/>
    <mergeCell ref="JAD31:JAF31"/>
    <mergeCell ref="IZC31:IZE31"/>
    <mergeCell ref="IZF31:IZH31"/>
    <mergeCell ref="IZI31:IZK31"/>
    <mergeCell ref="IZL31:IZN31"/>
    <mergeCell ref="IZO31:IZQ31"/>
    <mergeCell ref="IYN31:IYP31"/>
    <mergeCell ref="IYQ31:IYS31"/>
    <mergeCell ref="IYT31:IYV31"/>
    <mergeCell ref="IYW31:IYY31"/>
    <mergeCell ref="IYZ31:IZB31"/>
    <mergeCell ref="IXY31:IYA31"/>
    <mergeCell ref="IYB31:IYD31"/>
    <mergeCell ref="IYE31:IYG31"/>
    <mergeCell ref="IYH31:IYJ31"/>
    <mergeCell ref="IYK31:IYM31"/>
    <mergeCell ref="JBZ31:JCB31"/>
    <mergeCell ref="JCC31:JCE31"/>
    <mergeCell ref="JCF31:JCH31"/>
    <mergeCell ref="JCI31:JCK31"/>
    <mergeCell ref="JCL31:JCN31"/>
    <mergeCell ref="JBK31:JBM31"/>
    <mergeCell ref="JBN31:JBP31"/>
    <mergeCell ref="JBQ31:JBS31"/>
    <mergeCell ref="JBT31:JBV31"/>
    <mergeCell ref="JBW31:JBY31"/>
    <mergeCell ref="JAV31:JAX31"/>
    <mergeCell ref="JAY31:JBA31"/>
    <mergeCell ref="JBB31:JBD31"/>
    <mergeCell ref="JBE31:JBG31"/>
    <mergeCell ref="JBH31:JBJ31"/>
    <mergeCell ref="JAG31:JAI31"/>
    <mergeCell ref="JAJ31:JAL31"/>
    <mergeCell ref="JAM31:JAO31"/>
    <mergeCell ref="JAP31:JAR31"/>
    <mergeCell ref="JAS31:JAU31"/>
    <mergeCell ref="JEH31:JEJ31"/>
    <mergeCell ref="JEK31:JEM31"/>
    <mergeCell ref="JEN31:JEP31"/>
    <mergeCell ref="JEQ31:JES31"/>
    <mergeCell ref="JET31:JEV31"/>
    <mergeCell ref="JDS31:JDU31"/>
    <mergeCell ref="JDV31:JDX31"/>
    <mergeCell ref="JDY31:JEA31"/>
    <mergeCell ref="JEB31:JED31"/>
    <mergeCell ref="JEE31:JEG31"/>
    <mergeCell ref="JDD31:JDF31"/>
    <mergeCell ref="JDG31:JDI31"/>
    <mergeCell ref="JDJ31:JDL31"/>
    <mergeCell ref="JDM31:JDO31"/>
    <mergeCell ref="JDP31:JDR31"/>
    <mergeCell ref="JCO31:JCQ31"/>
    <mergeCell ref="JCR31:JCT31"/>
    <mergeCell ref="JCU31:JCW31"/>
    <mergeCell ref="JCX31:JCZ31"/>
    <mergeCell ref="JDA31:JDC31"/>
    <mergeCell ref="JGP31:JGR31"/>
    <mergeCell ref="JGS31:JGU31"/>
    <mergeCell ref="JGV31:JGX31"/>
    <mergeCell ref="JGY31:JHA31"/>
    <mergeCell ref="JHB31:JHD31"/>
    <mergeCell ref="JGA31:JGC31"/>
    <mergeCell ref="JGD31:JGF31"/>
    <mergeCell ref="JGG31:JGI31"/>
    <mergeCell ref="JGJ31:JGL31"/>
    <mergeCell ref="JGM31:JGO31"/>
    <mergeCell ref="JFL31:JFN31"/>
    <mergeCell ref="JFO31:JFQ31"/>
    <mergeCell ref="JFR31:JFT31"/>
    <mergeCell ref="JFU31:JFW31"/>
    <mergeCell ref="JFX31:JFZ31"/>
    <mergeCell ref="JEW31:JEY31"/>
    <mergeCell ref="JEZ31:JFB31"/>
    <mergeCell ref="JFC31:JFE31"/>
    <mergeCell ref="JFF31:JFH31"/>
    <mergeCell ref="JFI31:JFK31"/>
    <mergeCell ref="JIX31:JIZ31"/>
    <mergeCell ref="JJA31:JJC31"/>
    <mergeCell ref="JJD31:JJF31"/>
    <mergeCell ref="JJG31:JJI31"/>
    <mergeCell ref="JJJ31:JJL31"/>
    <mergeCell ref="JII31:JIK31"/>
    <mergeCell ref="JIL31:JIN31"/>
    <mergeCell ref="JIO31:JIQ31"/>
    <mergeCell ref="JIR31:JIT31"/>
    <mergeCell ref="JIU31:JIW31"/>
    <mergeCell ref="JHT31:JHV31"/>
    <mergeCell ref="JHW31:JHY31"/>
    <mergeCell ref="JHZ31:JIB31"/>
    <mergeCell ref="JIC31:JIE31"/>
    <mergeCell ref="JIF31:JIH31"/>
    <mergeCell ref="JHE31:JHG31"/>
    <mergeCell ref="JHH31:JHJ31"/>
    <mergeCell ref="JHK31:JHM31"/>
    <mergeCell ref="JHN31:JHP31"/>
    <mergeCell ref="JHQ31:JHS31"/>
    <mergeCell ref="JLF31:JLH31"/>
    <mergeCell ref="JLI31:JLK31"/>
    <mergeCell ref="JLL31:JLN31"/>
    <mergeCell ref="JLO31:JLQ31"/>
    <mergeCell ref="JLR31:JLT31"/>
    <mergeCell ref="JKQ31:JKS31"/>
    <mergeCell ref="JKT31:JKV31"/>
    <mergeCell ref="JKW31:JKY31"/>
    <mergeCell ref="JKZ31:JLB31"/>
    <mergeCell ref="JLC31:JLE31"/>
    <mergeCell ref="JKB31:JKD31"/>
    <mergeCell ref="JKE31:JKG31"/>
    <mergeCell ref="JKH31:JKJ31"/>
    <mergeCell ref="JKK31:JKM31"/>
    <mergeCell ref="JKN31:JKP31"/>
    <mergeCell ref="JJM31:JJO31"/>
    <mergeCell ref="JJP31:JJR31"/>
    <mergeCell ref="JJS31:JJU31"/>
    <mergeCell ref="JJV31:JJX31"/>
    <mergeCell ref="JJY31:JKA31"/>
    <mergeCell ref="JNN31:JNP31"/>
    <mergeCell ref="JNQ31:JNS31"/>
    <mergeCell ref="JNT31:JNV31"/>
    <mergeCell ref="JNW31:JNY31"/>
    <mergeCell ref="JNZ31:JOB31"/>
    <mergeCell ref="JMY31:JNA31"/>
    <mergeCell ref="JNB31:JND31"/>
    <mergeCell ref="JNE31:JNG31"/>
    <mergeCell ref="JNH31:JNJ31"/>
    <mergeCell ref="JNK31:JNM31"/>
    <mergeCell ref="JMJ31:JML31"/>
    <mergeCell ref="JMM31:JMO31"/>
    <mergeCell ref="JMP31:JMR31"/>
    <mergeCell ref="JMS31:JMU31"/>
    <mergeCell ref="JMV31:JMX31"/>
    <mergeCell ref="JLU31:JLW31"/>
    <mergeCell ref="JLX31:JLZ31"/>
    <mergeCell ref="JMA31:JMC31"/>
    <mergeCell ref="JMD31:JMF31"/>
    <mergeCell ref="JMG31:JMI31"/>
    <mergeCell ref="JPV31:JPX31"/>
    <mergeCell ref="JPY31:JQA31"/>
    <mergeCell ref="JQB31:JQD31"/>
    <mergeCell ref="JQE31:JQG31"/>
    <mergeCell ref="JQH31:JQJ31"/>
    <mergeCell ref="JPG31:JPI31"/>
    <mergeCell ref="JPJ31:JPL31"/>
    <mergeCell ref="JPM31:JPO31"/>
    <mergeCell ref="JPP31:JPR31"/>
    <mergeCell ref="JPS31:JPU31"/>
    <mergeCell ref="JOR31:JOT31"/>
    <mergeCell ref="JOU31:JOW31"/>
    <mergeCell ref="JOX31:JOZ31"/>
    <mergeCell ref="JPA31:JPC31"/>
    <mergeCell ref="JPD31:JPF31"/>
    <mergeCell ref="JOC31:JOE31"/>
    <mergeCell ref="JOF31:JOH31"/>
    <mergeCell ref="JOI31:JOK31"/>
    <mergeCell ref="JOL31:JON31"/>
    <mergeCell ref="JOO31:JOQ31"/>
    <mergeCell ref="JSD31:JSF31"/>
    <mergeCell ref="JSG31:JSI31"/>
    <mergeCell ref="JSJ31:JSL31"/>
    <mergeCell ref="JSM31:JSO31"/>
    <mergeCell ref="JSP31:JSR31"/>
    <mergeCell ref="JRO31:JRQ31"/>
    <mergeCell ref="JRR31:JRT31"/>
    <mergeCell ref="JRU31:JRW31"/>
    <mergeCell ref="JRX31:JRZ31"/>
    <mergeCell ref="JSA31:JSC31"/>
    <mergeCell ref="JQZ31:JRB31"/>
    <mergeCell ref="JRC31:JRE31"/>
    <mergeCell ref="JRF31:JRH31"/>
    <mergeCell ref="JRI31:JRK31"/>
    <mergeCell ref="JRL31:JRN31"/>
    <mergeCell ref="JQK31:JQM31"/>
    <mergeCell ref="JQN31:JQP31"/>
    <mergeCell ref="JQQ31:JQS31"/>
    <mergeCell ref="JQT31:JQV31"/>
    <mergeCell ref="JQW31:JQY31"/>
    <mergeCell ref="JUL31:JUN31"/>
    <mergeCell ref="JUO31:JUQ31"/>
    <mergeCell ref="JUR31:JUT31"/>
    <mergeCell ref="JUU31:JUW31"/>
    <mergeCell ref="JUX31:JUZ31"/>
    <mergeCell ref="JTW31:JTY31"/>
    <mergeCell ref="JTZ31:JUB31"/>
    <mergeCell ref="JUC31:JUE31"/>
    <mergeCell ref="JUF31:JUH31"/>
    <mergeCell ref="JUI31:JUK31"/>
    <mergeCell ref="JTH31:JTJ31"/>
    <mergeCell ref="JTK31:JTM31"/>
    <mergeCell ref="JTN31:JTP31"/>
    <mergeCell ref="JTQ31:JTS31"/>
    <mergeCell ref="JTT31:JTV31"/>
    <mergeCell ref="JSS31:JSU31"/>
    <mergeCell ref="JSV31:JSX31"/>
    <mergeCell ref="JSY31:JTA31"/>
    <mergeCell ref="JTB31:JTD31"/>
    <mergeCell ref="JTE31:JTG31"/>
    <mergeCell ref="JWT31:JWV31"/>
    <mergeCell ref="JWW31:JWY31"/>
    <mergeCell ref="JWZ31:JXB31"/>
    <mergeCell ref="JXC31:JXE31"/>
    <mergeCell ref="JXF31:JXH31"/>
    <mergeCell ref="JWE31:JWG31"/>
    <mergeCell ref="JWH31:JWJ31"/>
    <mergeCell ref="JWK31:JWM31"/>
    <mergeCell ref="JWN31:JWP31"/>
    <mergeCell ref="JWQ31:JWS31"/>
    <mergeCell ref="JVP31:JVR31"/>
    <mergeCell ref="JVS31:JVU31"/>
    <mergeCell ref="JVV31:JVX31"/>
    <mergeCell ref="JVY31:JWA31"/>
    <mergeCell ref="JWB31:JWD31"/>
    <mergeCell ref="JVA31:JVC31"/>
    <mergeCell ref="JVD31:JVF31"/>
    <mergeCell ref="JVG31:JVI31"/>
    <mergeCell ref="JVJ31:JVL31"/>
    <mergeCell ref="JVM31:JVO31"/>
    <mergeCell ref="JZB31:JZD31"/>
    <mergeCell ref="JZE31:JZG31"/>
    <mergeCell ref="JZH31:JZJ31"/>
    <mergeCell ref="JZK31:JZM31"/>
    <mergeCell ref="JZN31:JZP31"/>
    <mergeCell ref="JYM31:JYO31"/>
    <mergeCell ref="JYP31:JYR31"/>
    <mergeCell ref="JYS31:JYU31"/>
    <mergeCell ref="JYV31:JYX31"/>
    <mergeCell ref="JYY31:JZA31"/>
    <mergeCell ref="JXX31:JXZ31"/>
    <mergeCell ref="JYA31:JYC31"/>
    <mergeCell ref="JYD31:JYF31"/>
    <mergeCell ref="JYG31:JYI31"/>
    <mergeCell ref="JYJ31:JYL31"/>
    <mergeCell ref="JXI31:JXK31"/>
    <mergeCell ref="JXL31:JXN31"/>
    <mergeCell ref="JXO31:JXQ31"/>
    <mergeCell ref="JXR31:JXT31"/>
    <mergeCell ref="JXU31:JXW31"/>
    <mergeCell ref="KBJ31:KBL31"/>
    <mergeCell ref="KBM31:KBO31"/>
    <mergeCell ref="KBP31:KBR31"/>
    <mergeCell ref="KBS31:KBU31"/>
    <mergeCell ref="KBV31:KBX31"/>
    <mergeCell ref="KAU31:KAW31"/>
    <mergeCell ref="KAX31:KAZ31"/>
    <mergeCell ref="KBA31:KBC31"/>
    <mergeCell ref="KBD31:KBF31"/>
    <mergeCell ref="KBG31:KBI31"/>
    <mergeCell ref="KAF31:KAH31"/>
    <mergeCell ref="KAI31:KAK31"/>
    <mergeCell ref="KAL31:KAN31"/>
    <mergeCell ref="KAO31:KAQ31"/>
    <mergeCell ref="KAR31:KAT31"/>
    <mergeCell ref="JZQ31:JZS31"/>
    <mergeCell ref="JZT31:JZV31"/>
    <mergeCell ref="JZW31:JZY31"/>
    <mergeCell ref="JZZ31:KAB31"/>
    <mergeCell ref="KAC31:KAE31"/>
    <mergeCell ref="KDR31:KDT31"/>
    <mergeCell ref="KDU31:KDW31"/>
    <mergeCell ref="KDX31:KDZ31"/>
    <mergeCell ref="KEA31:KEC31"/>
    <mergeCell ref="KED31:KEF31"/>
    <mergeCell ref="KDC31:KDE31"/>
    <mergeCell ref="KDF31:KDH31"/>
    <mergeCell ref="KDI31:KDK31"/>
    <mergeCell ref="KDL31:KDN31"/>
    <mergeCell ref="KDO31:KDQ31"/>
    <mergeCell ref="KCN31:KCP31"/>
    <mergeCell ref="KCQ31:KCS31"/>
    <mergeCell ref="KCT31:KCV31"/>
    <mergeCell ref="KCW31:KCY31"/>
    <mergeCell ref="KCZ31:KDB31"/>
    <mergeCell ref="KBY31:KCA31"/>
    <mergeCell ref="KCB31:KCD31"/>
    <mergeCell ref="KCE31:KCG31"/>
    <mergeCell ref="KCH31:KCJ31"/>
    <mergeCell ref="KCK31:KCM31"/>
    <mergeCell ref="KFZ31:KGB31"/>
    <mergeCell ref="KGC31:KGE31"/>
    <mergeCell ref="KGF31:KGH31"/>
    <mergeCell ref="KGI31:KGK31"/>
    <mergeCell ref="KGL31:KGN31"/>
    <mergeCell ref="KFK31:KFM31"/>
    <mergeCell ref="KFN31:KFP31"/>
    <mergeCell ref="KFQ31:KFS31"/>
    <mergeCell ref="KFT31:KFV31"/>
    <mergeCell ref="KFW31:KFY31"/>
    <mergeCell ref="KEV31:KEX31"/>
    <mergeCell ref="KEY31:KFA31"/>
    <mergeCell ref="KFB31:KFD31"/>
    <mergeCell ref="KFE31:KFG31"/>
    <mergeCell ref="KFH31:KFJ31"/>
    <mergeCell ref="KEG31:KEI31"/>
    <mergeCell ref="KEJ31:KEL31"/>
    <mergeCell ref="KEM31:KEO31"/>
    <mergeCell ref="KEP31:KER31"/>
    <mergeCell ref="KES31:KEU31"/>
    <mergeCell ref="KIH31:KIJ31"/>
    <mergeCell ref="KIK31:KIM31"/>
    <mergeCell ref="KIN31:KIP31"/>
    <mergeCell ref="KIQ31:KIS31"/>
    <mergeCell ref="KIT31:KIV31"/>
    <mergeCell ref="KHS31:KHU31"/>
    <mergeCell ref="KHV31:KHX31"/>
    <mergeCell ref="KHY31:KIA31"/>
    <mergeCell ref="KIB31:KID31"/>
    <mergeCell ref="KIE31:KIG31"/>
    <mergeCell ref="KHD31:KHF31"/>
    <mergeCell ref="KHG31:KHI31"/>
    <mergeCell ref="KHJ31:KHL31"/>
    <mergeCell ref="KHM31:KHO31"/>
    <mergeCell ref="KHP31:KHR31"/>
    <mergeCell ref="KGO31:KGQ31"/>
    <mergeCell ref="KGR31:KGT31"/>
    <mergeCell ref="KGU31:KGW31"/>
    <mergeCell ref="KGX31:KGZ31"/>
    <mergeCell ref="KHA31:KHC31"/>
    <mergeCell ref="KKP31:KKR31"/>
    <mergeCell ref="KKS31:KKU31"/>
    <mergeCell ref="KKV31:KKX31"/>
    <mergeCell ref="KKY31:KLA31"/>
    <mergeCell ref="KLB31:KLD31"/>
    <mergeCell ref="KKA31:KKC31"/>
    <mergeCell ref="KKD31:KKF31"/>
    <mergeCell ref="KKG31:KKI31"/>
    <mergeCell ref="KKJ31:KKL31"/>
    <mergeCell ref="KKM31:KKO31"/>
    <mergeCell ref="KJL31:KJN31"/>
    <mergeCell ref="KJO31:KJQ31"/>
    <mergeCell ref="KJR31:KJT31"/>
    <mergeCell ref="KJU31:KJW31"/>
    <mergeCell ref="KJX31:KJZ31"/>
    <mergeCell ref="KIW31:KIY31"/>
    <mergeCell ref="KIZ31:KJB31"/>
    <mergeCell ref="KJC31:KJE31"/>
    <mergeCell ref="KJF31:KJH31"/>
    <mergeCell ref="KJI31:KJK31"/>
    <mergeCell ref="KMX31:KMZ31"/>
    <mergeCell ref="KNA31:KNC31"/>
    <mergeCell ref="KND31:KNF31"/>
    <mergeCell ref="KNG31:KNI31"/>
    <mergeCell ref="KNJ31:KNL31"/>
    <mergeCell ref="KMI31:KMK31"/>
    <mergeCell ref="KML31:KMN31"/>
    <mergeCell ref="KMO31:KMQ31"/>
    <mergeCell ref="KMR31:KMT31"/>
    <mergeCell ref="KMU31:KMW31"/>
    <mergeCell ref="KLT31:KLV31"/>
    <mergeCell ref="KLW31:KLY31"/>
    <mergeCell ref="KLZ31:KMB31"/>
    <mergeCell ref="KMC31:KME31"/>
    <mergeCell ref="KMF31:KMH31"/>
    <mergeCell ref="KLE31:KLG31"/>
    <mergeCell ref="KLH31:KLJ31"/>
    <mergeCell ref="KLK31:KLM31"/>
    <mergeCell ref="KLN31:KLP31"/>
    <mergeCell ref="KLQ31:KLS31"/>
    <mergeCell ref="KPF31:KPH31"/>
    <mergeCell ref="KPI31:KPK31"/>
    <mergeCell ref="KPL31:KPN31"/>
    <mergeCell ref="KPO31:KPQ31"/>
    <mergeCell ref="KPR31:KPT31"/>
    <mergeCell ref="KOQ31:KOS31"/>
    <mergeCell ref="KOT31:KOV31"/>
    <mergeCell ref="KOW31:KOY31"/>
    <mergeCell ref="KOZ31:KPB31"/>
    <mergeCell ref="KPC31:KPE31"/>
    <mergeCell ref="KOB31:KOD31"/>
    <mergeCell ref="KOE31:KOG31"/>
    <mergeCell ref="KOH31:KOJ31"/>
    <mergeCell ref="KOK31:KOM31"/>
    <mergeCell ref="KON31:KOP31"/>
    <mergeCell ref="KNM31:KNO31"/>
    <mergeCell ref="KNP31:KNR31"/>
    <mergeCell ref="KNS31:KNU31"/>
    <mergeCell ref="KNV31:KNX31"/>
    <mergeCell ref="KNY31:KOA31"/>
    <mergeCell ref="KRN31:KRP31"/>
    <mergeCell ref="KRQ31:KRS31"/>
    <mergeCell ref="KRT31:KRV31"/>
    <mergeCell ref="KRW31:KRY31"/>
    <mergeCell ref="KRZ31:KSB31"/>
    <mergeCell ref="KQY31:KRA31"/>
    <mergeCell ref="KRB31:KRD31"/>
    <mergeCell ref="KRE31:KRG31"/>
    <mergeCell ref="KRH31:KRJ31"/>
    <mergeCell ref="KRK31:KRM31"/>
    <mergeCell ref="KQJ31:KQL31"/>
    <mergeCell ref="KQM31:KQO31"/>
    <mergeCell ref="KQP31:KQR31"/>
    <mergeCell ref="KQS31:KQU31"/>
    <mergeCell ref="KQV31:KQX31"/>
    <mergeCell ref="KPU31:KPW31"/>
    <mergeCell ref="KPX31:KPZ31"/>
    <mergeCell ref="KQA31:KQC31"/>
    <mergeCell ref="KQD31:KQF31"/>
    <mergeCell ref="KQG31:KQI31"/>
    <mergeCell ref="KTV31:KTX31"/>
    <mergeCell ref="KTY31:KUA31"/>
    <mergeCell ref="KUB31:KUD31"/>
    <mergeCell ref="KUE31:KUG31"/>
    <mergeCell ref="KUH31:KUJ31"/>
    <mergeCell ref="KTG31:KTI31"/>
    <mergeCell ref="KTJ31:KTL31"/>
    <mergeCell ref="KTM31:KTO31"/>
    <mergeCell ref="KTP31:KTR31"/>
    <mergeCell ref="KTS31:KTU31"/>
    <mergeCell ref="KSR31:KST31"/>
    <mergeCell ref="KSU31:KSW31"/>
    <mergeCell ref="KSX31:KSZ31"/>
    <mergeCell ref="KTA31:KTC31"/>
    <mergeCell ref="KTD31:KTF31"/>
    <mergeCell ref="KSC31:KSE31"/>
    <mergeCell ref="KSF31:KSH31"/>
    <mergeCell ref="KSI31:KSK31"/>
    <mergeCell ref="KSL31:KSN31"/>
    <mergeCell ref="KSO31:KSQ31"/>
    <mergeCell ref="KWD31:KWF31"/>
    <mergeCell ref="KWG31:KWI31"/>
    <mergeCell ref="KWJ31:KWL31"/>
    <mergeCell ref="KWM31:KWO31"/>
    <mergeCell ref="KWP31:KWR31"/>
    <mergeCell ref="KVO31:KVQ31"/>
    <mergeCell ref="KVR31:KVT31"/>
    <mergeCell ref="KVU31:KVW31"/>
    <mergeCell ref="KVX31:KVZ31"/>
    <mergeCell ref="KWA31:KWC31"/>
    <mergeCell ref="KUZ31:KVB31"/>
    <mergeCell ref="KVC31:KVE31"/>
    <mergeCell ref="KVF31:KVH31"/>
    <mergeCell ref="KVI31:KVK31"/>
    <mergeCell ref="KVL31:KVN31"/>
    <mergeCell ref="KUK31:KUM31"/>
    <mergeCell ref="KUN31:KUP31"/>
    <mergeCell ref="KUQ31:KUS31"/>
    <mergeCell ref="KUT31:KUV31"/>
    <mergeCell ref="KUW31:KUY31"/>
    <mergeCell ref="KYL31:KYN31"/>
    <mergeCell ref="KYO31:KYQ31"/>
    <mergeCell ref="KYR31:KYT31"/>
    <mergeCell ref="KYU31:KYW31"/>
    <mergeCell ref="KYX31:KYZ31"/>
    <mergeCell ref="KXW31:KXY31"/>
    <mergeCell ref="KXZ31:KYB31"/>
    <mergeCell ref="KYC31:KYE31"/>
    <mergeCell ref="KYF31:KYH31"/>
    <mergeCell ref="KYI31:KYK31"/>
    <mergeCell ref="KXH31:KXJ31"/>
    <mergeCell ref="KXK31:KXM31"/>
    <mergeCell ref="KXN31:KXP31"/>
    <mergeCell ref="KXQ31:KXS31"/>
    <mergeCell ref="KXT31:KXV31"/>
    <mergeCell ref="KWS31:KWU31"/>
    <mergeCell ref="KWV31:KWX31"/>
    <mergeCell ref="KWY31:KXA31"/>
    <mergeCell ref="KXB31:KXD31"/>
    <mergeCell ref="KXE31:KXG31"/>
    <mergeCell ref="LAT31:LAV31"/>
    <mergeCell ref="LAW31:LAY31"/>
    <mergeCell ref="LAZ31:LBB31"/>
    <mergeCell ref="LBC31:LBE31"/>
    <mergeCell ref="LBF31:LBH31"/>
    <mergeCell ref="LAE31:LAG31"/>
    <mergeCell ref="LAH31:LAJ31"/>
    <mergeCell ref="LAK31:LAM31"/>
    <mergeCell ref="LAN31:LAP31"/>
    <mergeCell ref="LAQ31:LAS31"/>
    <mergeCell ref="KZP31:KZR31"/>
    <mergeCell ref="KZS31:KZU31"/>
    <mergeCell ref="KZV31:KZX31"/>
    <mergeCell ref="KZY31:LAA31"/>
    <mergeCell ref="LAB31:LAD31"/>
    <mergeCell ref="KZA31:KZC31"/>
    <mergeCell ref="KZD31:KZF31"/>
    <mergeCell ref="KZG31:KZI31"/>
    <mergeCell ref="KZJ31:KZL31"/>
    <mergeCell ref="KZM31:KZO31"/>
    <mergeCell ref="LDB31:LDD31"/>
    <mergeCell ref="LDE31:LDG31"/>
    <mergeCell ref="LDH31:LDJ31"/>
    <mergeCell ref="LDK31:LDM31"/>
    <mergeCell ref="LDN31:LDP31"/>
    <mergeCell ref="LCM31:LCO31"/>
    <mergeCell ref="LCP31:LCR31"/>
    <mergeCell ref="LCS31:LCU31"/>
    <mergeCell ref="LCV31:LCX31"/>
    <mergeCell ref="LCY31:LDA31"/>
    <mergeCell ref="LBX31:LBZ31"/>
    <mergeCell ref="LCA31:LCC31"/>
    <mergeCell ref="LCD31:LCF31"/>
    <mergeCell ref="LCG31:LCI31"/>
    <mergeCell ref="LCJ31:LCL31"/>
    <mergeCell ref="LBI31:LBK31"/>
    <mergeCell ref="LBL31:LBN31"/>
    <mergeCell ref="LBO31:LBQ31"/>
    <mergeCell ref="LBR31:LBT31"/>
    <mergeCell ref="LBU31:LBW31"/>
    <mergeCell ref="LFJ31:LFL31"/>
    <mergeCell ref="LFM31:LFO31"/>
    <mergeCell ref="LFP31:LFR31"/>
    <mergeCell ref="LFS31:LFU31"/>
    <mergeCell ref="LFV31:LFX31"/>
    <mergeCell ref="LEU31:LEW31"/>
    <mergeCell ref="LEX31:LEZ31"/>
    <mergeCell ref="LFA31:LFC31"/>
    <mergeCell ref="LFD31:LFF31"/>
    <mergeCell ref="LFG31:LFI31"/>
    <mergeCell ref="LEF31:LEH31"/>
    <mergeCell ref="LEI31:LEK31"/>
    <mergeCell ref="LEL31:LEN31"/>
    <mergeCell ref="LEO31:LEQ31"/>
    <mergeCell ref="LER31:LET31"/>
    <mergeCell ref="LDQ31:LDS31"/>
    <mergeCell ref="LDT31:LDV31"/>
    <mergeCell ref="LDW31:LDY31"/>
    <mergeCell ref="LDZ31:LEB31"/>
    <mergeCell ref="LEC31:LEE31"/>
    <mergeCell ref="LHR31:LHT31"/>
    <mergeCell ref="LHU31:LHW31"/>
    <mergeCell ref="LHX31:LHZ31"/>
    <mergeCell ref="LIA31:LIC31"/>
    <mergeCell ref="LID31:LIF31"/>
    <mergeCell ref="LHC31:LHE31"/>
    <mergeCell ref="LHF31:LHH31"/>
    <mergeCell ref="LHI31:LHK31"/>
    <mergeCell ref="LHL31:LHN31"/>
    <mergeCell ref="LHO31:LHQ31"/>
    <mergeCell ref="LGN31:LGP31"/>
    <mergeCell ref="LGQ31:LGS31"/>
    <mergeCell ref="LGT31:LGV31"/>
    <mergeCell ref="LGW31:LGY31"/>
    <mergeCell ref="LGZ31:LHB31"/>
    <mergeCell ref="LFY31:LGA31"/>
    <mergeCell ref="LGB31:LGD31"/>
    <mergeCell ref="LGE31:LGG31"/>
    <mergeCell ref="LGH31:LGJ31"/>
    <mergeCell ref="LGK31:LGM31"/>
    <mergeCell ref="LJZ31:LKB31"/>
    <mergeCell ref="LKC31:LKE31"/>
    <mergeCell ref="LKF31:LKH31"/>
    <mergeCell ref="LKI31:LKK31"/>
    <mergeCell ref="LKL31:LKN31"/>
    <mergeCell ref="LJK31:LJM31"/>
    <mergeCell ref="LJN31:LJP31"/>
    <mergeCell ref="LJQ31:LJS31"/>
    <mergeCell ref="LJT31:LJV31"/>
    <mergeCell ref="LJW31:LJY31"/>
    <mergeCell ref="LIV31:LIX31"/>
    <mergeCell ref="LIY31:LJA31"/>
    <mergeCell ref="LJB31:LJD31"/>
    <mergeCell ref="LJE31:LJG31"/>
    <mergeCell ref="LJH31:LJJ31"/>
    <mergeCell ref="LIG31:LII31"/>
    <mergeCell ref="LIJ31:LIL31"/>
    <mergeCell ref="LIM31:LIO31"/>
    <mergeCell ref="LIP31:LIR31"/>
    <mergeCell ref="LIS31:LIU31"/>
    <mergeCell ref="LMH31:LMJ31"/>
    <mergeCell ref="LMK31:LMM31"/>
    <mergeCell ref="LMN31:LMP31"/>
    <mergeCell ref="LMQ31:LMS31"/>
    <mergeCell ref="LMT31:LMV31"/>
    <mergeCell ref="LLS31:LLU31"/>
    <mergeCell ref="LLV31:LLX31"/>
    <mergeCell ref="LLY31:LMA31"/>
    <mergeCell ref="LMB31:LMD31"/>
    <mergeCell ref="LME31:LMG31"/>
    <mergeCell ref="LLD31:LLF31"/>
    <mergeCell ref="LLG31:LLI31"/>
    <mergeCell ref="LLJ31:LLL31"/>
    <mergeCell ref="LLM31:LLO31"/>
    <mergeCell ref="LLP31:LLR31"/>
    <mergeCell ref="LKO31:LKQ31"/>
    <mergeCell ref="LKR31:LKT31"/>
    <mergeCell ref="LKU31:LKW31"/>
    <mergeCell ref="LKX31:LKZ31"/>
    <mergeCell ref="LLA31:LLC31"/>
    <mergeCell ref="LOP31:LOR31"/>
    <mergeCell ref="LOS31:LOU31"/>
    <mergeCell ref="LOV31:LOX31"/>
    <mergeCell ref="LOY31:LPA31"/>
    <mergeCell ref="LPB31:LPD31"/>
    <mergeCell ref="LOA31:LOC31"/>
    <mergeCell ref="LOD31:LOF31"/>
    <mergeCell ref="LOG31:LOI31"/>
    <mergeCell ref="LOJ31:LOL31"/>
    <mergeCell ref="LOM31:LOO31"/>
    <mergeCell ref="LNL31:LNN31"/>
    <mergeCell ref="LNO31:LNQ31"/>
    <mergeCell ref="LNR31:LNT31"/>
    <mergeCell ref="LNU31:LNW31"/>
    <mergeCell ref="LNX31:LNZ31"/>
    <mergeCell ref="LMW31:LMY31"/>
    <mergeCell ref="LMZ31:LNB31"/>
    <mergeCell ref="LNC31:LNE31"/>
    <mergeCell ref="LNF31:LNH31"/>
    <mergeCell ref="LNI31:LNK31"/>
    <mergeCell ref="LQX31:LQZ31"/>
    <mergeCell ref="LRA31:LRC31"/>
    <mergeCell ref="LRD31:LRF31"/>
    <mergeCell ref="LRG31:LRI31"/>
    <mergeCell ref="LRJ31:LRL31"/>
    <mergeCell ref="LQI31:LQK31"/>
    <mergeCell ref="LQL31:LQN31"/>
    <mergeCell ref="LQO31:LQQ31"/>
    <mergeCell ref="LQR31:LQT31"/>
    <mergeCell ref="LQU31:LQW31"/>
    <mergeCell ref="LPT31:LPV31"/>
    <mergeCell ref="LPW31:LPY31"/>
    <mergeCell ref="LPZ31:LQB31"/>
    <mergeCell ref="LQC31:LQE31"/>
    <mergeCell ref="LQF31:LQH31"/>
    <mergeCell ref="LPE31:LPG31"/>
    <mergeCell ref="LPH31:LPJ31"/>
    <mergeCell ref="LPK31:LPM31"/>
    <mergeCell ref="LPN31:LPP31"/>
    <mergeCell ref="LPQ31:LPS31"/>
    <mergeCell ref="LTF31:LTH31"/>
    <mergeCell ref="LTI31:LTK31"/>
    <mergeCell ref="LTL31:LTN31"/>
    <mergeCell ref="LTO31:LTQ31"/>
    <mergeCell ref="LTR31:LTT31"/>
    <mergeCell ref="LSQ31:LSS31"/>
    <mergeCell ref="LST31:LSV31"/>
    <mergeCell ref="LSW31:LSY31"/>
    <mergeCell ref="LSZ31:LTB31"/>
    <mergeCell ref="LTC31:LTE31"/>
    <mergeCell ref="LSB31:LSD31"/>
    <mergeCell ref="LSE31:LSG31"/>
    <mergeCell ref="LSH31:LSJ31"/>
    <mergeCell ref="LSK31:LSM31"/>
    <mergeCell ref="LSN31:LSP31"/>
    <mergeCell ref="LRM31:LRO31"/>
    <mergeCell ref="LRP31:LRR31"/>
    <mergeCell ref="LRS31:LRU31"/>
    <mergeCell ref="LRV31:LRX31"/>
    <mergeCell ref="LRY31:LSA31"/>
    <mergeCell ref="LVN31:LVP31"/>
    <mergeCell ref="LVQ31:LVS31"/>
    <mergeCell ref="LVT31:LVV31"/>
    <mergeCell ref="LVW31:LVY31"/>
    <mergeCell ref="LVZ31:LWB31"/>
    <mergeCell ref="LUY31:LVA31"/>
    <mergeCell ref="LVB31:LVD31"/>
    <mergeCell ref="LVE31:LVG31"/>
    <mergeCell ref="LVH31:LVJ31"/>
    <mergeCell ref="LVK31:LVM31"/>
    <mergeCell ref="LUJ31:LUL31"/>
    <mergeCell ref="LUM31:LUO31"/>
    <mergeCell ref="LUP31:LUR31"/>
    <mergeCell ref="LUS31:LUU31"/>
    <mergeCell ref="LUV31:LUX31"/>
    <mergeCell ref="LTU31:LTW31"/>
    <mergeCell ref="LTX31:LTZ31"/>
    <mergeCell ref="LUA31:LUC31"/>
    <mergeCell ref="LUD31:LUF31"/>
    <mergeCell ref="LUG31:LUI31"/>
    <mergeCell ref="LXV31:LXX31"/>
    <mergeCell ref="LXY31:LYA31"/>
    <mergeCell ref="LYB31:LYD31"/>
    <mergeCell ref="LYE31:LYG31"/>
    <mergeCell ref="LYH31:LYJ31"/>
    <mergeCell ref="LXG31:LXI31"/>
    <mergeCell ref="LXJ31:LXL31"/>
    <mergeCell ref="LXM31:LXO31"/>
    <mergeCell ref="LXP31:LXR31"/>
    <mergeCell ref="LXS31:LXU31"/>
    <mergeCell ref="LWR31:LWT31"/>
    <mergeCell ref="LWU31:LWW31"/>
    <mergeCell ref="LWX31:LWZ31"/>
    <mergeCell ref="LXA31:LXC31"/>
    <mergeCell ref="LXD31:LXF31"/>
    <mergeCell ref="LWC31:LWE31"/>
    <mergeCell ref="LWF31:LWH31"/>
    <mergeCell ref="LWI31:LWK31"/>
    <mergeCell ref="LWL31:LWN31"/>
    <mergeCell ref="LWO31:LWQ31"/>
    <mergeCell ref="MAD31:MAF31"/>
    <mergeCell ref="MAG31:MAI31"/>
    <mergeCell ref="MAJ31:MAL31"/>
    <mergeCell ref="MAM31:MAO31"/>
    <mergeCell ref="MAP31:MAR31"/>
    <mergeCell ref="LZO31:LZQ31"/>
    <mergeCell ref="LZR31:LZT31"/>
    <mergeCell ref="LZU31:LZW31"/>
    <mergeCell ref="LZX31:LZZ31"/>
    <mergeCell ref="MAA31:MAC31"/>
    <mergeCell ref="LYZ31:LZB31"/>
    <mergeCell ref="LZC31:LZE31"/>
    <mergeCell ref="LZF31:LZH31"/>
    <mergeCell ref="LZI31:LZK31"/>
    <mergeCell ref="LZL31:LZN31"/>
    <mergeCell ref="LYK31:LYM31"/>
    <mergeCell ref="LYN31:LYP31"/>
    <mergeCell ref="LYQ31:LYS31"/>
    <mergeCell ref="LYT31:LYV31"/>
    <mergeCell ref="LYW31:LYY31"/>
    <mergeCell ref="MCL31:MCN31"/>
    <mergeCell ref="MCO31:MCQ31"/>
    <mergeCell ref="MCR31:MCT31"/>
    <mergeCell ref="MCU31:MCW31"/>
    <mergeCell ref="MCX31:MCZ31"/>
    <mergeCell ref="MBW31:MBY31"/>
    <mergeCell ref="MBZ31:MCB31"/>
    <mergeCell ref="MCC31:MCE31"/>
    <mergeCell ref="MCF31:MCH31"/>
    <mergeCell ref="MCI31:MCK31"/>
    <mergeCell ref="MBH31:MBJ31"/>
    <mergeCell ref="MBK31:MBM31"/>
    <mergeCell ref="MBN31:MBP31"/>
    <mergeCell ref="MBQ31:MBS31"/>
    <mergeCell ref="MBT31:MBV31"/>
    <mergeCell ref="MAS31:MAU31"/>
    <mergeCell ref="MAV31:MAX31"/>
    <mergeCell ref="MAY31:MBA31"/>
    <mergeCell ref="MBB31:MBD31"/>
    <mergeCell ref="MBE31:MBG31"/>
    <mergeCell ref="MET31:MEV31"/>
    <mergeCell ref="MEW31:MEY31"/>
    <mergeCell ref="MEZ31:MFB31"/>
    <mergeCell ref="MFC31:MFE31"/>
    <mergeCell ref="MFF31:MFH31"/>
    <mergeCell ref="MEE31:MEG31"/>
    <mergeCell ref="MEH31:MEJ31"/>
    <mergeCell ref="MEK31:MEM31"/>
    <mergeCell ref="MEN31:MEP31"/>
    <mergeCell ref="MEQ31:MES31"/>
    <mergeCell ref="MDP31:MDR31"/>
    <mergeCell ref="MDS31:MDU31"/>
    <mergeCell ref="MDV31:MDX31"/>
    <mergeCell ref="MDY31:MEA31"/>
    <mergeCell ref="MEB31:MED31"/>
    <mergeCell ref="MDA31:MDC31"/>
    <mergeCell ref="MDD31:MDF31"/>
    <mergeCell ref="MDG31:MDI31"/>
    <mergeCell ref="MDJ31:MDL31"/>
    <mergeCell ref="MDM31:MDO31"/>
    <mergeCell ref="MHB31:MHD31"/>
    <mergeCell ref="MHE31:MHG31"/>
    <mergeCell ref="MHH31:MHJ31"/>
    <mergeCell ref="MHK31:MHM31"/>
    <mergeCell ref="MHN31:MHP31"/>
    <mergeCell ref="MGM31:MGO31"/>
    <mergeCell ref="MGP31:MGR31"/>
    <mergeCell ref="MGS31:MGU31"/>
    <mergeCell ref="MGV31:MGX31"/>
    <mergeCell ref="MGY31:MHA31"/>
    <mergeCell ref="MFX31:MFZ31"/>
    <mergeCell ref="MGA31:MGC31"/>
    <mergeCell ref="MGD31:MGF31"/>
    <mergeCell ref="MGG31:MGI31"/>
    <mergeCell ref="MGJ31:MGL31"/>
    <mergeCell ref="MFI31:MFK31"/>
    <mergeCell ref="MFL31:MFN31"/>
    <mergeCell ref="MFO31:MFQ31"/>
    <mergeCell ref="MFR31:MFT31"/>
    <mergeCell ref="MFU31:MFW31"/>
    <mergeCell ref="MJJ31:MJL31"/>
    <mergeCell ref="MJM31:MJO31"/>
    <mergeCell ref="MJP31:MJR31"/>
    <mergeCell ref="MJS31:MJU31"/>
    <mergeCell ref="MJV31:MJX31"/>
    <mergeCell ref="MIU31:MIW31"/>
    <mergeCell ref="MIX31:MIZ31"/>
    <mergeCell ref="MJA31:MJC31"/>
    <mergeCell ref="MJD31:MJF31"/>
    <mergeCell ref="MJG31:MJI31"/>
    <mergeCell ref="MIF31:MIH31"/>
    <mergeCell ref="MII31:MIK31"/>
    <mergeCell ref="MIL31:MIN31"/>
    <mergeCell ref="MIO31:MIQ31"/>
    <mergeCell ref="MIR31:MIT31"/>
    <mergeCell ref="MHQ31:MHS31"/>
    <mergeCell ref="MHT31:MHV31"/>
    <mergeCell ref="MHW31:MHY31"/>
    <mergeCell ref="MHZ31:MIB31"/>
    <mergeCell ref="MIC31:MIE31"/>
    <mergeCell ref="MLR31:MLT31"/>
    <mergeCell ref="MLU31:MLW31"/>
    <mergeCell ref="MLX31:MLZ31"/>
    <mergeCell ref="MMA31:MMC31"/>
    <mergeCell ref="MMD31:MMF31"/>
    <mergeCell ref="MLC31:MLE31"/>
    <mergeCell ref="MLF31:MLH31"/>
    <mergeCell ref="MLI31:MLK31"/>
    <mergeCell ref="MLL31:MLN31"/>
    <mergeCell ref="MLO31:MLQ31"/>
    <mergeCell ref="MKN31:MKP31"/>
    <mergeCell ref="MKQ31:MKS31"/>
    <mergeCell ref="MKT31:MKV31"/>
    <mergeCell ref="MKW31:MKY31"/>
    <mergeCell ref="MKZ31:MLB31"/>
    <mergeCell ref="MJY31:MKA31"/>
    <mergeCell ref="MKB31:MKD31"/>
    <mergeCell ref="MKE31:MKG31"/>
    <mergeCell ref="MKH31:MKJ31"/>
    <mergeCell ref="MKK31:MKM31"/>
    <mergeCell ref="MNZ31:MOB31"/>
    <mergeCell ref="MOC31:MOE31"/>
    <mergeCell ref="MOF31:MOH31"/>
    <mergeCell ref="MOI31:MOK31"/>
    <mergeCell ref="MOL31:MON31"/>
    <mergeCell ref="MNK31:MNM31"/>
    <mergeCell ref="MNN31:MNP31"/>
    <mergeCell ref="MNQ31:MNS31"/>
    <mergeCell ref="MNT31:MNV31"/>
    <mergeCell ref="MNW31:MNY31"/>
    <mergeCell ref="MMV31:MMX31"/>
    <mergeCell ref="MMY31:MNA31"/>
    <mergeCell ref="MNB31:MND31"/>
    <mergeCell ref="MNE31:MNG31"/>
    <mergeCell ref="MNH31:MNJ31"/>
    <mergeCell ref="MMG31:MMI31"/>
    <mergeCell ref="MMJ31:MML31"/>
    <mergeCell ref="MMM31:MMO31"/>
    <mergeCell ref="MMP31:MMR31"/>
    <mergeCell ref="MMS31:MMU31"/>
    <mergeCell ref="MQH31:MQJ31"/>
    <mergeCell ref="MQK31:MQM31"/>
    <mergeCell ref="MQN31:MQP31"/>
    <mergeCell ref="MQQ31:MQS31"/>
    <mergeCell ref="MQT31:MQV31"/>
    <mergeCell ref="MPS31:MPU31"/>
    <mergeCell ref="MPV31:MPX31"/>
    <mergeCell ref="MPY31:MQA31"/>
    <mergeCell ref="MQB31:MQD31"/>
    <mergeCell ref="MQE31:MQG31"/>
    <mergeCell ref="MPD31:MPF31"/>
    <mergeCell ref="MPG31:MPI31"/>
    <mergeCell ref="MPJ31:MPL31"/>
    <mergeCell ref="MPM31:MPO31"/>
    <mergeCell ref="MPP31:MPR31"/>
    <mergeCell ref="MOO31:MOQ31"/>
    <mergeCell ref="MOR31:MOT31"/>
    <mergeCell ref="MOU31:MOW31"/>
    <mergeCell ref="MOX31:MOZ31"/>
    <mergeCell ref="MPA31:MPC31"/>
    <mergeCell ref="MSP31:MSR31"/>
    <mergeCell ref="MSS31:MSU31"/>
    <mergeCell ref="MSV31:MSX31"/>
    <mergeCell ref="MSY31:MTA31"/>
    <mergeCell ref="MTB31:MTD31"/>
    <mergeCell ref="MSA31:MSC31"/>
    <mergeCell ref="MSD31:MSF31"/>
    <mergeCell ref="MSG31:MSI31"/>
    <mergeCell ref="MSJ31:MSL31"/>
    <mergeCell ref="MSM31:MSO31"/>
    <mergeCell ref="MRL31:MRN31"/>
    <mergeCell ref="MRO31:MRQ31"/>
    <mergeCell ref="MRR31:MRT31"/>
    <mergeCell ref="MRU31:MRW31"/>
    <mergeCell ref="MRX31:MRZ31"/>
    <mergeCell ref="MQW31:MQY31"/>
    <mergeCell ref="MQZ31:MRB31"/>
    <mergeCell ref="MRC31:MRE31"/>
    <mergeCell ref="MRF31:MRH31"/>
    <mergeCell ref="MRI31:MRK31"/>
    <mergeCell ref="MUX31:MUZ31"/>
    <mergeCell ref="MVA31:MVC31"/>
    <mergeCell ref="MVD31:MVF31"/>
    <mergeCell ref="MVG31:MVI31"/>
    <mergeCell ref="MVJ31:MVL31"/>
    <mergeCell ref="MUI31:MUK31"/>
    <mergeCell ref="MUL31:MUN31"/>
    <mergeCell ref="MUO31:MUQ31"/>
    <mergeCell ref="MUR31:MUT31"/>
    <mergeCell ref="MUU31:MUW31"/>
    <mergeCell ref="MTT31:MTV31"/>
    <mergeCell ref="MTW31:MTY31"/>
    <mergeCell ref="MTZ31:MUB31"/>
    <mergeCell ref="MUC31:MUE31"/>
    <mergeCell ref="MUF31:MUH31"/>
    <mergeCell ref="MTE31:MTG31"/>
    <mergeCell ref="MTH31:MTJ31"/>
    <mergeCell ref="MTK31:MTM31"/>
    <mergeCell ref="MTN31:MTP31"/>
    <mergeCell ref="MTQ31:MTS31"/>
    <mergeCell ref="MXF31:MXH31"/>
    <mergeCell ref="MXI31:MXK31"/>
    <mergeCell ref="MXL31:MXN31"/>
    <mergeCell ref="MXO31:MXQ31"/>
    <mergeCell ref="MXR31:MXT31"/>
    <mergeCell ref="MWQ31:MWS31"/>
    <mergeCell ref="MWT31:MWV31"/>
    <mergeCell ref="MWW31:MWY31"/>
    <mergeCell ref="MWZ31:MXB31"/>
    <mergeCell ref="MXC31:MXE31"/>
    <mergeCell ref="MWB31:MWD31"/>
    <mergeCell ref="MWE31:MWG31"/>
    <mergeCell ref="MWH31:MWJ31"/>
    <mergeCell ref="MWK31:MWM31"/>
    <mergeCell ref="MWN31:MWP31"/>
    <mergeCell ref="MVM31:MVO31"/>
    <mergeCell ref="MVP31:MVR31"/>
    <mergeCell ref="MVS31:MVU31"/>
    <mergeCell ref="MVV31:MVX31"/>
    <mergeCell ref="MVY31:MWA31"/>
    <mergeCell ref="MZN31:MZP31"/>
    <mergeCell ref="MZQ31:MZS31"/>
    <mergeCell ref="MZT31:MZV31"/>
    <mergeCell ref="MZW31:MZY31"/>
    <mergeCell ref="MZZ31:NAB31"/>
    <mergeCell ref="MYY31:MZA31"/>
    <mergeCell ref="MZB31:MZD31"/>
    <mergeCell ref="MZE31:MZG31"/>
    <mergeCell ref="MZH31:MZJ31"/>
    <mergeCell ref="MZK31:MZM31"/>
    <mergeCell ref="MYJ31:MYL31"/>
    <mergeCell ref="MYM31:MYO31"/>
    <mergeCell ref="MYP31:MYR31"/>
    <mergeCell ref="MYS31:MYU31"/>
    <mergeCell ref="MYV31:MYX31"/>
    <mergeCell ref="MXU31:MXW31"/>
    <mergeCell ref="MXX31:MXZ31"/>
    <mergeCell ref="MYA31:MYC31"/>
    <mergeCell ref="MYD31:MYF31"/>
    <mergeCell ref="MYG31:MYI31"/>
    <mergeCell ref="NBV31:NBX31"/>
    <mergeCell ref="NBY31:NCA31"/>
    <mergeCell ref="NCB31:NCD31"/>
    <mergeCell ref="NCE31:NCG31"/>
    <mergeCell ref="NCH31:NCJ31"/>
    <mergeCell ref="NBG31:NBI31"/>
    <mergeCell ref="NBJ31:NBL31"/>
    <mergeCell ref="NBM31:NBO31"/>
    <mergeCell ref="NBP31:NBR31"/>
    <mergeCell ref="NBS31:NBU31"/>
    <mergeCell ref="NAR31:NAT31"/>
    <mergeCell ref="NAU31:NAW31"/>
    <mergeCell ref="NAX31:NAZ31"/>
    <mergeCell ref="NBA31:NBC31"/>
    <mergeCell ref="NBD31:NBF31"/>
    <mergeCell ref="NAC31:NAE31"/>
    <mergeCell ref="NAF31:NAH31"/>
    <mergeCell ref="NAI31:NAK31"/>
    <mergeCell ref="NAL31:NAN31"/>
    <mergeCell ref="NAO31:NAQ31"/>
    <mergeCell ref="NED31:NEF31"/>
    <mergeCell ref="NEG31:NEI31"/>
    <mergeCell ref="NEJ31:NEL31"/>
    <mergeCell ref="NEM31:NEO31"/>
    <mergeCell ref="NEP31:NER31"/>
    <mergeCell ref="NDO31:NDQ31"/>
    <mergeCell ref="NDR31:NDT31"/>
    <mergeCell ref="NDU31:NDW31"/>
    <mergeCell ref="NDX31:NDZ31"/>
    <mergeCell ref="NEA31:NEC31"/>
    <mergeCell ref="NCZ31:NDB31"/>
    <mergeCell ref="NDC31:NDE31"/>
    <mergeCell ref="NDF31:NDH31"/>
    <mergeCell ref="NDI31:NDK31"/>
    <mergeCell ref="NDL31:NDN31"/>
    <mergeCell ref="NCK31:NCM31"/>
    <mergeCell ref="NCN31:NCP31"/>
    <mergeCell ref="NCQ31:NCS31"/>
    <mergeCell ref="NCT31:NCV31"/>
    <mergeCell ref="NCW31:NCY31"/>
    <mergeCell ref="NGL31:NGN31"/>
    <mergeCell ref="NGO31:NGQ31"/>
    <mergeCell ref="NGR31:NGT31"/>
    <mergeCell ref="NGU31:NGW31"/>
    <mergeCell ref="NGX31:NGZ31"/>
    <mergeCell ref="NFW31:NFY31"/>
    <mergeCell ref="NFZ31:NGB31"/>
    <mergeCell ref="NGC31:NGE31"/>
    <mergeCell ref="NGF31:NGH31"/>
    <mergeCell ref="NGI31:NGK31"/>
    <mergeCell ref="NFH31:NFJ31"/>
    <mergeCell ref="NFK31:NFM31"/>
    <mergeCell ref="NFN31:NFP31"/>
    <mergeCell ref="NFQ31:NFS31"/>
    <mergeCell ref="NFT31:NFV31"/>
    <mergeCell ref="NES31:NEU31"/>
    <mergeCell ref="NEV31:NEX31"/>
    <mergeCell ref="NEY31:NFA31"/>
    <mergeCell ref="NFB31:NFD31"/>
    <mergeCell ref="NFE31:NFG31"/>
    <mergeCell ref="NIT31:NIV31"/>
    <mergeCell ref="NIW31:NIY31"/>
    <mergeCell ref="NIZ31:NJB31"/>
    <mergeCell ref="NJC31:NJE31"/>
    <mergeCell ref="NJF31:NJH31"/>
    <mergeCell ref="NIE31:NIG31"/>
    <mergeCell ref="NIH31:NIJ31"/>
    <mergeCell ref="NIK31:NIM31"/>
    <mergeCell ref="NIN31:NIP31"/>
    <mergeCell ref="NIQ31:NIS31"/>
    <mergeCell ref="NHP31:NHR31"/>
    <mergeCell ref="NHS31:NHU31"/>
    <mergeCell ref="NHV31:NHX31"/>
    <mergeCell ref="NHY31:NIA31"/>
    <mergeCell ref="NIB31:NID31"/>
    <mergeCell ref="NHA31:NHC31"/>
    <mergeCell ref="NHD31:NHF31"/>
    <mergeCell ref="NHG31:NHI31"/>
    <mergeCell ref="NHJ31:NHL31"/>
    <mergeCell ref="NHM31:NHO31"/>
    <mergeCell ref="NLB31:NLD31"/>
    <mergeCell ref="NLE31:NLG31"/>
    <mergeCell ref="NLH31:NLJ31"/>
    <mergeCell ref="NLK31:NLM31"/>
    <mergeCell ref="NLN31:NLP31"/>
    <mergeCell ref="NKM31:NKO31"/>
    <mergeCell ref="NKP31:NKR31"/>
    <mergeCell ref="NKS31:NKU31"/>
    <mergeCell ref="NKV31:NKX31"/>
    <mergeCell ref="NKY31:NLA31"/>
    <mergeCell ref="NJX31:NJZ31"/>
    <mergeCell ref="NKA31:NKC31"/>
    <mergeCell ref="NKD31:NKF31"/>
    <mergeCell ref="NKG31:NKI31"/>
    <mergeCell ref="NKJ31:NKL31"/>
    <mergeCell ref="NJI31:NJK31"/>
    <mergeCell ref="NJL31:NJN31"/>
    <mergeCell ref="NJO31:NJQ31"/>
    <mergeCell ref="NJR31:NJT31"/>
    <mergeCell ref="NJU31:NJW31"/>
    <mergeCell ref="NNJ31:NNL31"/>
    <mergeCell ref="NNM31:NNO31"/>
    <mergeCell ref="NNP31:NNR31"/>
    <mergeCell ref="NNS31:NNU31"/>
    <mergeCell ref="NNV31:NNX31"/>
    <mergeCell ref="NMU31:NMW31"/>
    <mergeCell ref="NMX31:NMZ31"/>
    <mergeCell ref="NNA31:NNC31"/>
    <mergeCell ref="NND31:NNF31"/>
    <mergeCell ref="NNG31:NNI31"/>
    <mergeCell ref="NMF31:NMH31"/>
    <mergeCell ref="NMI31:NMK31"/>
    <mergeCell ref="NML31:NMN31"/>
    <mergeCell ref="NMO31:NMQ31"/>
    <mergeCell ref="NMR31:NMT31"/>
    <mergeCell ref="NLQ31:NLS31"/>
    <mergeCell ref="NLT31:NLV31"/>
    <mergeCell ref="NLW31:NLY31"/>
    <mergeCell ref="NLZ31:NMB31"/>
    <mergeCell ref="NMC31:NME31"/>
    <mergeCell ref="NPR31:NPT31"/>
    <mergeCell ref="NPU31:NPW31"/>
    <mergeCell ref="NPX31:NPZ31"/>
    <mergeCell ref="NQA31:NQC31"/>
    <mergeCell ref="NQD31:NQF31"/>
    <mergeCell ref="NPC31:NPE31"/>
    <mergeCell ref="NPF31:NPH31"/>
    <mergeCell ref="NPI31:NPK31"/>
    <mergeCell ref="NPL31:NPN31"/>
    <mergeCell ref="NPO31:NPQ31"/>
    <mergeCell ref="NON31:NOP31"/>
    <mergeCell ref="NOQ31:NOS31"/>
    <mergeCell ref="NOT31:NOV31"/>
    <mergeCell ref="NOW31:NOY31"/>
    <mergeCell ref="NOZ31:NPB31"/>
    <mergeCell ref="NNY31:NOA31"/>
    <mergeCell ref="NOB31:NOD31"/>
    <mergeCell ref="NOE31:NOG31"/>
    <mergeCell ref="NOH31:NOJ31"/>
    <mergeCell ref="NOK31:NOM31"/>
    <mergeCell ref="NRZ31:NSB31"/>
    <mergeCell ref="NSC31:NSE31"/>
    <mergeCell ref="NSF31:NSH31"/>
    <mergeCell ref="NSI31:NSK31"/>
    <mergeCell ref="NSL31:NSN31"/>
    <mergeCell ref="NRK31:NRM31"/>
    <mergeCell ref="NRN31:NRP31"/>
    <mergeCell ref="NRQ31:NRS31"/>
    <mergeCell ref="NRT31:NRV31"/>
    <mergeCell ref="NRW31:NRY31"/>
    <mergeCell ref="NQV31:NQX31"/>
    <mergeCell ref="NQY31:NRA31"/>
    <mergeCell ref="NRB31:NRD31"/>
    <mergeCell ref="NRE31:NRG31"/>
    <mergeCell ref="NRH31:NRJ31"/>
    <mergeCell ref="NQG31:NQI31"/>
    <mergeCell ref="NQJ31:NQL31"/>
    <mergeCell ref="NQM31:NQO31"/>
    <mergeCell ref="NQP31:NQR31"/>
    <mergeCell ref="NQS31:NQU31"/>
    <mergeCell ref="NUH31:NUJ31"/>
    <mergeCell ref="NUK31:NUM31"/>
    <mergeCell ref="NUN31:NUP31"/>
    <mergeCell ref="NUQ31:NUS31"/>
    <mergeCell ref="NUT31:NUV31"/>
    <mergeCell ref="NTS31:NTU31"/>
    <mergeCell ref="NTV31:NTX31"/>
    <mergeCell ref="NTY31:NUA31"/>
    <mergeCell ref="NUB31:NUD31"/>
    <mergeCell ref="NUE31:NUG31"/>
    <mergeCell ref="NTD31:NTF31"/>
    <mergeCell ref="NTG31:NTI31"/>
    <mergeCell ref="NTJ31:NTL31"/>
    <mergeCell ref="NTM31:NTO31"/>
    <mergeCell ref="NTP31:NTR31"/>
    <mergeCell ref="NSO31:NSQ31"/>
    <mergeCell ref="NSR31:NST31"/>
    <mergeCell ref="NSU31:NSW31"/>
    <mergeCell ref="NSX31:NSZ31"/>
    <mergeCell ref="NTA31:NTC31"/>
    <mergeCell ref="NWP31:NWR31"/>
    <mergeCell ref="NWS31:NWU31"/>
    <mergeCell ref="NWV31:NWX31"/>
    <mergeCell ref="NWY31:NXA31"/>
    <mergeCell ref="NXB31:NXD31"/>
    <mergeCell ref="NWA31:NWC31"/>
    <mergeCell ref="NWD31:NWF31"/>
    <mergeCell ref="NWG31:NWI31"/>
    <mergeCell ref="NWJ31:NWL31"/>
    <mergeCell ref="NWM31:NWO31"/>
    <mergeCell ref="NVL31:NVN31"/>
    <mergeCell ref="NVO31:NVQ31"/>
    <mergeCell ref="NVR31:NVT31"/>
    <mergeCell ref="NVU31:NVW31"/>
    <mergeCell ref="NVX31:NVZ31"/>
    <mergeCell ref="NUW31:NUY31"/>
    <mergeCell ref="NUZ31:NVB31"/>
    <mergeCell ref="NVC31:NVE31"/>
    <mergeCell ref="NVF31:NVH31"/>
    <mergeCell ref="NVI31:NVK31"/>
    <mergeCell ref="NYX31:NYZ31"/>
    <mergeCell ref="NZA31:NZC31"/>
    <mergeCell ref="NZD31:NZF31"/>
    <mergeCell ref="NZG31:NZI31"/>
    <mergeCell ref="NZJ31:NZL31"/>
    <mergeCell ref="NYI31:NYK31"/>
    <mergeCell ref="NYL31:NYN31"/>
    <mergeCell ref="NYO31:NYQ31"/>
    <mergeCell ref="NYR31:NYT31"/>
    <mergeCell ref="NYU31:NYW31"/>
    <mergeCell ref="NXT31:NXV31"/>
    <mergeCell ref="NXW31:NXY31"/>
    <mergeCell ref="NXZ31:NYB31"/>
    <mergeCell ref="NYC31:NYE31"/>
    <mergeCell ref="NYF31:NYH31"/>
    <mergeCell ref="NXE31:NXG31"/>
    <mergeCell ref="NXH31:NXJ31"/>
    <mergeCell ref="NXK31:NXM31"/>
    <mergeCell ref="NXN31:NXP31"/>
    <mergeCell ref="NXQ31:NXS31"/>
    <mergeCell ref="OBF31:OBH31"/>
    <mergeCell ref="OBI31:OBK31"/>
    <mergeCell ref="OBL31:OBN31"/>
    <mergeCell ref="OBO31:OBQ31"/>
    <mergeCell ref="OBR31:OBT31"/>
    <mergeCell ref="OAQ31:OAS31"/>
    <mergeCell ref="OAT31:OAV31"/>
    <mergeCell ref="OAW31:OAY31"/>
    <mergeCell ref="OAZ31:OBB31"/>
    <mergeCell ref="OBC31:OBE31"/>
    <mergeCell ref="OAB31:OAD31"/>
    <mergeCell ref="OAE31:OAG31"/>
    <mergeCell ref="OAH31:OAJ31"/>
    <mergeCell ref="OAK31:OAM31"/>
    <mergeCell ref="OAN31:OAP31"/>
    <mergeCell ref="NZM31:NZO31"/>
    <mergeCell ref="NZP31:NZR31"/>
    <mergeCell ref="NZS31:NZU31"/>
    <mergeCell ref="NZV31:NZX31"/>
    <mergeCell ref="NZY31:OAA31"/>
    <mergeCell ref="ODN31:ODP31"/>
    <mergeCell ref="ODQ31:ODS31"/>
    <mergeCell ref="ODT31:ODV31"/>
    <mergeCell ref="ODW31:ODY31"/>
    <mergeCell ref="ODZ31:OEB31"/>
    <mergeCell ref="OCY31:ODA31"/>
    <mergeCell ref="ODB31:ODD31"/>
    <mergeCell ref="ODE31:ODG31"/>
    <mergeCell ref="ODH31:ODJ31"/>
    <mergeCell ref="ODK31:ODM31"/>
    <mergeCell ref="OCJ31:OCL31"/>
    <mergeCell ref="OCM31:OCO31"/>
    <mergeCell ref="OCP31:OCR31"/>
    <mergeCell ref="OCS31:OCU31"/>
    <mergeCell ref="OCV31:OCX31"/>
    <mergeCell ref="OBU31:OBW31"/>
    <mergeCell ref="OBX31:OBZ31"/>
    <mergeCell ref="OCA31:OCC31"/>
    <mergeCell ref="OCD31:OCF31"/>
    <mergeCell ref="OCG31:OCI31"/>
    <mergeCell ref="OFV31:OFX31"/>
    <mergeCell ref="OFY31:OGA31"/>
    <mergeCell ref="OGB31:OGD31"/>
    <mergeCell ref="OGE31:OGG31"/>
    <mergeCell ref="OGH31:OGJ31"/>
    <mergeCell ref="OFG31:OFI31"/>
    <mergeCell ref="OFJ31:OFL31"/>
    <mergeCell ref="OFM31:OFO31"/>
    <mergeCell ref="OFP31:OFR31"/>
    <mergeCell ref="OFS31:OFU31"/>
    <mergeCell ref="OER31:OET31"/>
    <mergeCell ref="OEU31:OEW31"/>
    <mergeCell ref="OEX31:OEZ31"/>
    <mergeCell ref="OFA31:OFC31"/>
    <mergeCell ref="OFD31:OFF31"/>
    <mergeCell ref="OEC31:OEE31"/>
    <mergeCell ref="OEF31:OEH31"/>
    <mergeCell ref="OEI31:OEK31"/>
    <mergeCell ref="OEL31:OEN31"/>
    <mergeCell ref="OEO31:OEQ31"/>
    <mergeCell ref="OID31:OIF31"/>
    <mergeCell ref="OIG31:OII31"/>
    <mergeCell ref="OIJ31:OIL31"/>
    <mergeCell ref="OIM31:OIO31"/>
    <mergeCell ref="OIP31:OIR31"/>
    <mergeCell ref="OHO31:OHQ31"/>
    <mergeCell ref="OHR31:OHT31"/>
    <mergeCell ref="OHU31:OHW31"/>
    <mergeCell ref="OHX31:OHZ31"/>
    <mergeCell ref="OIA31:OIC31"/>
    <mergeCell ref="OGZ31:OHB31"/>
    <mergeCell ref="OHC31:OHE31"/>
    <mergeCell ref="OHF31:OHH31"/>
    <mergeCell ref="OHI31:OHK31"/>
    <mergeCell ref="OHL31:OHN31"/>
    <mergeCell ref="OGK31:OGM31"/>
    <mergeCell ref="OGN31:OGP31"/>
    <mergeCell ref="OGQ31:OGS31"/>
    <mergeCell ref="OGT31:OGV31"/>
    <mergeCell ref="OGW31:OGY31"/>
    <mergeCell ref="OKL31:OKN31"/>
    <mergeCell ref="OKO31:OKQ31"/>
    <mergeCell ref="OKR31:OKT31"/>
    <mergeCell ref="OKU31:OKW31"/>
    <mergeCell ref="OKX31:OKZ31"/>
    <mergeCell ref="OJW31:OJY31"/>
    <mergeCell ref="OJZ31:OKB31"/>
    <mergeCell ref="OKC31:OKE31"/>
    <mergeCell ref="OKF31:OKH31"/>
    <mergeCell ref="OKI31:OKK31"/>
    <mergeCell ref="OJH31:OJJ31"/>
    <mergeCell ref="OJK31:OJM31"/>
    <mergeCell ref="OJN31:OJP31"/>
    <mergeCell ref="OJQ31:OJS31"/>
    <mergeCell ref="OJT31:OJV31"/>
    <mergeCell ref="OIS31:OIU31"/>
    <mergeCell ref="OIV31:OIX31"/>
    <mergeCell ref="OIY31:OJA31"/>
    <mergeCell ref="OJB31:OJD31"/>
    <mergeCell ref="OJE31:OJG31"/>
    <mergeCell ref="OMT31:OMV31"/>
    <mergeCell ref="OMW31:OMY31"/>
    <mergeCell ref="OMZ31:ONB31"/>
    <mergeCell ref="ONC31:ONE31"/>
    <mergeCell ref="ONF31:ONH31"/>
    <mergeCell ref="OME31:OMG31"/>
    <mergeCell ref="OMH31:OMJ31"/>
    <mergeCell ref="OMK31:OMM31"/>
    <mergeCell ref="OMN31:OMP31"/>
    <mergeCell ref="OMQ31:OMS31"/>
    <mergeCell ref="OLP31:OLR31"/>
    <mergeCell ref="OLS31:OLU31"/>
    <mergeCell ref="OLV31:OLX31"/>
    <mergeCell ref="OLY31:OMA31"/>
    <mergeCell ref="OMB31:OMD31"/>
    <mergeCell ref="OLA31:OLC31"/>
    <mergeCell ref="OLD31:OLF31"/>
    <mergeCell ref="OLG31:OLI31"/>
    <mergeCell ref="OLJ31:OLL31"/>
    <mergeCell ref="OLM31:OLO31"/>
    <mergeCell ref="OPB31:OPD31"/>
    <mergeCell ref="OPE31:OPG31"/>
    <mergeCell ref="OPH31:OPJ31"/>
    <mergeCell ref="OPK31:OPM31"/>
    <mergeCell ref="OPN31:OPP31"/>
    <mergeCell ref="OOM31:OOO31"/>
    <mergeCell ref="OOP31:OOR31"/>
    <mergeCell ref="OOS31:OOU31"/>
    <mergeCell ref="OOV31:OOX31"/>
    <mergeCell ref="OOY31:OPA31"/>
    <mergeCell ref="ONX31:ONZ31"/>
    <mergeCell ref="OOA31:OOC31"/>
    <mergeCell ref="OOD31:OOF31"/>
    <mergeCell ref="OOG31:OOI31"/>
    <mergeCell ref="OOJ31:OOL31"/>
    <mergeCell ref="ONI31:ONK31"/>
    <mergeCell ref="ONL31:ONN31"/>
    <mergeCell ref="ONO31:ONQ31"/>
    <mergeCell ref="ONR31:ONT31"/>
    <mergeCell ref="ONU31:ONW31"/>
    <mergeCell ref="ORJ31:ORL31"/>
    <mergeCell ref="ORM31:ORO31"/>
    <mergeCell ref="ORP31:ORR31"/>
    <mergeCell ref="ORS31:ORU31"/>
    <mergeCell ref="ORV31:ORX31"/>
    <mergeCell ref="OQU31:OQW31"/>
    <mergeCell ref="OQX31:OQZ31"/>
    <mergeCell ref="ORA31:ORC31"/>
    <mergeCell ref="ORD31:ORF31"/>
    <mergeCell ref="ORG31:ORI31"/>
    <mergeCell ref="OQF31:OQH31"/>
    <mergeCell ref="OQI31:OQK31"/>
    <mergeCell ref="OQL31:OQN31"/>
    <mergeCell ref="OQO31:OQQ31"/>
    <mergeCell ref="OQR31:OQT31"/>
    <mergeCell ref="OPQ31:OPS31"/>
    <mergeCell ref="OPT31:OPV31"/>
    <mergeCell ref="OPW31:OPY31"/>
    <mergeCell ref="OPZ31:OQB31"/>
    <mergeCell ref="OQC31:OQE31"/>
    <mergeCell ref="OTR31:OTT31"/>
    <mergeCell ref="OTU31:OTW31"/>
    <mergeCell ref="OTX31:OTZ31"/>
    <mergeCell ref="OUA31:OUC31"/>
    <mergeCell ref="OUD31:OUF31"/>
    <mergeCell ref="OTC31:OTE31"/>
    <mergeCell ref="OTF31:OTH31"/>
    <mergeCell ref="OTI31:OTK31"/>
    <mergeCell ref="OTL31:OTN31"/>
    <mergeCell ref="OTO31:OTQ31"/>
    <mergeCell ref="OSN31:OSP31"/>
    <mergeCell ref="OSQ31:OSS31"/>
    <mergeCell ref="OST31:OSV31"/>
    <mergeCell ref="OSW31:OSY31"/>
    <mergeCell ref="OSZ31:OTB31"/>
    <mergeCell ref="ORY31:OSA31"/>
    <mergeCell ref="OSB31:OSD31"/>
    <mergeCell ref="OSE31:OSG31"/>
    <mergeCell ref="OSH31:OSJ31"/>
    <mergeCell ref="OSK31:OSM31"/>
    <mergeCell ref="OVZ31:OWB31"/>
    <mergeCell ref="OWC31:OWE31"/>
    <mergeCell ref="OWF31:OWH31"/>
    <mergeCell ref="OWI31:OWK31"/>
    <mergeCell ref="OWL31:OWN31"/>
    <mergeCell ref="OVK31:OVM31"/>
    <mergeCell ref="OVN31:OVP31"/>
    <mergeCell ref="OVQ31:OVS31"/>
    <mergeCell ref="OVT31:OVV31"/>
    <mergeCell ref="OVW31:OVY31"/>
    <mergeCell ref="OUV31:OUX31"/>
    <mergeCell ref="OUY31:OVA31"/>
    <mergeCell ref="OVB31:OVD31"/>
    <mergeCell ref="OVE31:OVG31"/>
    <mergeCell ref="OVH31:OVJ31"/>
    <mergeCell ref="OUG31:OUI31"/>
    <mergeCell ref="OUJ31:OUL31"/>
    <mergeCell ref="OUM31:OUO31"/>
    <mergeCell ref="OUP31:OUR31"/>
    <mergeCell ref="OUS31:OUU31"/>
    <mergeCell ref="OYH31:OYJ31"/>
    <mergeCell ref="OYK31:OYM31"/>
    <mergeCell ref="OYN31:OYP31"/>
    <mergeCell ref="OYQ31:OYS31"/>
    <mergeCell ref="OYT31:OYV31"/>
    <mergeCell ref="OXS31:OXU31"/>
    <mergeCell ref="OXV31:OXX31"/>
    <mergeCell ref="OXY31:OYA31"/>
    <mergeCell ref="OYB31:OYD31"/>
    <mergeCell ref="OYE31:OYG31"/>
    <mergeCell ref="OXD31:OXF31"/>
    <mergeCell ref="OXG31:OXI31"/>
    <mergeCell ref="OXJ31:OXL31"/>
    <mergeCell ref="OXM31:OXO31"/>
    <mergeCell ref="OXP31:OXR31"/>
    <mergeCell ref="OWO31:OWQ31"/>
    <mergeCell ref="OWR31:OWT31"/>
    <mergeCell ref="OWU31:OWW31"/>
    <mergeCell ref="OWX31:OWZ31"/>
    <mergeCell ref="OXA31:OXC31"/>
    <mergeCell ref="PAP31:PAR31"/>
    <mergeCell ref="PAS31:PAU31"/>
    <mergeCell ref="PAV31:PAX31"/>
    <mergeCell ref="PAY31:PBA31"/>
    <mergeCell ref="PBB31:PBD31"/>
    <mergeCell ref="PAA31:PAC31"/>
    <mergeCell ref="PAD31:PAF31"/>
    <mergeCell ref="PAG31:PAI31"/>
    <mergeCell ref="PAJ31:PAL31"/>
    <mergeCell ref="PAM31:PAO31"/>
    <mergeCell ref="OZL31:OZN31"/>
    <mergeCell ref="OZO31:OZQ31"/>
    <mergeCell ref="OZR31:OZT31"/>
    <mergeCell ref="OZU31:OZW31"/>
    <mergeCell ref="OZX31:OZZ31"/>
    <mergeCell ref="OYW31:OYY31"/>
    <mergeCell ref="OYZ31:OZB31"/>
    <mergeCell ref="OZC31:OZE31"/>
    <mergeCell ref="OZF31:OZH31"/>
    <mergeCell ref="OZI31:OZK31"/>
    <mergeCell ref="PCX31:PCZ31"/>
    <mergeCell ref="PDA31:PDC31"/>
    <mergeCell ref="PDD31:PDF31"/>
    <mergeCell ref="PDG31:PDI31"/>
    <mergeCell ref="PDJ31:PDL31"/>
    <mergeCell ref="PCI31:PCK31"/>
    <mergeCell ref="PCL31:PCN31"/>
    <mergeCell ref="PCO31:PCQ31"/>
    <mergeCell ref="PCR31:PCT31"/>
    <mergeCell ref="PCU31:PCW31"/>
    <mergeCell ref="PBT31:PBV31"/>
    <mergeCell ref="PBW31:PBY31"/>
    <mergeCell ref="PBZ31:PCB31"/>
    <mergeCell ref="PCC31:PCE31"/>
    <mergeCell ref="PCF31:PCH31"/>
    <mergeCell ref="PBE31:PBG31"/>
    <mergeCell ref="PBH31:PBJ31"/>
    <mergeCell ref="PBK31:PBM31"/>
    <mergeCell ref="PBN31:PBP31"/>
    <mergeCell ref="PBQ31:PBS31"/>
    <mergeCell ref="PFF31:PFH31"/>
    <mergeCell ref="PFI31:PFK31"/>
    <mergeCell ref="PFL31:PFN31"/>
    <mergeCell ref="PFO31:PFQ31"/>
    <mergeCell ref="PFR31:PFT31"/>
    <mergeCell ref="PEQ31:PES31"/>
    <mergeCell ref="PET31:PEV31"/>
    <mergeCell ref="PEW31:PEY31"/>
    <mergeCell ref="PEZ31:PFB31"/>
    <mergeCell ref="PFC31:PFE31"/>
    <mergeCell ref="PEB31:PED31"/>
    <mergeCell ref="PEE31:PEG31"/>
    <mergeCell ref="PEH31:PEJ31"/>
    <mergeCell ref="PEK31:PEM31"/>
    <mergeCell ref="PEN31:PEP31"/>
    <mergeCell ref="PDM31:PDO31"/>
    <mergeCell ref="PDP31:PDR31"/>
    <mergeCell ref="PDS31:PDU31"/>
    <mergeCell ref="PDV31:PDX31"/>
    <mergeCell ref="PDY31:PEA31"/>
    <mergeCell ref="PHN31:PHP31"/>
    <mergeCell ref="PHQ31:PHS31"/>
    <mergeCell ref="PHT31:PHV31"/>
    <mergeCell ref="PHW31:PHY31"/>
    <mergeCell ref="PHZ31:PIB31"/>
    <mergeCell ref="PGY31:PHA31"/>
    <mergeCell ref="PHB31:PHD31"/>
    <mergeCell ref="PHE31:PHG31"/>
    <mergeCell ref="PHH31:PHJ31"/>
    <mergeCell ref="PHK31:PHM31"/>
    <mergeCell ref="PGJ31:PGL31"/>
    <mergeCell ref="PGM31:PGO31"/>
    <mergeCell ref="PGP31:PGR31"/>
    <mergeCell ref="PGS31:PGU31"/>
    <mergeCell ref="PGV31:PGX31"/>
    <mergeCell ref="PFU31:PFW31"/>
    <mergeCell ref="PFX31:PFZ31"/>
    <mergeCell ref="PGA31:PGC31"/>
    <mergeCell ref="PGD31:PGF31"/>
    <mergeCell ref="PGG31:PGI31"/>
    <mergeCell ref="PJV31:PJX31"/>
    <mergeCell ref="PJY31:PKA31"/>
    <mergeCell ref="PKB31:PKD31"/>
    <mergeCell ref="PKE31:PKG31"/>
    <mergeCell ref="PKH31:PKJ31"/>
    <mergeCell ref="PJG31:PJI31"/>
    <mergeCell ref="PJJ31:PJL31"/>
    <mergeCell ref="PJM31:PJO31"/>
    <mergeCell ref="PJP31:PJR31"/>
    <mergeCell ref="PJS31:PJU31"/>
    <mergeCell ref="PIR31:PIT31"/>
    <mergeCell ref="PIU31:PIW31"/>
    <mergeCell ref="PIX31:PIZ31"/>
    <mergeCell ref="PJA31:PJC31"/>
    <mergeCell ref="PJD31:PJF31"/>
    <mergeCell ref="PIC31:PIE31"/>
    <mergeCell ref="PIF31:PIH31"/>
    <mergeCell ref="PII31:PIK31"/>
    <mergeCell ref="PIL31:PIN31"/>
    <mergeCell ref="PIO31:PIQ31"/>
    <mergeCell ref="PMD31:PMF31"/>
    <mergeCell ref="PMG31:PMI31"/>
    <mergeCell ref="PMJ31:PML31"/>
    <mergeCell ref="PMM31:PMO31"/>
    <mergeCell ref="PMP31:PMR31"/>
    <mergeCell ref="PLO31:PLQ31"/>
    <mergeCell ref="PLR31:PLT31"/>
    <mergeCell ref="PLU31:PLW31"/>
    <mergeCell ref="PLX31:PLZ31"/>
    <mergeCell ref="PMA31:PMC31"/>
    <mergeCell ref="PKZ31:PLB31"/>
    <mergeCell ref="PLC31:PLE31"/>
    <mergeCell ref="PLF31:PLH31"/>
    <mergeCell ref="PLI31:PLK31"/>
    <mergeCell ref="PLL31:PLN31"/>
    <mergeCell ref="PKK31:PKM31"/>
    <mergeCell ref="PKN31:PKP31"/>
    <mergeCell ref="PKQ31:PKS31"/>
    <mergeCell ref="PKT31:PKV31"/>
    <mergeCell ref="PKW31:PKY31"/>
    <mergeCell ref="POL31:PON31"/>
    <mergeCell ref="POO31:POQ31"/>
    <mergeCell ref="POR31:POT31"/>
    <mergeCell ref="POU31:POW31"/>
    <mergeCell ref="POX31:POZ31"/>
    <mergeCell ref="PNW31:PNY31"/>
    <mergeCell ref="PNZ31:POB31"/>
    <mergeCell ref="POC31:POE31"/>
    <mergeCell ref="POF31:POH31"/>
    <mergeCell ref="POI31:POK31"/>
    <mergeCell ref="PNH31:PNJ31"/>
    <mergeCell ref="PNK31:PNM31"/>
    <mergeCell ref="PNN31:PNP31"/>
    <mergeCell ref="PNQ31:PNS31"/>
    <mergeCell ref="PNT31:PNV31"/>
    <mergeCell ref="PMS31:PMU31"/>
    <mergeCell ref="PMV31:PMX31"/>
    <mergeCell ref="PMY31:PNA31"/>
    <mergeCell ref="PNB31:PND31"/>
    <mergeCell ref="PNE31:PNG31"/>
    <mergeCell ref="PQT31:PQV31"/>
    <mergeCell ref="PQW31:PQY31"/>
    <mergeCell ref="PQZ31:PRB31"/>
    <mergeCell ref="PRC31:PRE31"/>
    <mergeCell ref="PRF31:PRH31"/>
    <mergeCell ref="PQE31:PQG31"/>
    <mergeCell ref="PQH31:PQJ31"/>
    <mergeCell ref="PQK31:PQM31"/>
    <mergeCell ref="PQN31:PQP31"/>
    <mergeCell ref="PQQ31:PQS31"/>
    <mergeCell ref="PPP31:PPR31"/>
    <mergeCell ref="PPS31:PPU31"/>
    <mergeCell ref="PPV31:PPX31"/>
    <mergeCell ref="PPY31:PQA31"/>
    <mergeCell ref="PQB31:PQD31"/>
    <mergeCell ref="PPA31:PPC31"/>
    <mergeCell ref="PPD31:PPF31"/>
    <mergeCell ref="PPG31:PPI31"/>
    <mergeCell ref="PPJ31:PPL31"/>
    <mergeCell ref="PPM31:PPO31"/>
    <mergeCell ref="PTB31:PTD31"/>
    <mergeCell ref="PTE31:PTG31"/>
    <mergeCell ref="PTH31:PTJ31"/>
    <mergeCell ref="PTK31:PTM31"/>
    <mergeCell ref="PTN31:PTP31"/>
    <mergeCell ref="PSM31:PSO31"/>
    <mergeCell ref="PSP31:PSR31"/>
    <mergeCell ref="PSS31:PSU31"/>
    <mergeCell ref="PSV31:PSX31"/>
    <mergeCell ref="PSY31:PTA31"/>
    <mergeCell ref="PRX31:PRZ31"/>
    <mergeCell ref="PSA31:PSC31"/>
    <mergeCell ref="PSD31:PSF31"/>
    <mergeCell ref="PSG31:PSI31"/>
    <mergeCell ref="PSJ31:PSL31"/>
    <mergeCell ref="PRI31:PRK31"/>
    <mergeCell ref="PRL31:PRN31"/>
    <mergeCell ref="PRO31:PRQ31"/>
    <mergeCell ref="PRR31:PRT31"/>
    <mergeCell ref="PRU31:PRW31"/>
    <mergeCell ref="PVJ31:PVL31"/>
    <mergeCell ref="PVM31:PVO31"/>
    <mergeCell ref="PVP31:PVR31"/>
    <mergeCell ref="PVS31:PVU31"/>
    <mergeCell ref="PVV31:PVX31"/>
    <mergeCell ref="PUU31:PUW31"/>
    <mergeCell ref="PUX31:PUZ31"/>
    <mergeCell ref="PVA31:PVC31"/>
    <mergeCell ref="PVD31:PVF31"/>
    <mergeCell ref="PVG31:PVI31"/>
    <mergeCell ref="PUF31:PUH31"/>
    <mergeCell ref="PUI31:PUK31"/>
    <mergeCell ref="PUL31:PUN31"/>
    <mergeCell ref="PUO31:PUQ31"/>
    <mergeCell ref="PUR31:PUT31"/>
    <mergeCell ref="PTQ31:PTS31"/>
    <mergeCell ref="PTT31:PTV31"/>
    <mergeCell ref="PTW31:PTY31"/>
    <mergeCell ref="PTZ31:PUB31"/>
    <mergeCell ref="PUC31:PUE31"/>
    <mergeCell ref="PXR31:PXT31"/>
    <mergeCell ref="PXU31:PXW31"/>
    <mergeCell ref="PXX31:PXZ31"/>
    <mergeCell ref="PYA31:PYC31"/>
    <mergeCell ref="PYD31:PYF31"/>
    <mergeCell ref="PXC31:PXE31"/>
    <mergeCell ref="PXF31:PXH31"/>
    <mergeCell ref="PXI31:PXK31"/>
    <mergeCell ref="PXL31:PXN31"/>
    <mergeCell ref="PXO31:PXQ31"/>
    <mergeCell ref="PWN31:PWP31"/>
    <mergeCell ref="PWQ31:PWS31"/>
    <mergeCell ref="PWT31:PWV31"/>
    <mergeCell ref="PWW31:PWY31"/>
    <mergeCell ref="PWZ31:PXB31"/>
    <mergeCell ref="PVY31:PWA31"/>
    <mergeCell ref="PWB31:PWD31"/>
    <mergeCell ref="PWE31:PWG31"/>
    <mergeCell ref="PWH31:PWJ31"/>
    <mergeCell ref="PWK31:PWM31"/>
    <mergeCell ref="PZZ31:QAB31"/>
    <mergeCell ref="QAC31:QAE31"/>
    <mergeCell ref="QAF31:QAH31"/>
    <mergeCell ref="QAI31:QAK31"/>
    <mergeCell ref="QAL31:QAN31"/>
    <mergeCell ref="PZK31:PZM31"/>
    <mergeCell ref="PZN31:PZP31"/>
    <mergeCell ref="PZQ31:PZS31"/>
    <mergeCell ref="PZT31:PZV31"/>
    <mergeCell ref="PZW31:PZY31"/>
    <mergeCell ref="PYV31:PYX31"/>
    <mergeCell ref="PYY31:PZA31"/>
    <mergeCell ref="PZB31:PZD31"/>
    <mergeCell ref="PZE31:PZG31"/>
    <mergeCell ref="PZH31:PZJ31"/>
    <mergeCell ref="PYG31:PYI31"/>
    <mergeCell ref="PYJ31:PYL31"/>
    <mergeCell ref="PYM31:PYO31"/>
    <mergeCell ref="PYP31:PYR31"/>
    <mergeCell ref="PYS31:PYU31"/>
    <mergeCell ref="QCH31:QCJ31"/>
    <mergeCell ref="QCK31:QCM31"/>
    <mergeCell ref="QCN31:QCP31"/>
    <mergeCell ref="QCQ31:QCS31"/>
    <mergeCell ref="QCT31:QCV31"/>
    <mergeCell ref="QBS31:QBU31"/>
    <mergeCell ref="QBV31:QBX31"/>
    <mergeCell ref="QBY31:QCA31"/>
    <mergeCell ref="QCB31:QCD31"/>
    <mergeCell ref="QCE31:QCG31"/>
    <mergeCell ref="QBD31:QBF31"/>
    <mergeCell ref="QBG31:QBI31"/>
    <mergeCell ref="QBJ31:QBL31"/>
    <mergeCell ref="QBM31:QBO31"/>
    <mergeCell ref="QBP31:QBR31"/>
    <mergeCell ref="QAO31:QAQ31"/>
    <mergeCell ref="QAR31:QAT31"/>
    <mergeCell ref="QAU31:QAW31"/>
    <mergeCell ref="QAX31:QAZ31"/>
    <mergeCell ref="QBA31:QBC31"/>
    <mergeCell ref="QEP31:QER31"/>
    <mergeCell ref="QES31:QEU31"/>
    <mergeCell ref="QEV31:QEX31"/>
    <mergeCell ref="QEY31:QFA31"/>
    <mergeCell ref="QFB31:QFD31"/>
    <mergeCell ref="QEA31:QEC31"/>
    <mergeCell ref="QED31:QEF31"/>
    <mergeCell ref="QEG31:QEI31"/>
    <mergeCell ref="QEJ31:QEL31"/>
    <mergeCell ref="QEM31:QEO31"/>
    <mergeCell ref="QDL31:QDN31"/>
    <mergeCell ref="QDO31:QDQ31"/>
    <mergeCell ref="QDR31:QDT31"/>
    <mergeCell ref="QDU31:QDW31"/>
    <mergeCell ref="QDX31:QDZ31"/>
    <mergeCell ref="QCW31:QCY31"/>
    <mergeCell ref="QCZ31:QDB31"/>
    <mergeCell ref="QDC31:QDE31"/>
    <mergeCell ref="QDF31:QDH31"/>
    <mergeCell ref="QDI31:QDK31"/>
    <mergeCell ref="QGX31:QGZ31"/>
    <mergeCell ref="QHA31:QHC31"/>
    <mergeCell ref="QHD31:QHF31"/>
    <mergeCell ref="QHG31:QHI31"/>
    <mergeCell ref="QHJ31:QHL31"/>
    <mergeCell ref="QGI31:QGK31"/>
    <mergeCell ref="QGL31:QGN31"/>
    <mergeCell ref="QGO31:QGQ31"/>
    <mergeCell ref="QGR31:QGT31"/>
    <mergeCell ref="QGU31:QGW31"/>
    <mergeCell ref="QFT31:QFV31"/>
    <mergeCell ref="QFW31:QFY31"/>
    <mergeCell ref="QFZ31:QGB31"/>
    <mergeCell ref="QGC31:QGE31"/>
    <mergeCell ref="QGF31:QGH31"/>
    <mergeCell ref="QFE31:QFG31"/>
    <mergeCell ref="QFH31:QFJ31"/>
    <mergeCell ref="QFK31:QFM31"/>
    <mergeCell ref="QFN31:QFP31"/>
    <mergeCell ref="QFQ31:QFS31"/>
    <mergeCell ref="QJF31:QJH31"/>
    <mergeCell ref="QJI31:QJK31"/>
    <mergeCell ref="QJL31:QJN31"/>
    <mergeCell ref="QJO31:QJQ31"/>
    <mergeCell ref="QJR31:QJT31"/>
    <mergeCell ref="QIQ31:QIS31"/>
    <mergeCell ref="QIT31:QIV31"/>
    <mergeCell ref="QIW31:QIY31"/>
    <mergeCell ref="QIZ31:QJB31"/>
    <mergeCell ref="QJC31:QJE31"/>
    <mergeCell ref="QIB31:QID31"/>
    <mergeCell ref="QIE31:QIG31"/>
    <mergeCell ref="QIH31:QIJ31"/>
    <mergeCell ref="QIK31:QIM31"/>
    <mergeCell ref="QIN31:QIP31"/>
    <mergeCell ref="QHM31:QHO31"/>
    <mergeCell ref="QHP31:QHR31"/>
    <mergeCell ref="QHS31:QHU31"/>
    <mergeCell ref="QHV31:QHX31"/>
    <mergeCell ref="QHY31:QIA31"/>
    <mergeCell ref="QLN31:QLP31"/>
    <mergeCell ref="QLQ31:QLS31"/>
    <mergeCell ref="QLT31:QLV31"/>
    <mergeCell ref="QLW31:QLY31"/>
    <mergeCell ref="QLZ31:QMB31"/>
    <mergeCell ref="QKY31:QLA31"/>
    <mergeCell ref="QLB31:QLD31"/>
    <mergeCell ref="QLE31:QLG31"/>
    <mergeCell ref="QLH31:QLJ31"/>
    <mergeCell ref="QLK31:QLM31"/>
    <mergeCell ref="QKJ31:QKL31"/>
    <mergeCell ref="QKM31:QKO31"/>
    <mergeCell ref="QKP31:QKR31"/>
    <mergeCell ref="QKS31:QKU31"/>
    <mergeCell ref="QKV31:QKX31"/>
    <mergeCell ref="QJU31:QJW31"/>
    <mergeCell ref="QJX31:QJZ31"/>
    <mergeCell ref="QKA31:QKC31"/>
    <mergeCell ref="QKD31:QKF31"/>
    <mergeCell ref="QKG31:QKI31"/>
    <mergeCell ref="QNV31:QNX31"/>
    <mergeCell ref="QNY31:QOA31"/>
    <mergeCell ref="QOB31:QOD31"/>
    <mergeCell ref="QOE31:QOG31"/>
    <mergeCell ref="QOH31:QOJ31"/>
    <mergeCell ref="QNG31:QNI31"/>
    <mergeCell ref="QNJ31:QNL31"/>
    <mergeCell ref="QNM31:QNO31"/>
    <mergeCell ref="QNP31:QNR31"/>
    <mergeCell ref="QNS31:QNU31"/>
    <mergeCell ref="QMR31:QMT31"/>
    <mergeCell ref="QMU31:QMW31"/>
    <mergeCell ref="QMX31:QMZ31"/>
    <mergeCell ref="QNA31:QNC31"/>
    <mergeCell ref="QND31:QNF31"/>
    <mergeCell ref="QMC31:QME31"/>
    <mergeCell ref="QMF31:QMH31"/>
    <mergeCell ref="QMI31:QMK31"/>
    <mergeCell ref="QML31:QMN31"/>
    <mergeCell ref="QMO31:QMQ31"/>
    <mergeCell ref="QQD31:QQF31"/>
    <mergeCell ref="QQG31:QQI31"/>
    <mergeCell ref="QQJ31:QQL31"/>
    <mergeCell ref="QQM31:QQO31"/>
    <mergeCell ref="QQP31:QQR31"/>
    <mergeCell ref="QPO31:QPQ31"/>
    <mergeCell ref="QPR31:QPT31"/>
    <mergeCell ref="QPU31:QPW31"/>
    <mergeCell ref="QPX31:QPZ31"/>
    <mergeCell ref="QQA31:QQC31"/>
    <mergeCell ref="QOZ31:QPB31"/>
    <mergeCell ref="QPC31:QPE31"/>
    <mergeCell ref="QPF31:QPH31"/>
    <mergeCell ref="QPI31:QPK31"/>
    <mergeCell ref="QPL31:QPN31"/>
    <mergeCell ref="QOK31:QOM31"/>
    <mergeCell ref="QON31:QOP31"/>
    <mergeCell ref="QOQ31:QOS31"/>
    <mergeCell ref="QOT31:QOV31"/>
    <mergeCell ref="QOW31:QOY31"/>
    <mergeCell ref="QSL31:QSN31"/>
    <mergeCell ref="QSO31:QSQ31"/>
    <mergeCell ref="QSR31:QST31"/>
    <mergeCell ref="QSU31:QSW31"/>
    <mergeCell ref="QSX31:QSZ31"/>
    <mergeCell ref="QRW31:QRY31"/>
    <mergeCell ref="QRZ31:QSB31"/>
    <mergeCell ref="QSC31:QSE31"/>
    <mergeCell ref="QSF31:QSH31"/>
    <mergeCell ref="QSI31:QSK31"/>
    <mergeCell ref="QRH31:QRJ31"/>
    <mergeCell ref="QRK31:QRM31"/>
    <mergeCell ref="QRN31:QRP31"/>
    <mergeCell ref="QRQ31:QRS31"/>
    <mergeCell ref="QRT31:QRV31"/>
    <mergeCell ref="QQS31:QQU31"/>
    <mergeCell ref="QQV31:QQX31"/>
    <mergeCell ref="QQY31:QRA31"/>
    <mergeCell ref="QRB31:QRD31"/>
    <mergeCell ref="QRE31:QRG31"/>
    <mergeCell ref="QUT31:QUV31"/>
    <mergeCell ref="QUW31:QUY31"/>
    <mergeCell ref="QUZ31:QVB31"/>
    <mergeCell ref="QVC31:QVE31"/>
    <mergeCell ref="QVF31:QVH31"/>
    <mergeCell ref="QUE31:QUG31"/>
    <mergeCell ref="QUH31:QUJ31"/>
    <mergeCell ref="QUK31:QUM31"/>
    <mergeCell ref="QUN31:QUP31"/>
    <mergeCell ref="QUQ31:QUS31"/>
    <mergeCell ref="QTP31:QTR31"/>
    <mergeCell ref="QTS31:QTU31"/>
    <mergeCell ref="QTV31:QTX31"/>
    <mergeCell ref="QTY31:QUA31"/>
    <mergeCell ref="QUB31:QUD31"/>
    <mergeCell ref="QTA31:QTC31"/>
    <mergeCell ref="QTD31:QTF31"/>
    <mergeCell ref="QTG31:QTI31"/>
    <mergeCell ref="QTJ31:QTL31"/>
    <mergeCell ref="QTM31:QTO31"/>
    <mergeCell ref="QXB31:QXD31"/>
    <mergeCell ref="QXE31:QXG31"/>
    <mergeCell ref="QXH31:QXJ31"/>
    <mergeCell ref="QXK31:QXM31"/>
    <mergeCell ref="QXN31:QXP31"/>
    <mergeCell ref="QWM31:QWO31"/>
    <mergeCell ref="QWP31:QWR31"/>
    <mergeCell ref="QWS31:QWU31"/>
    <mergeCell ref="QWV31:QWX31"/>
    <mergeCell ref="QWY31:QXA31"/>
    <mergeCell ref="QVX31:QVZ31"/>
    <mergeCell ref="QWA31:QWC31"/>
    <mergeCell ref="QWD31:QWF31"/>
    <mergeCell ref="QWG31:QWI31"/>
    <mergeCell ref="QWJ31:QWL31"/>
    <mergeCell ref="QVI31:QVK31"/>
    <mergeCell ref="QVL31:QVN31"/>
    <mergeCell ref="QVO31:QVQ31"/>
    <mergeCell ref="QVR31:QVT31"/>
    <mergeCell ref="QVU31:QVW31"/>
    <mergeCell ref="QZJ31:QZL31"/>
    <mergeCell ref="QZM31:QZO31"/>
    <mergeCell ref="QZP31:QZR31"/>
    <mergeCell ref="QZS31:QZU31"/>
    <mergeCell ref="QZV31:QZX31"/>
    <mergeCell ref="QYU31:QYW31"/>
    <mergeCell ref="QYX31:QYZ31"/>
    <mergeCell ref="QZA31:QZC31"/>
    <mergeCell ref="QZD31:QZF31"/>
    <mergeCell ref="QZG31:QZI31"/>
    <mergeCell ref="QYF31:QYH31"/>
    <mergeCell ref="QYI31:QYK31"/>
    <mergeCell ref="QYL31:QYN31"/>
    <mergeCell ref="QYO31:QYQ31"/>
    <mergeCell ref="QYR31:QYT31"/>
    <mergeCell ref="QXQ31:QXS31"/>
    <mergeCell ref="QXT31:QXV31"/>
    <mergeCell ref="QXW31:QXY31"/>
    <mergeCell ref="QXZ31:QYB31"/>
    <mergeCell ref="QYC31:QYE31"/>
    <mergeCell ref="RBR31:RBT31"/>
    <mergeCell ref="RBU31:RBW31"/>
    <mergeCell ref="RBX31:RBZ31"/>
    <mergeCell ref="RCA31:RCC31"/>
    <mergeCell ref="RCD31:RCF31"/>
    <mergeCell ref="RBC31:RBE31"/>
    <mergeCell ref="RBF31:RBH31"/>
    <mergeCell ref="RBI31:RBK31"/>
    <mergeCell ref="RBL31:RBN31"/>
    <mergeCell ref="RBO31:RBQ31"/>
    <mergeCell ref="RAN31:RAP31"/>
    <mergeCell ref="RAQ31:RAS31"/>
    <mergeCell ref="RAT31:RAV31"/>
    <mergeCell ref="RAW31:RAY31"/>
    <mergeCell ref="RAZ31:RBB31"/>
    <mergeCell ref="QZY31:RAA31"/>
    <mergeCell ref="RAB31:RAD31"/>
    <mergeCell ref="RAE31:RAG31"/>
    <mergeCell ref="RAH31:RAJ31"/>
    <mergeCell ref="RAK31:RAM31"/>
    <mergeCell ref="RDZ31:REB31"/>
    <mergeCell ref="REC31:REE31"/>
    <mergeCell ref="REF31:REH31"/>
    <mergeCell ref="REI31:REK31"/>
    <mergeCell ref="REL31:REN31"/>
    <mergeCell ref="RDK31:RDM31"/>
    <mergeCell ref="RDN31:RDP31"/>
    <mergeCell ref="RDQ31:RDS31"/>
    <mergeCell ref="RDT31:RDV31"/>
    <mergeCell ref="RDW31:RDY31"/>
    <mergeCell ref="RCV31:RCX31"/>
    <mergeCell ref="RCY31:RDA31"/>
    <mergeCell ref="RDB31:RDD31"/>
    <mergeCell ref="RDE31:RDG31"/>
    <mergeCell ref="RDH31:RDJ31"/>
    <mergeCell ref="RCG31:RCI31"/>
    <mergeCell ref="RCJ31:RCL31"/>
    <mergeCell ref="RCM31:RCO31"/>
    <mergeCell ref="RCP31:RCR31"/>
    <mergeCell ref="RCS31:RCU31"/>
    <mergeCell ref="RGH31:RGJ31"/>
    <mergeCell ref="RGK31:RGM31"/>
    <mergeCell ref="RGN31:RGP31"/>
    <mergeCell ref="RGQ31:RGS31"/>
    <mergeCell ref="RGT31:RGV31"/>
    <mergeCell ref="RFS31:RFU31"/>
    <mergeCell ref="RFV31:RFX31"/>
    <mergeCell ref="RFY31:RGA31"/>
    <mergeCell ref="RGB31:RGD31"/>
    <mergeCell ref="RGE31:RGG31"/>
    <mergeCell ref="RFD31:RFF31"/>
    <mergeCell ref="RFG31:RFI31"/>
    <mergeCell ref="RFJ31:RFL31"/>
    <mergeCell ref="RFM31:RFO31"/>
    <mergeCell ref="RFP31:RFR31"/>
    <mergeCell ref="REO31:REQ31"/>
    <mergeCell ref="RER31:RET31"/>
    <mergeCell ref="REU31:REW31"/>
    <mergeCell ref="REX31:REZ31"/>
    <mergeCell ref="RFA31:RFC31"/>
    <mergeCell ref="RIP31:RIR31"/>
    <mergeCell ref="RIS31:RIU31"/>
    <mergeCell ref="RIV31:RIX31"/>
    <mergeCell ref="RIY31:RJA31"/>
    <mergeCell ref="RJB31:RJD31"/>
    <mergeCell ref="RIA31:RIC31"/>
    <mergeCell ref="RID31:RIF31"/>
    <mergeCell ref="RIG31:RII31"/>
    <mergeCell ref="RIJ31:RIL31"/>
    <mergeCell ref="RIM31:RIO31"/>
    <mergeCell ref="RHL31:RHN31"/>
    <mergeCell ref="RHO31:RHQ31"/>
    <mergeCell ref="RHR31:RHT31"/>
    <mergeCell ref="RHU31:RHW31"/>
    <mergeCell ref="RHX31:RHZ31"/>
    <mergeCell ref="RGW31:RGY31"/>
    <mergeCell ref="RGZ31:RHB31"/>
    <mergeCell ref="RHC31:RHE31"/>
    <mergeCell ref="RHF31:RHH31"/>
    <mergeCell ref="RHI31:RHK31"/>
    <mergeCell ref="RKX31:RKZ31"/>
    <mergeCell ref="RLA31:RLC31"/>
    <mergeCell ref="RLD31:RLF31"/>
    <mergeCell ref="RLG31:RLI31"/>
    <mergeCell ref="RLJ31:RLL31"/>
    <mergeCell ref="RKI31:RKK31"/>
    <mergeCell ref="RKL31:RKN31"/>
    <mergeCell ref="RKO31:RKQ31"/>
    <mergeCell ref="RKR31:RKT31"/>
    <mergeCell ref="RKU31:RKW31"/>
    <mergeCell ref="RJT31:RJV31"/>
    <mergeCell ref="RJW31:RJY31"/>
    <mergeCell ref="RJZ31:RKB31"/>
    <mergeCell ref="RKC31:RKE31"/>
    <mergeCell ref="RKF31:RKH31"/>
    <mergeCell ref="RJE31:RJG31"/>
    <mergeCell ref="RJH31:RJJ31"/>
    <mergeCell ref="RJK31:RJM31"/>
    <mergeCell ref="RJN31:RJP31"/>
    <mergeCell ref="RJQ31:RJS31"/>
    <mergeCell ref="RNF31:RNH31"/>
    <mergeCell ref="RNI31:RNK31"/>
    <mergeCell ref="RNL31:RNN31"/>
    <mergeCell ref="RNO31:RNQ31"/>
    <mergeCell ref="RNR31:RNT31"/>
    <mergeCell ref="RMQ31:RMS31"/>
    <mergeCell ref="RMT31:RMV31"/>
    <mergeCell ref="RMW31:RMY31"/>
    <mergeCell ref="RMZ31:RNB31"/>
    <mergeCell ref="RNC31:RNE31"/>
    <mergeCell ref="RMB31:RMD31"/>
    <mergeCell ref="RME31:RMG31"/>
    <mergeCell ref="RMH31:RMJ31"/>
    <mergeCell ref="RMK31:RMM31"/>
    <mergeCell ref="RMN31:RMP31"/>
    <mergeCell ref="RLM31:RLO31"/>
    <mergeCell ref="RLP31:RLR31"/>
    <mergeCell ref="RLS31:RLU31"/>
    <mergeCell ref="RLV31:RLX31"/>
    <mergeCell ref="RLY31:RMA31"/>
    <mergeCell ref="RPN31:RPP31"/>
    <mergeCell ref="RPQ31:RPS31"/>
    <mergeCell ref="RPT31:RPV31"/>
    <mergeCell ref="RPW31:RPY31"/>
    <mergeCell ref="RPZ31:RQB31"/>
    <mergeCell ref="ROY31:RPA31"/>
    <mergeCell ref="RPB31:RPD31"/>
    <mergeCell ref="RPE31:RPG31"/>
    <mergeCell ref="RPH31:RPJ31"/>
    <mergeCell ref="RPK31:RPM31"/>
    <mergeCell ref="ROJ31:ROL31"/>
    <mergeCell ref="ROM31:ROO31"/>
    <mergeCell ref="ROP31:ROR31"/>
    <mergeCell ref="ROS31:ROU31"/>
    <mergeCell ref="ROV31:ROX31"/>
    <mergeCell ref="RNU31:RNW31"/>
    <mergeCell ref="RNX31:RNZ31"/>
    <mergeCell ref="ROA31:ROC31"/>
    <mergeCell ref="ROD31:ROF31"/>
    <mergeCell ref="ROG31:ROI31"/>
    <mergeCell ref="RRV31:RRX31"/>
    <mergeCell ref="RRY31:RSA31"/>
    <mergeCell ref="RSB31:RSD31"/>
    <mergeCell ref="RSE31:RSG31"/>
    <mergeCell ref="RSH31:RSJ31"/>
    <mergeCell ref="RRG31:RRI31"/>
    <mergeCell ref="RRJ31:RRL31"/>
    <mergeCell ref="RRM31:RRO31"/>
    <mergeCell ref="RRP31:RRR31"/>
    <mergeCell ref="RRS31:RRU31"/>
    <mergeCell ref="RQR31:RQT31"/>
    <mergeCell ref="RQU31:RQW31"/>
    <mergeCell ref="RQX31:RQZ31"/>
    <mergeCell ref="RRA31:RRC31"/>
    <mergeCell ref="RRD31:RRF31"/>
    <mergeCell ref="RQC31:RQE31"/>
    <mergeCell ref="RQF31:RQH31"/>
    <mergeCell ref="RQI31:RQK31"/>
    <mergeCell ref="RQL31:RQN31"/>
    <mergeCell ref="RQO31:RQQ31"/>
    <mergeCell ref="RUD31:RUF31"/>
    <mergeCell ref="RUG31:RUI31"/>
    <mergeCell ref="RUJ31:RUL31"/>
    <mergeCell ref="RUM31:RUO31"/>
    <mergeCell ref="RUP31:RUR31"/>
    <mergeCell ref="RTO31:RTQ31"/>
    <mergeCell ref="RTR31:RTT31"/>
    <mergeCell ref="RTU31:RTW31"/>
    <mergeCell ref="RTX31:RTZ31"/>
    <mergeCell ref="RUA31:RUC31"/>
    <mergeCell ref="RSZ31:RTB31"/>
    <mergeCell ref="RTC31:RTE31"/>
    <mergeCell ref="RTF31:RTH31"/>
    <mergeCell ref="RTI31:RTK31"/>
    <mergeCell ref="RTL31:RTN31"/>
    <mergeCell ref="RSK31:RSM31"/>
    <mergeCell ref="RSN31:RSP31"/>
    <mergeCell ref="RSQ31:RSS31"/>
    <mergeCell ref="RST31:RSV31"/>
    <mergeCell ref="RSW31:RSY31"/>
    <mergeCell ref="RWL31:RWN31"/>
    <mergeCell ref="RWO31:RWQ31"/>
    <mergeCell ref="RWR31:RWT31"/>
    <mergeCell ref="RWU31:RWW31"/>
    <mergeCell ref="RWX31:RWZ31"/>
    <mergeCell ref="RVW31:RVY31"/>
    <mergeCell ref="RVZ31:RWB31"/>
    <mergeCell ref="RWC31:RWE31"/>
    <mergeCell ref="RWF31:RWH31"/>
    <mergeCell ref="RWI31:RWK31"/>
    <mergeCell ref="RVH31:RVJ31"/>
    <mergeCell ref="RVK31:RVM31"/>
    <mergeCell ref="RVN31:RVP31"/>
    <mergeCell ref="RVQ31:RVS31"/>
    <mergeCell ref="RVT31:RVV31"/>
    <mergeCell ref="RUS31:RUU31"/>
    <mergeCell ref="RUV31:RUX31"/>
    <mergeCell ref="RUY31:RVA31"/>
    <mergeCell ref="RVB31:RVD31"/>
    <mergeCell ref="RVE31:RVG31"/>
    <mergeCell ref="RYT31:RYV31"/>
    <mergeCell ref="RYW31:RYY31"/>
    <mergeCell ref="RYZ31:RZB31"/>
    <mergeCell ref="RZC31:RZE31"/>
    <mergeCell ref="RZF31:RZH31"/>
    <mergeCell ref="RYE31:RYG31"/>
    <mergeCell ref="RYH31:RYJ31"/>
    <mergeCell ref="RYK31:RYM31"/>
    <mergeCell ref="RYN31:RYP31"/>
    <mergeCell ref="RYQ31:RYS31"/>
    <mergeCell ref="RXP31:RXR31"/>
    <mergeCell ref="RXS31:RXU31"/>
    <mergeCell ref="RXV31:RXX31"/>
    <mergeCell ref="RXY31:RYA31"/>
    <mergeCell ref="RYB31:RYD31"/>
    <mergeCell ref="RXA31:RXC31"/>
    <mergeCell ref="RXD31:RXF31"/>
    <mergeCell ref="RXG31:RXI31"/>
    <mergeCell ref="RXJ31:RXL31"/>
    <mergeCell ref="RXM31:RXO31"/>
    <mergeCell ref="SBB31:SBD31"/>
    <mergeCell ref="SBE31:SBG31"/>
    <mergeCell ref="SBH31:SBJ31"/>
    <mergeCell ref="SBK31:SBM31"/>
    <mergeCell ref="SBN31:SBP31"/>
    <mergeCell ref="SAM31:SAO31"/>
    <mergeCell ref="SAP31:SAR31"/>
    <mergeCell ref="SAS31:SAU31"/>
    <mergeCell ref="SAV31:SAX31"/>
    <mergeCell ref="SAY31:SBA31"/>
    <mergeCell ref="RZX31:RZZ31"/>
    <mergeCell ref="SAA31:SAC31"/>
    <mergeCell ref="SAD31:SAF31"/>
    <mergeCell ref="SAG31:SAI31"/>
    <mergeCell ref="SAJ31:SAL31"/>
    <mergeCell ref="RZI31:RZK31"/>
    <mergeCell ref="RZL31:RZN31"/>
    <mergeCell ref="RZO31:RZQ31"/>
    <mergeCell ref="RZR31:RZT31"/>
    <mergeCell ref="RZU31:RZW31"/>
    <mergeCell ref="SDJ31:SDL31"/>
    <mergeCell ref="SDM31:SDO31"/>
    <mergeCell ref="SDP31:SDR31"/>
    <mergeCell ref="SDS31:SDU31"/>
    <mergeCell ref="SDV31:SDX31"/>
    <mergeCell ref="SCU31:SCW31"/>
    <mergeCell ref="SCX31:SCZ31"/>
    <mergeCell ref="SDA31:SDC31"/>
    <mergeCell ref="SDD31:SDF31"/>
    <mergeCell ref="SDG31:SDI31"/>
    <mergeCell ref="SCF31:SCH31"/>
    <mergeCell ref="SCI31:SCK31"/>
    <mergeCell ref="SCL31:SCN31"/>
    <mergeCell ref="SCO31:SCQ31"/>
    <mergeCell ref="SCR31:SCT31"/>
    <mergeCell ref="SBQ31:SBS31"/>
    <mergeCell ref="SBT31:SBV31"/>
    <mergeCell ref="SBW31:SBY31"/>
    <mergeCell ref="SBZ31:SCB31"/>
    <mergeCell ref="SCC31:SCE31"/>
    <mergeCell ref="SFR31:SFT31"/>
    <mergeCell ref="SFU31:SFW31"/>
    <mergeCell ref="SFX31:SFZ31"/>
    <mergeCell ref="SGA31:SGC31"/>
    <mergeCell ref="SGD31:SGF31"/>
    <mergeCell ref="SFC31:SFE31"/>
    <mergeCell ref="SFF31:SFH31"/>
    <mergeCell ref="SFI31:SFK31"/>
    <mergeCell ref="SFL31:SFN31"/>
    <mergeCell ref="SFO31:SFQ31"/>
    <mergeCell ref="SEN31:SEP31"/>
    <mergeCell ref="SEQ31:SES31"/>
    <mergeCell ref="SET31:SEV31"/>
    <mergeCell ref="SEW31:SEY31"/>
    <mergeCell ref="SEZ31:SFB31"/>
    <mergeCell ref="SDY31:SEA31"/>
    <mergeCell ref="SEB31:SED31"/>
    <mergeCell ref="SEE31:SEG31"/>
    <mergeCell ref="SEH31:SEJ31"/>
    <mergeCell ref="SEK31:SEM31"/>
    <mergeCell ref="SHZ31:SIB31"/>
    <mergeCell ref="SIC31:SIE31"/>
    <mergeCell ref="SIF31:SIH31"/>
    <mergeCell ref="SII31:SIK31"/>
    <mergeCell ref="SIL31:SIN31"/>
    <mergeCell ref="SHK31:SHM31"/>
    <mergeCell ref="SHN31:SHP31"/>
    <mergeCell ref="SHQ31:SHS31"/>
    <mergeCell ref="SHT31:SHV31"/>
    <mergeCell ref="SHW31:SHY31"/>
    <mergeCell ref="SGV31:SGX31"/>
    <mergeCell ref="SGY31:SHA31"/>
    <mergeCell ref="SHB31:SHD31"/>
    <mergeCell ref="SHE31:SHG31"/>
    <mergeCell ref="SHH31:SHJ31"/>
    <mergeCell ref="SGG31:SGI31"/>
    <mergeCell ref="SGJ31:SGL31"/>
    <mergeCell ref="SGM31:SGO31"/>
    <mergeCell ref="SGP31:SGR31"/>
    <mergeCell ref="SGS31:SGU31"/>
    <mergeCell ref="SKH31:SKJ31"/>
    <mergeCell ref="SKK31:SKM31"/>
    <mergeCell ref="SKN31:SKP31"/>
    <mergeCell ref="SKQ31:SKS31"/>
    <mergeCell ref="SKT31:SKV31"/>
    <mergeCell ref="SJS31:SJU31"/>
    <mergeCell ref="SJV31:SJX31"/>
    <mergeCell ref="SJY31:SKA31"/>
    <mergeCell ref="SKB31:SKD31"/>
    <mergeCell ref="SKE31:SKG31"/>
    <mergeCell ref="SJD31:SJF31"/>
    <mergeCell ref="SJG31:SJI31"/>
    <mergeCell ref="SJJ31:SJL31"/>
    <mergeCell ref="SJM31:SJO31"/>
    <mergeCell ref="SJP31:SJR31"/>
    <mergeCell ref="SIO31:SIQ31"/>
    <mergeCell ref="SIR31:SIT31"/>
    <mergeCell ref="SIU31:SIW31"/>
    <mergeCell ref="SIX31:SIZ31"/>
    <mergeCell ref="SJA31:SJC31"/>
    <mergeCell ref="SMP31:SMR31"/>
    <mergeCell ref="SMS31:SMU31"/>
    <mergeCell ref="SMV31:SMX31"/>
    <mergeCell ref="SMY31:SNA31"/>
    <mergeCell ref="SNB31:SND31"/>
    <mergeCell ref="SMA31:SMC31"/>
    <mergeCell ref="SMD31:SMF31"/>
    <mergeCell ref="SMG31:SMI31"/>
    <mergeCell ref="SMJ31:SML31"/>
    <mergeCell ref="SMM31:SMO31"/>
    <mergeCell ref="SLL31:SLN31"/>
    <mergeCell ref="SLO31:SLQ31"/>
    <mergeCell ref="SLR31:SLT31"/>
    <mergeCell ref="SLU31:SLW31"/>
    <mergeCell ref="SLX31:SLZ31"/>
    <mergeCell ref="SKW31:SKY31"/>
    <mergeCell ref="SKZ31:SLB31"/>
    <mergeCell ref="SLC31:SLE31"/>
    <mergeCell ref="SLF31:SLH31"/>
    <mergeCell ref="SLI31:SLK31"/>
    <mergeCell ref="SOX31:SOZ31"/>
    <mergeCell ref="SPA31:SPC31"/>
    <mergeCell ref="SPD31:SPF31"/>
    <mergeCell ref="SPG31:SPI31"/>
    <mergeCell ref="SPJ31:SPL31"/>
    <mergeCell ref="SOI31:SOK31"/>
    <mergeCell ref="SOL31:SON31"/>
    <mergeCell ref="SOO31:SOQ31"/>
    <mergeCell ref="SOR31:SOT31"/>
    <mergeCell ref="SOU31:SOW31"/>
    <mergeCell ref="SNT31:SNV31"/>
    <mergeCell ref="SNW31:SNY31"/>
    <mergeCell ref="SNZ31:SOB31"/>
    <mergeCell ref="SOC31:SOE31"/>
    <mergeCell ref="SOF31:SOH31"/>
    <mergeCell ref="SNE31:SNG31"/>
    <mergeCell ref="SNH31:SNJ31"/>
    <mergeCell ref="SNK31:SNM31"/>
    <mergeCell ref="SNN31:SNP31"/>
    <mergeCell ref="SNQ31:SNS31"/>
    <mergeCell ref="SRF31:SRH31"/>
    <mergeCell ref="SRI31:SRK31"/>
    <mergeCell ref="SRL31:SRN31"/>
    <mergeCell ref="SRO31:SRQ31"/>
    <mergeCell ref="SRR31:SRT31"/>
    <mergeCell ref="SQQ31:SQS31"/>
    <mergeCell ref="SQT31:SQV31"/>
    <mergeCell ref="SQW31:SQY31"/>
    <mergeCell ref="SQZ31:SRB31"/>
    <mergeCell ref="SRC31:SRE31"/>
    <mergeCell ref="SQB31:SQD31"/>
    <mergeCell ref="SQE31:SQG31"/>
    <mergeCell ref="SQH31:SQJ31"/>
    <mergeCell ref="SQK31:SQM31"/>
    <mergeCell ref="SQN31:SQP31"/>
    <mergeCell ref="SPM31:SPO31"/>
    <mergeCell ref="SPP31:SPR31"/>
    <mergeCell ref="SPS31:SPU31"/>
    <mergeCell ref="SPV31:SPX31"/>
    <mergeCell ref="SPY31:SQA31"/>
    <mergeCell ref="STN31:STP31"/>
    <mergeCell ref="STQ31:STS31"/>
    <mergeCell ref="STT31:STV31"/>
    <mergeCell ref="STW31:STY31"/>
    <mergeCell ref="STZ31:SUB31"/>
    <mergeCell ref="SSY31:STA31"/>
    <mergeCell ref="STB31:STD31"/>
    <mergeCell ref="STE31:STG31"/>
    <mergeCell ref="STH31:STJ31"/>
    <mergeCell ref="STK31:STM31"/>
    <mergeCell ref="SSJ31:SSL31"/>
    <mergeCell ref="SSM31:SSO31"/>
    <mergeCell ref="SSP31:SSR31"/>
    <mergeCell ref="SSS31:SSU31"/>
    <mergeCell ref="SSV31:SSX31"/>
    <mergeCell ref="SRU31:SRW31"/>
    <mergeCell ref="SRX31:SRZ31"/>
    <mergeCell ref="SSA31:SSC31"/>
    <mergeCell ref="SSD31:SSF31"/>
    <mergeCell ref="SSG31:SSI31"/>
    <mergeCell ref="SVV31:SVX31"/>
    <mergeCell ref="SVY31:SWA31"/>
    <mergeCell ref="SWB31:SWD31"/>
    <mergeCell ref="SWE31:SWG31"/>
    <mergeCell ref="SWH31:SWJ31"/>
    <mergeCell ref="SVG31:SVI31"/>
    <mergeCell ref="SVJ31:SVL31"/>
    <mergeCell ref="SVM31:SVO31"/>
    <mergeCell ref="SVP31:SVR31"/>
    <mergeCell ref="SVS31:SVU31"/>
    <mergeCell ref="SUR31:SUT31"/>
    <mergeCell ref="SUU31:SUW31"/>
    <mergeCell ref="SUX31:SUZ31"/>
    <mergeCell ref="SVA31:SVC31"/>
    <mergeCell ref="SVD31:SVF31"/>
    <mergeCell ref="SUC31:SUE31"/>
    <mergeCell ref="SUF31:SUH31"/>
    <mergeCell ref="SUI31:SUK31"/>
    <mergeCell ref="SUL31:SUN31"/>
    <mergeCell ref="SUO31:SUQ31"/>
    <mergeCell ref="SYD31:SYF31"/>
    <mergeCell ref="SYG31:SYI31"/>
    <mergeCell ref="SYJ31:SYL31"/>
    <mergeCell ref="SYM31:SYO31"/>
    <mergeCell ref="SYP31:SYR31"/>
    <mergeCell ref="SXO31:SXQ31"/>
    <mergeCell ref="SXR31:SXT31"/>
    <mergeCell ref="SXU31:SXW31"/>
    <mergeCell ref="SXX31:SXZ31"/>
    <mergeCell ref="SYA31:SYC31"/>
    <mergeCell ref="SWZ31:SXB31"/>
    <mergeCell ref="SXC31:SXE31"/>
    <mergeCell ref="SXF31:SXH31"/>
    <mergeCell ref="SXI31:SXK31"/>
    <mergeCell ref="SXL31:SXN31"/>
    <mergeCell ref="SWK31:SWM31"/>
    <mergeCell ref="SWN31:SWP31"/>
    <mergeCell ref="SWQ31:SWS31"/>
    <mergeCell ref="SWT31:SWV31"/>
    <mergeCell ref="SWW31:SWY31"/>
    <mergeCell ref="TAL31:TAN31"/>
    <mergeCell ref="TAO31:TAQ31"/>
    <mergeCell ref="TAR31:TAT31"/>
    <mergeCell ref="TAU31:TAW31"/>
    <mergeCell ref="TAX31:TAZ31"/>
    <mergeCell ref="SZW31:SZY31"/>
    <mergeCell ref="SZZ31:TAB31"/>
    <mergeCell ref="TAC31:TAE31"/>
    <mergeCell ref="TAF31:TAH31"/>
    <mergeCell ref="TAI31:TAK31"/>
    <mergeCell ref="SZH31:SZJ31"/>
    <mergeCell ref="SZK31:SZM31"/>
    <mergeCell ref="SZN31:SZP31"/>
    <mergeCell ref="SZQ31:SZS31"/>
    <mergeCell ref="SZT31:SZV31"/>
    <mergeCell ref="SYS31:SYU31"/>
    <mergeCell ref="SYV31:SYX31"/>
    <mergeCell ref="SYY31:SZA31"/>
    <mergeCell ref="SZB31:SZD31"/>
    <mergeCell ref="SZE31:SZG31"/>
    <mergeCell ref="TCT31:TCV31"/>
    <mergeCell ref="TCW31:TCY31"/>
    <mergeCell ref="TCZ31:TDB31"/>
    <mergeCell ref="TDC31:TDE31"/>
    <mergeCell ref="TDF31:TDH31"/>
    <mergeCell ref="TCE31:TCG31"/>
    <mergeCell ref="TCH31:TCJ31"/>
    <mergeCell ref="TCK31:TCM31"/>
    <mergeCell ref="TCN31:TCP31"/>
    <mergeCell ref="TCQ31:TCS31"/>
    <mergeCell ref="TBP31:TBR31"/>
    <mergeCell ref="TBS31:TBU31"/>
    <mergeCell ref="TBV31:TBX31"/>
    <mergeCell ref="TBY31:TCA31"/>
    <mergeCell ref="TCB31:TCD31"/>
    <mergeCell ref="TBA31:TBC31"/>
    <mergeCell ref="TBD31:TBF31"/>
    <mergeCell ref="TBG31:TBI31"/>
    <mergeCell ref="TBJ31:TBL31"/>
    <mergeCell ref="TBM31:TBO31"/>
    <mergeCell ref="TFB31:TFD31"/>
    <mergeCell ref="TFE31:TFG31"/>
    <mergeCell ref="TFH31:TFJ31"/>
    <mergeCell ref="TFK31:TFM31"/>
    <mergeCell ref="TFN31:TFP31"/>
    <mergeCell ref="TEM31:TEO31"/>
    <mergeCell ref="TEP31:TER31"/>
    <mergeCell ref="TES31:TEU31"/>
    <mergeCell ref="TEV31:TEX31"/>
    <mergeCell ref="TEY31:TFA31"/>
    <mergeCell ref="TDX31:TDZ31"/>
    <mergeCell ref="TEA31:TEC31"/>
    <mergeCell ref="TED31:TEF31"/>
    <mergeCell ref="TEG31:TEI31"/>
    <mergeCell ref="TEJ31:TEL31"/>
    <mergeCell ref="TDI31:TDK31"/>
    <mergeCell ref="TDL31:TDN31"/>
    <mergeCell ref="TDO31:TDQ31"/>
    <mergeCell ref="TDR31:TDT31"/>
    <mergeCell ref="TDU31:TDW31"/>
    <mergeCell ref="THJ31:THL31"/>
    <mergeCell ref="THM31:THO31"/>
    <mergeCell ref="THP31:THR31"/>
    <mergeCell ref="THS31:THU31"/>
    <mergeCell ref="THV31:THX31"/>
    <mergeCell ref="TGU31:TGW31"/>
    <mergeCell ref="TGX31:TGZ31"/>
    <mergeCell ref="THA31:THC31"/>
    <mergeCell ref="THD31:THF31"/>
    <mergeCell ref="THG31:THI31"/>
    <mergeCell ref="TGF31:TGH31"/>
    <mergeCell ref="TGI31:TGK31"/>
    <mergeCell ref="TGL31:TGN31"/>
    <mergeCell ref="TGO31:TGQ31"/>
    <mergeCell ref="TGR31:TGT31"/>
    <mergeCell ref="TFQ31:TFS31"/>
    <mergeCell ref="TFT31:TFV31"/>
    <mergeCell ref="TFW31:TFY31"/>
    <mergeCell ref="TFZ31:TGB31"/>
    <mergeCell ref="TGC31:TGE31"/>
    <mergeCell ref="TJR31:TJT31"/>
    <mergeCell ref="TJU31:TJW31"/>
    <mergeCell ref="TJX31:TJZ31"/>
    <mergeCell ref="TKA31:TKC31"/>
    <mergeCell ref="TKD31:TKF31"/>
    <mergeCell ref="TJC31:TJE31"/>
    <mergeCell ref="TJF31:TJH31"/>
    <mergeCell ref="TJI31:TJK31"/>
    <mergeCell ref="TJL31:TJN31"/>
    <mergeCell ref="TJO31:TJQ31"/>
    <mergeCell ref="TIN31:TIP31"/>
    <mergeCell ref="TIQ31:TIS31"/>
    <mergeCell ref="TIT31:TIV31"/>
    <mergeCell ref="TIW31:TIY31"/>
    <mergeCell ref="TIZ31:TJB31"/>
    <mergeCell ref="THY31:TIA31"/>
    <mergeCell ref="TIB31:TID31"/>
    <mergeCell ref="TIE31:TIG31"/>
    <mergeCell ref="TIH31:TIJ31"/>
    <mergeCell ref="TIK31:TIM31"/>
    <mergeCell ref="TLZ31:TMB31"/>
    <mergeCell ref="TMC31:TME31"/>
    <mergeCell ref="TMF31:TMH31"/>
    <mergeCell ref="TMI31:TMK31"/>
    <mergeCell ref="TML31:TMN31"/>
    <mergeCell ref="TLK31:TLM31"/>
    <mergeCell ref="TLN31:TLP31"/>
    <mergeCell ref="TLQ31:TLS31"/>
    <mergeCell ref="TLT31:TLV31"/>
    <mergeCell ref="TLW31:TLY31"/>
    <mergeCell ref="TKV31:TKX31"/>
    <mergeCell ref="TKY31:TLA31"/>
    <mergeCell ref="TLB31:TLD31"/>
    <mergeCell ref="TLE31:TLG31"/>
    <mergeCell ref="TLH31:TLJ31"/>
    <mergeCell ref="TKG31:TKI31"/>
    <mergeCell ref="TKJ31:TKL31"/>
    <mergeCell ref="TKM31:TKO31"/>
    <mergeCell ref="TKP31:TKR31"/>
    <mergeCell ref="TKS31:TKU31"/>
    <mergeCell ref="TOH31:TOJ31"/>
    <mergeCell ref="TOK31:TOM31"/>
    <mergeCell ref="TON31:TOP31"/>
    <mergeCell ref="TOQ31:TOS31"/>
    <mergeCell ref="TOT31:TOV31"/>
    <mergeCell ref="TNS31:TNU31"/>
    <mergeCell ref="TNV31:TNX31"/>
    <mergeCell ref="TNY31:TOA31"/>
    <mergeCell ref="TOB31:TOD31"/>
    <mergeCell ref="TOE31:TOG31"/>
    <mergeCell ref="TND31:TNF31"/>
    <mergeCell ref="TNG31:TNI31"/>
    <mergeCell ref="TNJ31:TNL31"/>
    <mergeCell ref="TNM31:TNO31"/>
    <mergeCell ref="TNP31:TNR31"/>
    <mergeCell ref="TMO31:TMQ31"/>
    <mergeCell ref="TMR31:TMT31"/>
    <mergeCell ref="TMU31:TMW31"/>
    <mergeCell ref="TMX31:TMZ31"/>
    <mergeCell ref="TNA31:TNC31"/>
    <mergeCell ref="TQP31:TQR31"/>
    <mergeCell ref="TQS31:TQU31"/>
    <mergeCell ref="TQV31:TQX31"/>
    <mergeCell ref="TQY31:TRA31"/>
    <mergeCell ref="TRB31:TRD31"/>
    <mergeCell ref="TQA31:TQC31"/>
    <mergeCell ref="TQD31:TQF31"/>
    <mergeCell ref="TQG31:TQI31"/>
    <mergeCell ref="TQJ31:TQL31"/>
    <mergeCell ref="TQM31:TQO31"/>
    <mergeCell ref="TPL31:TPN31"/>
    <mergeCell ref="TPO31:TPQ31"/>
    <mergeCell ref="TPR31:TPT31"/>
    <mergeCell ref="TPU31:TPW31"/>
    <mergeCell ref="TPX31:TPZ31"/>
    <mergeCell ref="TOW31:TOY31"/>
    <mergeCell ref="TOZ31:TPB31"/>
    <mergeCell ref="TPC31:TPE31"/>
    <mergeCell ref="TPF31:TPH31"/>
    <mergeCell ref="TPI31:TPK31"/>
    <mergeCell ref="TSX31:TSZ31"/>
    <mergeCell ref="TTA31:TTC31"/>
    <mergeCell ref="TTD31:TTF31"/>
    <mergeCell ref="TTG31:TTI31"/>
    <mergeCell ref="TTJ31:TTL31"/>
    <mergeCell ref="TSI31:TSK31"/>
    <mergeCell ref="TSL31:TSN31"/>
    <mergeCell ref="TSO31:TSQ31"/>
    <mergeCell ref="TSR31:TST31"/>
    <mergeCell ref="TSU31:TSW31"/>
    <mergeCell ref="TRT31:TRV31"/>
    <mergeCell ref="TRW31:TRY31"/>
    <mergeCell ref="TRZ31:TSB31"/>
    <mergeCell ref="TSC31:TSE31"/>
    <mergeCell ref="TSF31:TSH31"/>
    <mergeCell ref="TRE31:TRG31"/>
    <mergeCell ref="TRH31:TRJ31"/>
    <mergeCell ref="TRK31:TRM31"/>
    <mergeCell ref="TRN31:TRP31"/>
    <mergeCell ref="TRQ31:TRS31"/>
    <mergeCell ref="TVF31:TVH31"/>
    <mergeCell ref="TVI31:TVK31"/>
    <mergeCell ref="TVL31:TVN31"/>
    <mergeCell ref="TVO31:TVQ31"/>
    <mergeCell ref="TVR31:TVT31"/>
    <mergeCell ref="TUQ31:TUS31"/>
    <mergeCell ref="TUT31:TUV31"/>
    <mergeCell ref="TUW31:TUY31"/>
    <mergeCell ref="TUZ31:TVB31"/>
    <mergeCell ref="TVC31:TVE31"/>
    <mergeCell ref="TUB31:TUD31"/>
    <mergeCell ref="TUE31:TUG31"/>
    <mergeCell ref="TUH31:TUJ31"/>
    <mergeCell ref="TUK31:TUM31"/>
    <mergeCell ref="TUN31:TUP31"/>
    <mergeCell ref="TTM31:TTO31"/>
    <mergeCell ref="TTP31:TTR31"/>
    <mergeCell ref="TTS31:TTU31"/>
    <mergeCell ref="TTV31:TTX31"/>
    <mergeCell ref="TTY31:TUA31"/>
    <mergeCell ref="TXN31:TXP31"/>
    <mergeCell ref="TXQ31:TXS31"/>
    <mergeCell ref="TXT31:TXV31"/>
    <mergeCell ref="TXW31:TXY31"/>
    <mergeCell ref="TXZ31:TYB31"/>
    <mergeCell ref="TWY31:TXA31"/>
    <mergeCell ref="TXB31:TXD31"/>
    <mergeCell ref="TXE31:TXG31"/>
    <mergeCell ref="TXH31:TXJ31"/>
    <mergeCell ref="TXK31:TXM31"/>
    <mergeCell ref="TWJ31:TWL31"/>
    <mergeCell ref="TWM31:TWO31"/>
    <mergeCell ref="TWP31:TWR31"/>
    <mergeCell ref="TWS31:TWU31"/>
    <mergeCell ref="TWV31:TWX31"/>
    <mergeCell ref="TVU31:TVW31"/>
    <mergeCell ref="TVX31:TVZ31"/>
    <mergeCell ref="TWA31:TWC31"/>
    <mergeCell ref="TWD31:TWF31"/>
    <mergeCell ref="TWG31:TWI31"/>
    <mergeCell ref="TZV31:TZX31"/>
    <mergeCell ref="TZY31:UAA31"/>
    <mergeCell ref="UAB31:UAD31"/>
    <mergeCell ref="UAE31:UAG31"/>
    <mergeCell ref="UAH31:UAJ31"/>
    <mergeCell ref="TZG31:TZI31"/>
    <mergeCell ref="TZJ31:TZL31"/>
    <mergeCell ref="TZM31:TZO31"/>
    <mergeCell ref="TZP31:TZR31"/>
    <mergeCell ref="TZS31:TZU31"/>
    <mergeCell ref="TYR31:TYT31"/>
    <mergeCell ref="TYU31:TYW31"/>
    <mergeCell ref="TYX31:TYZ31"/>
    <mergeCell ref="TZA31:TZC31"/>
    <mergeCell ref="TZD31:TZF31"/>
    <mergeCell ref="TYC31:TYE31"/>
    <mergeCell ref="TYF31:TYH31"/>
    <mergeCell ref="TYI31:TYK31"/>
    <mergeCell ref="TYL31:TYN31"/>
    <mergeCell ref="TYO31:TYQ31"/>
    <mergeCell ref="UCD31:UCF31"/>
    <mergeCell ref="UCG31:UCI31"/>
    <mergeCell ref="UCJ31:UCL31"/>
    <mergeCell ref="UCM31:UCO31"/>
    <mergeCell ref="UCP31:UCR31"/>
    <mergeCell ref="UBO31:UBQ31"/>
    <mergeCell ref="UBR31:UBT31"/>
    <mergeCell ref="UBU31:UBW31"/>
    <mergeCell ref="UBX31:UBZ31"/>
    <mergeCell ref="UCA31:UCC31"/>
    <mergeCell ref="UAZ31:UBB31"/>
    <mergeCell ref="UBC31:UBE31"/>
    <mergeCell ref="UBF31:UBH31"/>
    <mergeCell ref="UBI31:UBK31"/>
    <mergeCell ref="UBL31:UBN31"/>
    <mergeCell ref="UAK31:UAM31"/>
    <mergeCell ref="UAN31:UAP31"/>
    <mergeCell ref="UAQ31:UAS31"/>
    <mergeCell ref="UAT31:UAV31"/>
    <mergeCell ref="UAW31:UAY31"/>
    <mergeCell ref="UEL31:UEN31"/>
    <mergeCell ref="UEO31:UEQ31"/>
    <mergeCell ref="UER31:UET31"/>
    <mergeCell ref="UEU31:UEW31"/>
    <mergeCell ref="UEX31:UEZ31"/>
    <mergeCell ref="UDW31:UDY31"/>
    <mergeCell ref="UDZ31:UEB31"/>
    <mergeCell ref="UEC31:UEE31"/>
    <mergeCell ref="UEF31:UEH31"/>
    <mergeCell ref="UEI31:UEK31"/>
    <mergeCell ref="UDH31:UDJ31"/>
    <mergeCell ref="UDK31:UDM31"/>
    <mergeCell ref="UDN31:UDP31"/>
    <mergeCell ref="UDQ31:UDS31"/>
    <mergeCell ref="UDT31:UDV31"/>
    <mergeCell ref="UCS31:UCU31"/>
    <mergeCell ref="UCV31:UCX31"/>
    <mergeCell ref="UCY31:UDA31"/>
    <mergeCell ref="UDB31:UDD31"/>
    <mergeCell ref="UDE31:UDG31"/>
    <mergeCell ref="UGT31:UGV31"/>
    <mergeCell ref="UGW31:UGY31"/>
    <mergeCell ref="UGZ31:UHB31"/>
    <mergeCell ref="UHC31:UHE31"/>
    <mergeCell ref="UHF31:UHH31"/>
    <mergeCell ref="UGE31:UGG31"/>
    <mergeCell ref="UGH31:UGJ31"/>
    <mergeCell ref="UGK31:UGM31"/>
    <mergeCell ref="UGN31:UGP31"/>
    <mergeCell ref="UGQ31:UGS31"/>
    <mergeCell ref="UFP31:UFR31"/>
    <mergeCell ref="UFS31:UFU31"/>
    <mergeCell ref="UFV31:UFX31"/>
    <mergeCell ref="UFY31:UGA31"/>
    <mergeCell ref="UGB31:UGD31"/>
    <mergeCell ref="UFA31:UFC31"/>
    <mergeCell ref="UFD31:UFF31"/>
    <mergeCell ref="UFG31:UFI31"/>
    <mergeCell ref="UFJ31:UFL31"/>
    <mergeCell ref="UFM31:UFO31"/>
    <mergeCell ref="UJB31:UJD31"/>
    <mergeCell ref="UJE31:UJG31"/>
    <mergeCell ref="UJH31:UJJ31"/>
    <mergeCell ref="UJK31:UJM31"/>
    <mergeCell ref="UJN31:UJP31"/>
    <mergeCell ref="UIM31:UIO31"/>
    <mergeCell ref="UIP31:UIR31"/>
    <mergeCell ref="UIS31:UIU31"/>
    <mergeCell ref="UIV31:UIX31"/>
    <mergeCell ref="UIY31:UJA31"/>
    <mergeCell ref="UHX31:UHZ31"/>
    <mergeCell ref="UIA31:UIC31"/>
    <mergeCell ref="UID31:UIF31"/>
    <mergeCell ref="UIG31:UII31"/>
    <mergeCell ref="UIJ31:UIL31"/>
    <mergeCell ref="UHI31:UHK31"/>
    <mergeCell ref="UHL31:UHN31"/>
    <mergeCell ref="UHO31:UHQ31"/>
    <mergeCell ref="UHR31:UHT31"/>
    <mergeCell ref="UHU31:UHW31"/>
    <mergeCell ref="ULJ31:ULL31"/>
    <mergeCell ref="ULM31:ULO31"/>
    <mergeCell ref="ULP31:ULR31"/>
    <mergeCell ref="ULS31:ULU31"/>
    <mergeCell ref="ULV31:ULX31"/>
    <mergeCell ref="UKU31:UKW31"/>
    <mergeCell ref="UKX31:UKZ31"/>
    <mergeCell ref="ULA31:ULC31"/>
    <mergeCell ref="ULD31:ULF31"/>
    <mergeCell ref="ULG31:ULI31"/>
    <mergeCell ref="UKF31:UKH31"/>
    <mergeCell ref="UKI31:UKK31"/>
    <mergeCell ref="UKL31:UKN31"/>
    <mergeCell ref="UKO31:UKQ31"/>
    <mergeCell ref="UKR31:UKT31"/>
    <mergeCell ref="UJQ31:UJS31"/>
    <mergeCell ref="UJT31:UJV31"/>
    <mergeCell ref="UJW31:UJY31"/>
    <mergeCell ref="UJZ31:UKB31"/>
    <mergeCell ref="UKC31:UKE31"/>
    <mergeCell ref="UNR31:UNT31"/>
    <mergeCell ref="UNU31:UNW31"/>
    <mergeCell ref="UNX31:UNZ31"/>
    <mergeCell ref="UOA31:UOC31"/>
    <mergeCell ref="UOD31:UOF31"/>
    <mergeCell ref="UNC31:UNE31"/>
    <mergeCell ref="UNF31:UNH31"/>
    <mergeCell ref="UNI31:UNK31"/>
    <mergeCell ref="UNL31:UNN31"/>
    <mergeCell ref="UNO31:UNQ31"/>
    <mergeCell ref="UMN31:UMP31"/>
    <mergeCell ref="UMQ31:UMS31"/>
    <mergeCell ref="UMT31:UMV31"/>
    <mergeCell ref="UMW31:UMY31"/>
    <mergeCell ref="UMZ31:UNB31"/>
    <mergeCell ref="ULY31:UMA31"/>
    <mergeCell ref="UMB31:UMD31"/>
    <mergeCell ref="UME31:UMG31"/>
    <mergeCell ref="UMH31:UMJ31"/>
    <mergeCell ref="UMK31:UMM31"/>
    <mergeCell ref="UPZ31:UQB31"/>
    <mergeCell ref="UQC31:UQE31"/>
    <mergeCell ref="UQF31:UQH31"/>
    <mergeCell ref="UQI31:UQK31"/>
    <mergeCell ref="UQL31:UQN31"/>
    <mergeCell ref="UPK31:UPM31"/>
    <mergeCell ref="UPN31:UPP31"/>
    <mergeCell ref="UPQ31:UPS31"/>
    <mergeCell ref="UPT31:UPV31"/>
    <mergeCell ref="UPW31:UPY31"/>
    <mergeCell ref="UOV31:UOX31"/>
    <mergeCell ref="UOY31:UPA31"/>
    <mergeCell ref="UPB31:UPD31"/>
    <mergeCell ref="UPE31:UPG31"/>
    <mergeCell ref="UPH31:UPJ31"/>
    <mergeCell ref="UOG31:UOI31"/>
    <mergeCell ref="UOJ31:UOL31"/>
    <mergeCell ref="UOM31:UOO31"/>
    <mergeCell ref="UOP31:UOR31"/>
    <mergeCell ref="UOS31:UOU31"/>
    <mergeCell ref="USH31:USJ31"/>
    <mergeCell ref="USK31:USM31"/>
    <mergeCell ref="USN31:USP31"/>
    <mergeCell ref="USQ31:USS31"/>
    <mergeCell ref="UST31:USV31"/>
    <mergeCell ref="URS31:URU31"/>
    <mergeCell ref="URV31:URX31"/>
    <mergeCell ref="URY31:USA31"/>
    <mergeCell ref="USB31:USD31"/>
    <mergeCell ref="USE31:USG31"/>
    <mergeCell ref="URD31:URF31"/>
    <mergeCell ref="URG31:URI31"/>
    <mergeCell ref="URJ31:URL31"/>
    <mergeCell ref="URM31:URO31"/>
    <mergeCell ref="URP31:URR31"/>
    <mergeCell ref="UQO31:UQQ31"/>
    <mergeCell ref="UQR31:UQT31"/>
    <mergeCell ref="UQU31:UQW31"/>
    <mergeCell ref="UQX31:UQZ31"/>
    <mergeCell ref="URA31:URC31"/>
    <mergeCell ref="UUP31:UUR31"/>
    <mergeCell ref="UUS31:UUU31"/>
    <mergeCell ref="UUV31:UUX31"/>
    <mergeCell ref="UUY31:UVA31"/>
    <mergeCell ref="UVB31:UVD31"/>
    <mergeCell ref="UUA31:UUC31"/>
    <mergeCell ref="UUD31:UUF31"/>
    <mergeCell ref="UUG31:UUI31"/>
    <mergeCell ref="UUJ31:UUL31"/>
    <mergeCell ref="UUM31:UUO31"/>
    <mergeCell ref="UTL31:UTN31"/>
    <mergeCell ref="UTO31:UTQ31"/>
    <mergeCell ref="UTR31:UTT31"/>
    <mergeCell ref="UTU31:UTW31"/>
    <mergeCell ref="UTX31:UTZ31"/>
    <mergeCell ref="USW31:USY31"/>
    <mergeCell ref="USZ31:UTB31"/>
    <mergeCell ref="UTC31:UTE31"/>
    <mergeCell ref="UTF31:UTH31"/>
    <mergeCell ref="UTI31:UTK31"/>
    <mergeCell ref="UWX31:UWZ31"/>
    <mergeCell ref="UXA31:UXC31"/>
    <mergeCell ref="UXD31:UXF31"/>
    <mergeCell ref="UXG31:UXI31"/>
    <mergeCell ref="UXJ31:UXL31"/>
    <mergeCell ref="UWI31:UWK31"/>
    <mergeCell ref="UWL31:UWN31"/>
    <mergeCell ref="UWO31:UWQ31"/>
    <mergeCell ref="UWR31:UWT31"/>
    <mergeCell ref="UWU31:UWW31"/>
    <mergeCell ref="UVT31:UVV31"/>
    <mergeCell ref="UVW31:UVY31"/>
    <mergeCell ref="UVZ31:UWB31"/>
    <mergeCell ref="UWC31:UWE31"/>
    <mergeCell ref="UWF31:UWH31"/>
    <mergeCell ref="UVE31:UVG31"/>
    <mergeCell ref="UVH31:UVJ31"/>
    <mergeCell ref="UVK31:UVM31"/>
    <mergeCell ref="UVN31:UVP31"/>
    <mergeCell ref="UVQ31:UVS31"/>
    <mergeCell ref="UZF31:UZH31"/>
    <mergeCell ref="UZI31:UZK31"/>
    <mergeCell ref="UZL31:UZN31"/>
    <mergeCell ref="UZO31:UZQ31"/>
    <mergeCell ref="UZR31:UZT31"/>
    <mergeCell ref="UYQ31:UYS31"/>
    <mergeCell ref="UYT31:UYV31"/>
    <mergeCell ref="UYW31:UYY31"/>
    <mergeCell ref="UYZ31:UZB31"/>
    <mergeCell ref="UZC31:UZE31"/>
    <mergeCell ref="UYB31:UYD31"/>
    <mergeCell ref="UYE31:UYG31"/>
    <mergeCell ref="UYH31:UYJ31"/>
    <mergeCell ref="UYK31:UYM31"/>
    <mergeCell ref="UYN31:UYP31"/>
    <mergeCell ref="UXM31:UXO31"/>
    <mergeCell ref="UXP31:UXR31"/>
    <mergeCell ref="UXS31:UXU31"/>
    <mergeCell ref="UXV31:UXX31"/>
    <mergeCell ref="UXY31:UYA31"/>
    <mergeCell ref="VBN31:VBP31"/>
    <mergeCell ref="VBQ31:VBS31"/>
    <mergeCell ref="VBT31:VBV31"/>
    <mergeCell ref="VBW31:VBY31"/>
    <mergeCell ref="VBZ31:VCB31"/>
    <mergeCell ref="VAY31:VBA31"/>
    <mergeCell ref="VBB31:VBD31"/>
    <mergeCell ref="VBE31:VBG31"/>
    <mergeCell ref="VBH31:VBJ31"/>
    <mergeCell ref="VBK31:VBM31"/>
    <mergeCell ref="VAJ31:VAL31"/>
    <mergeCell ref="VAM31:VAO31"/>
    <mergeCell ref="VAP31:VAR31"/>
    <mergeCell ref="VAS31:VAU31"/>
    <mergeCell ref="VAV31:VAX31"/>
    <mergeCell ref="UZU31:UZW31"/>
    <mergeCell ref="UZX31:UZZ31"/>
    <mergeCell ref="VAA31:VAC31"/>
    <mergeCell ref="VAD31:VAF31"/>
    <mergeCell ref="VAG31:VAI31"/>
    <mergeCell ref="VDV31:VDX31"/>
    <mergeCell ref="VDY31:VEA31"/>
    <mergeCell ref="VEB31:VED31"/>
    <mergeCell ref="VEE31:VEG31"/>
    <mergeCell ref="VEH31:VEJ31"/>
    <mergeCell ref="VDG31:VDI31"/>
    <mergeCell ref="VDJ31:VDL31"/>
    <mergeCell ref="VDM31:VDO31"/>
    <mergeCell ref="VDP31:VDR31"/>
    <mergeCell ref="VDS31:VDU31"/>
    <mergeCell ref="VCR31:VCT31"/>
    <mergeCell ref="VCU31:VCW31"/>
    <mergeCell ref="VCX31:VCZ31"/>
    <mergeCell ref="VDA31:VDC31"/>
    <mergeCell ref="VDD31:VDF31"/>
    <mergeCell ref="VCC31:VCE31"/>
    <mergeCell ref="VCF31:VCH31"/>
    <mergeCell ref="VCI31:VCK31"/>
    <mergeCell ref="VCL31:VCN31"/>
    <mergeCell ref="VCO31:VCQ31"/>
    <mergeCell ref="VGD31:VGF31"/>
    <mergeCell ref="VGG31:VGI31"/>
    <mergeCell ref="VGJ31:VGL31"/>
    <mergeCell ref="VGM31:VGO31"/>
    <mergeCell ref="VGP31:VGR31"/>
    <mergeCell ref="VFO31:VFQ31"/>
    <mergeCell ref="VFR31:VFT31"/>
    <mergeCell ref="VFU31:VFW31"/>
    <mergeCell ref="VFX31:VFZ31"/>
    <mergeCell ref="VGA31:VGC31"/>
    <mergeCell ref="VEZ31:VFB31"/>
    <mergeCell ref="VFC31:VFE31"/>
    <mergeCell ref="VFF31:VFH31"/>
    <mergeCell ref="VFI31:VFK31"/>
    <mergeCell ref="VFL31:VFN31"/>
    <mergeCell ref="VEK31:VEM31"/>
    <mergeCell ref="VEN31:VEP31"/>
    <mergeCell ref="VEQ31:VES31"/>
    <mergeCell ref="VET31:VEV31"/>
    <mergeCell ref="VEW31:VEY31"/>
    <mergeCell ref="VIL31:VIN31"/>
    <mergeCell ref="VIO31:VIQ31"/>
    <mergeCell ref="VIR31:VIT31"/>
    <mergeCell ref="VIU31:VIW31"/>
    <mergeCell ref="VIX31:VIZ31"/>
    <mergeCell ref="VHW31:VHY31"/>
    <mergeCell ref="VHZ31:VIB31"/>
    <mergeCell ref="VIC31:VIE31"/>
    <mergeCell ref="VIF31:VIH31"/>
    <mergeCell ref="VII31:VIK31"/>
    <mergeCell ref="VHH31:VHJ31"/>
    <mergeCell ref="VHK31:VHM31"/>
    <mergeCell ref="VHN31:VHP31"/>
    <mergeCell ref="VHQ31:VHS31"/>
    <mergeCell ref="VHT31:VHV31"/>
    <mergeCell ref="VGS31:VGU31"/>
    <mergeCell ref="VGV31:VGX31"/>
    <mergeCell ref="VGY31:VHA31"/>
    <mergeCell ref="VHB31:VHD31"/>
    <mergeCell ref="VHE31:VHG31"/>
    <mergeCell ref="VKT31:VKV31"/>
    <mergeCell ref="VKW31:VKY31"/>
    <mergeCell ref="VKZ31:VLB31"/>
    <mergeCell ref="VLC31:VLE31"/>
    <mergeCell ref="VLF31:VLH31"/>
    <mergeCell ref="VKE31:VKG31"/>
    <mergeCell ref="VKH31:VKJ31"/>
    <mergeCell ref="VKK31:VKM31"/>
    <mergeCell ref="VKN31:VKP31"/>
    <mergeCell ref="VKQ31:VKS31"/>
    <mergeCell ref="VJP31:VJR31"/>
    <mergeCell ref="VJS31:VJU31"/>
    <mergeCell ref="VJV31:VJX31"/>
    <mergeCell ref="VJY31:VKA31"/>
    <mergeCell ref="VKB31:VKD31"/>
    <mergeCell ref="VJA31:VJC31"/>
    <mergeCell ref="VJD31:VJF31"/>
    <mergeCell ref="VJG31:VJI31"/>
    <mergeCell ref="VJJ31:VJL31"/>
    <mergeCell ref="VJM31:VJO31"/>
    <mergeCell ref="VNB31:VND31"/>
    <mergeCell ref="VNE31:VNG31"/>
    <mergeCell ref="VNH31:VNJ31"/>
    <mergeCell ref="VNK31:VNM31"/>
    <mergeCell ref="VNN31:VNP31"/>
    <mergeCell ref="VMM31:VMO31"/>
    <mergeCell ref="VMP31:VMR31"/>
    <mergeCell ref="VMS31:VMU31"/>
    <mergeCell ref="VMV31:VMX31"/>
    <mergeCell ref="VMY31:VNA31"/>
    <mergeCell ref="VLX31:VLZ31"/>
    <mergeCell ref="VMA31:VMC31"/>
    <mergeCell ref="VMD31:VMF31"/>
    <mergeCell ref="VMG31:VMI31"/>
    <mergeCell ref="VMJ31:VML31"/>
    <mergeCell ref="VLI31:VLK31"/>
    <mergeCell ref="VLL31:VLN31"/>
    <mergeCell ref="VLO31:VLQ31"/>
    <mergeCell ref="VLR31:VLT31"/>
    <mergeCell ref="VLU31:VLW31"/>
    <mergeCell ref="VPJ31:VPL31"/>
    <mergeCell ref="VPM31:VPO31"/>
    <mergeCell ref="VPP31:VPR31"/>
    <mergeCell ref="VPS31:VPU31"/>
    <mergeCell ref="VPV31:VPX31"/>
    <mergeCell ref="VOU31:VOW31"/>
    <mergeCell ref="VOX31:VOZ31"/>
    <mergeCell ref="VPA31:VPC31"/>
    <mergeCell ref="VPD31:VPF31"/>
    <mergeCell ref="VPG31:VPI31"/>
    <mergeCell ref="VOF31:VOH31"/>
    <mergeCell ref="VOI31:VOK31"/>
    <mergeCell ref="VOL31:VON31"/>
    <mergeCell ref="VOO31:VOQ31"/>
    <mergeCell ref="VOR31:VOT31"/>
    <mergeCell ref="VNQ31:VNS31"/>
    <mergeCell ref="VNT31:VNV31"/>
    <mergeCell ref="VNW31:VNY31"/>
    <mergeCell ref="VNZ31:VOB31"/>
    <mergeCell ref="VOC31:VOE31"/>
    <mergeCell ref="VRR31:VRT31"/>
    <mergeCell ref="VRU31:VRW31"/>
    <mergeCell ref="VRX31:VRZ31"/>
    <mergeCell ref="VSA31:VSC31"/>
    <mergeCell ref="VSD31:VSF31"/>
    <mergeCell ref="VRC31:VRE31"/>
    <mergeCell ref="VRF31:VRH31"/>
    <mergeCell ref="VRI31:VRK31"/>
    <mergeCell ref="VRL31:VRN31"/>
    <mergeCell ref="VRO31:VRQ31"/>
    <mergeCell ref="VQN31:VQP31"/>
    <mergeCell ref="VQQ31:VQS31"/>
    <mergeCell ref="VQT31:VQV31"/>
    <mergeCell ref="VQW31:VQY31"/>
    <mergeCell ref="VQZ31:VRB31"/>
    <mergeCell ref="VPY31:VQA31"/>
    <mergeCell ref="VQB31:VQD31"/>
    <mergeCell ref="VQE31:VQG31"/>
    <mergeCell ref="VQH31:VQJ31"/>
    <mergeCell ref="VQK31:VQM31"/>
    <mergeCell ref="VTZ31:VUB31"/>
    <mergeCell ref="VUC31:VUE31"/>
    <mergeCell ref="VUF31:VUH31"/>
    <mergeCell ref="VUI31:VUK31"/>
    <mergeCell ref="VUL31:VUN31"/>
    <mergeCell ref="VTK31:VTM31"/>
    <mergeCell ref="VTN31:VTP31"/>
    <mergeCell ref="VTQ31:VTS31"/>
    <mergeCell ref="VTT31:VTV31"/>
    <mergeCell ref="VTW31:VTY31"/>
    <mergeCell ref="VSV31:VSX31"/>
    <mergeCell ref="VSY31:VTA31"/>
    <mergeCell ref="VTB31:VTD31"/>
    <mergeCell ref="VTE31:VTG31"/>
    <mergeCell ref="VTH31:VTJ31"/>
    <mergeCell ref="VSG31:VSI31"/>
    <mergeCell ref="VSJ31:VSL31"/>
    <mergeCell ref="VSM31:VSO31"/>
    <mergeCell ref="VSP31:VSR31"/>
    <mergeCell ref="VSS31:VSU31"/>
    <mergeCell ref="VWH31:VWJ31"/>
    <mergeCell ref="VWK31:VWM31"/>
    <mergeCell ref="VWN31:VWP31"/>
    <mergeCell ref="VWQ31:VWS31"/>
    <mergeCell ref="VWT31:VWV31"/>
    <mergeCell ref="VVS31:VVU31"/>
    <mergeCell ref="VVV31:VVX31"/>
    <mergeCell ref="VVY31:VWA31"/>
    <mergeCell ref="VWB31:VWD31"/>
    <mergeCell ref="VWE31:VWG31"/>
    <mergeCell ref="VVD31:VVF31"/>
    <mergeCell ref="VVG31:VVI31"/>
    <mergeCell ref="VVJ31:VVL31"/>
    <mergeCell ref="VVM31:VVO31"/>
    <mergeCell ref="VVP31:VVR31"/>
    <mergeCell ref="VUO31:VUQ31"/>
    <mergeCell ref="VUR31:VUT31"/>
    <mergeCell ref="VUU31:VUW31"/>
    <mergeCell ref="VUX31:VUZ31"/>
    <mergeCell ref="VVA31:VVC31"/>
    <mergeCell ref="VYP31:VYR31"/>
    <mergeCell ref="VYS31:VYU31"/>
    <mergeCell ref="VYV31:VYX31"/>
    <mergeCell ref="VYY31:VZA31"/>
    <mergeCell ref="VZB31:VZD31"/>
    <mergeCell ref="VYA31:VYC31"/>
    <mergeCell ref="VYD31:VYF31"/>
    <mergeCell ref="VYG31:VYI31"/>
    <mergeCell ref="VYJ31:VYL31"/>
    <mergeCell ref="VYM31:VYO31"/>
    <mergeCell ref="VXL31:VXN31"/>
    <mergeCell ref="VXO31:VXQ31"/>
    <mergeCell ref="VXR31:VXT31"/>
    <mergeCell ref="VXU31:VXW31"/>
    <mergeCell ref="VXX31:VXZ31"/>
    <mergeCell ref="VWW31:VWY31"/>
    <mergeCell ref="VWZ31:VXB31"/>
    <mergeCell ref="VXC31:VXE31"/>
    <mergeCell ref="VXF31:VXH31"/>
    <mergeCell ref="VXI31:VXK31"/>
    <mergeCell ref="WAX31:WAZ31"/>
    <mergeCell ref="WBA31:WBC31"/>
    <mergeCell ref="WBD31:WBF31"/>
    <mergeCell ref="WBG31:WBI31"/>
    <mergeCell ref="WBJ31:WBL31"/>
    <mergeCell ref="WAI31:WAK31"/>
    <mergeCell ref="WAL31:WAN31"/>
    <mergeCell ref="WAO31:WAQ31"/>
    <mergeCell ref="WAR31:WAT31"/>
    <mergeCell ref="WAU31:WAW31"/>
    <mergeCell ref="VZT31:VZV31"/>
    <mergeCell ref="VZW31:VZY31"/>
    <mergeCell ref="VZZ31:WAB31"/>
    <mergeCell ref="WAC31:WAE31"/>
    <mergeCell ref="WAF31:WAH31"/>
    <mergeCell ref="VZE31:VZG31"/>
    <mergeCell ref="VZH31:VZJ31"/>
    <mergeCell ref="VZK31:VZM31"/>
    <mergeCell ref="VZN31:VZP31"/>
    <mergeCell ref="VZQ31:VZS31"/>
    <mergeCell ref="WDF31:WDH31"/>
    <mergeCell ref="WDI31:WDK31"/>
    <mergeCell ref="WDL31:WDN31"/>
    <mergeCell ref="WDO31:WDQ31"/>
    <mergeCell ref="WDR31:WDT31"/>
    <mergeCell ref="WCQ31:WCS31"/>
    <mergeCell ref="WCT31:WCV31"/>
    <mergeCell ref="WCW31:WCY31"/>
    <mergeCell ref="WCZ31:WDB31"/>
    <mergeCell ref="WDC31:WDE31"/>
    <mergeCell ref="WCB31:WCD31"/>
    <mergeCell ref="WCE31:WCG31"/>
    <mergeCell ref="WCH31:WCJ31"/>
    <mergeCell ref="WCK31:WCM31"/>
    <mergeCell ref="WCN31:WCP31"/>
    <mergeCell ref="WBM31:WBO31"/>
    <mergeCell ref="WBP31:WBR31"/>
    <mergeCell ref="WBS31:WBU31"/>
    <mergeCell ref="WBV31:WBX31"/>
    <mergeCell ref="WBY31:WCA31"/>
    <mergeCell ref="WFN31:WFP31"/>
    <mergeCell ref="WFQ31:WFS31"/>
    <mergeCell ref="WFT31:WFV31"/>
    <mergeCell ref="WFW31:WFY31"/>
    <mergeCell ref="WFZ31:WGB31"/>
    <mergeCell ref="WEY31:WFA31"/>
    <mergeCell ref="WFB31:WFD31"/>
    <mergeCell ref="WFE31:WFG31"/>
    <mergeCell ref="WFH31:WFJ31"/>
    <mergeCell ref="WFK31:WFM31"/>
    <mergeCell ref="WEJ31:WEL31"/>
    <mergeCell ref="WEM31:WEO31"/>
    <mergeCell ref="WEP31:WER31"/>
    <mergeCell ref="WES31:WEU31"/>
    <mergeCell ref="WEV31:WEX31"/>
    <mergeCell ref="WDU31:WDW31"/>
    <mergeCell ref="WDX31:WDZ31"/>
    <mergeCell ref="WEA31:WEC31"/>
    <mergeCell ref="WED31:WEF31"/>
    <mergeCell ref="WEG31:WEI31"/>
    <mergeCell ref="WHV31:WHX31"/>
    <mergeCell ref="WHY31:WIA31"/>
    <mergeCell ref="WIB31:WID31"/>
    <mergeCell ref="WIE31:WIG31"/>
    <mergeCell ref="WIH31:WIJ31"/>
    <mergeCell ref="WHG31:WHI31"/>
    <mergeCell ref="WHJ31:WHL31"/>
    <mergeCell ref="WHM31:WHO31"/>
    <mergeCell ref="WHP31:WHR31"/>
    <mergeCell ref="WHS31:WHU31"/>
    <mergeCell ref="WGR31:WGT31"/>
    <mergeCell ref="WGU31:WGW31"/>
    <mergeCell ref="WGX31:WGZ31"/>
    <mergeCell ref="WHA31:WHC31"/>
    <mergeCell ref="WHD31:WHF31"/>
    <mergeCell ref="WGC31:WGE31"/>
    <mergeCell ref="WGF31:WGH31"/>
    <mergeCell ref="WGI31:WGK31"/>
    <mergeCell ref="WGL31:WGN31"/>
    <mergeCell ref="WGO31:WGQ31"/>
    <mergeCell ref="WKD31:WKF31"/>
    <mergeCell ref="WKG31:WKI31"/>
    <mergeCell ref="WKJ31:WKL31"/>
    <mergeCell ref="WKM31:WKO31"/>
    <mergeCell ref="WKP31:WKR31"/>
    <mergeCell ref="WJO31:WJQ31"/>
    <mergeCell ref="WJR31:WJT31"/>
    <mergeCell ref="WJU31:WJW31"/>
    <mergeCell ref="WJX31:WJZ31"/>
    <mergeCell ref="WKA31:WKC31"/>
    <mergeCell ref="WIZ31:WJB31"/>
    <mergeCell ref="WJC31:WJE31"/>
    <mergeCell ref="WJF31:WJH31"/>
    <mergeCell ref="WJI31:WJK31"/>
    <mergeCell ref="WJL31:WJN31"/>
    <mergeCell ref="WIK31:WIM31"/>
    <mergeCell ref="WIN31:WIP31"/>
    <mergeCell ref="WIQ31:WIS31"/>
    <mergeCell ref="WIT31:WIV31"/>
    <mergeCell ref="WIW31:WIY31"/>
    <mergeCell ref="WML31:WMN31"/>
    <mergeCell ref="WMO31:WMQ31"/>
    <mergeCell ref="WMR31:WMT31"/>
    <mergeCell ref="WMU31:WMW31"/>
    <mergeCell ref="WMX31:WMZ31"/>
    <mergeCell ref="WLW31:WLY31"/>
    <mergeCell ref="WLZ31:WMB31"/>
    <mergeCell ref="WMC31:WME31"/>
    <mergeCell ref="WMF31:WMH31"/>
    <mergeCell ref="WMI31:WMK31"/>
    <mergeCell ref="WLH31:WLJ31"/>
    <mergeCell ref="WLK31:WLM31"/>
    <mergeCell ref="WLN31:WLP31"/>
    <mergeCell ref="WLQ31:WLS31"/>
    <mergeCell ref="WLT31:WLV31"/>
    <mergeCell ref="WKS31:WKU31"/>
    <mergeCell ref="WKV31:WKX31"/>
    <mergeCell ref="WKY31:WLA31"/>
    <mergeCell ref="WLB31:WLD31"/>
    <mergeCell ref="WLE31:WLG31"/>
    <mergeCell ref="WOT31:WOV31"/>
    <mergeCell ref="WOW31:WOY31"/>
    <mergeCell ref="WOZ31:WPB31"/>
    <mergeCell ref="WPC31:WPE31"/>
    <mergeCell ref="WPF31:WPH31"/>
    <mergeCell ref="WOE31:WOG31"/>
    <mergeCell ref="WOH31:WOJ31"/>
    <mergeCell ref="WOK31:WOM31"/>
    <mergeCell ref="WON31:WOP31"/>
    <mergeCell ref="WOQ31:WOS31"/>
    <mergeCell ref="WNP31:WNR31"/>
    <mergeCell ref="WNS31:WNU31"/>
    <mergeCell ref="WNV31:WNX31"/>
    <mergeCell ref="WNY31:WOA31"/>
    <mergeCell ref="WOB31:WOD31"/>
    <mergeCell ref="WNA31:WNC31"/>
    <mergeCell ref="WND31:WNF31"/>
    <mergeCell ref="WNG31:WNI31"/>
    <mergeCell ref="WNJ31:WNL31"/>
    <mergeCell ref="WNM31:WNO31"/>
    <mergeCell ref="WRB31:WRD31"/>
    <mergeCell ref="WRE31:WRG31"/>
    <mergeCell ref="WRH31:WRJ31"/>
    <mergeCell ref="WRK31:WRM31"/>
    <mergeCell ref="WRN31:WRP31"/>
    <mergeCell ref="WQM31:WQO31"/>
    <mergeCell ref="WQP31:WQR31"/>
    <mergeCell ref="WQS31:WQU31"/>
    <mergeCell ref="WQV31:WQX31"/>
    <mergeCell ref="WQY31:WRA31"/>
    <mergeCell ref="WPX31:WPZ31"/>
    <mergeCell ref="WQA31:WQC31"/>
    <mergeCell ref="WQD31:WQF31"/>
    <mergeCell ref="WQG31:WQI31"/>
    <mergeCell ref="WQJ31:WQL31"/>
    <mergeCell ref="WPI31:WPK31"/>
    <mergeCell ref="WPL31:WPN31"/>
    <mergeCell ref="WPO31:WPQ31"/>
    <mergeCell ref="WPR31:WPT31"/>
    <mergeCell ref="WPU31:WPW31"/>
    <mergeCell ref="WTJ31:WTL31"/>
    <mergeCell ref="WTM31:WTO31"/>
    <mergeCell ref="WTP31:WTR31"/>
    <mergeCell ref="WTS31:WTU31"/>
    <mergeCell ref="WTV31:WTX31"/>
    <mergeCell ref="WSU31:WSW31"/>
    <mergeCell ref="WSX31:WSZ31"/>
    <mergeCell ref="WTA31:WTC31"/>
    <mergeCell ref="WTD31:WTF31"/>
    <mergeCell ref="WTG31:WTI31"/>
    <mergeCell ref="WSF31:WSH31"/>
    <mergeCell ref="WSI31:WSK31"/>
    <mergeCell ref="WSL31:WSN31"/>
    <mergeCell ref="WSO31:WSQ31"/>
    <mergeCell ref="WSR31:WST31"/>
    <mergeCell ref="WRQ31:WRS31"/>
    <mergeCell ref="WRT31:WRV31"/>
    <mergeCell ref="WRW31:WRY31"/>
    <mergeCell ref="WRZ31:WSB31"/>
    <mergeCell ref="WSC31:WSE31"/>
    <mergeCell ref="WVR31:WVT31"/>
    <mergeCell ref="WVU31:WVW31"/>
    <mergeCell ref="WVX31:WVZ31"/>
    <mergeCell ref="WWA31:WWC31"/>
    <mergeCell ref="WWD31:WWF31"/>
    <mergeCell ref="WVC31:WVE31"/>
    <mergeCell ref="WVF31:WVH31"/>
    <mergeCell ref="WVI31:WVK31"/>
    <mergeCell ref="WVL31:WVN31"/>
    <mergeCell ref="WVO31:WVQ31"/>
    <mergeCell ref="WUN31:WUP31"/>
    <mergeCell ref="WUQ31:WUS31"/>
    <mergeCell ref="WUT31:WUV31"/>
    <mergeCell ref="WUW31:WUY31"/>
    <mergeCell ref="WUZ31:WVB31"/>
    <mergeCell ref="WTY31:WUA31"/>
    <mergeCell ref="WUB31:WUD31"/>
    <mergeCell ref="WUE31:WUG31"/>
    <mergeCell ref="WUH31:WUJ31"/>
    <mergeCell ref="WUK31:WUM31"/>
    <mergeCell ref="WXZ31:WYB31"/>
    <mergeCell ref="WYC31:WYE31"/>
    <mergeCell ref="WYF31:WYH31"/>
    <mergeCell ref="WYI31:WYK31"/>
    <mergeCell ref="WYL31:WYN31"/>
    <mergeCell ref="WXK31:WXM31"/>
    <mergeCell ref="WXN31:WXP31"/>
    <mergeCell ref="WXQ31:WXS31"/>
    <mergeCell ref="WXT31:WXV31"/>
    <mergeCell ref="WXW31:WXY31"/>
    <mergeCell ref="WWV31:WWX31"/>
    <mergeCell ref="WWY31:WXA31"/>
    <mergeCell ref="WXB31:WXD31"/>
    <mergeCell ref="WXE31:WXG31"/>
    <mergeCell ref="WXH31:WXJ31"/>
    <mergeCell ref="WWG31:WWI31"/>
    <mergeCell ref="WWJ31:WWL31"/>
    <mergeCell ref="WWM31:WWO31"/>
    <mergeCell ref="WWP31:WWR31"/>
    <mergeCell ref="WWS31:WWU31"/>
    <mergeCell ref="XAH31:XAJ31"/>
    <mergeCell ref="XAK31:XAM31"/>
    <mergeCell ref="XAN31:XAP31"/>
    <mergeCell ref="XAQ31:XAS31"/>
    <mergeCell ref="XAT31:XAV31"/>
    <mergeCell ref="WZS31:WZU31"/>
    <mergeCell ref="WZV31:WZX31"/>
    <mergeCell ref="WZY31:XAA31"/>
    <mergeCell ref="XAB31:XAD31"/>
    <mergeCell ref="XAE31:XAG31"/>
    <mergeCell ref="WZD31:WZF31"/>
    <mergeCell ref="WZG31:WZI31"/>
    <mergeCell ref="WZJ31:WZL31"/>
    <mergeCell ref="WZM31:WZO31"/>
    <mergeCell ref="WZP31:WZR31"/>
    <mergeCell ref="WYO31:WYQ31"/>
    <mergeCell ref="WYR31:WYT31"/>
    <mergeCell ref="WYU31:WYW31"/>
    <mergeCell ref="WYX31:WYZ31"/>
    <mergeCell ref="WZA31:WZC31"/>
    <mergeCell ref="XCP31:XCR31"/>
    <mergeCell ref="XCS31:XCU31"/>
    <mergeCell ref="XCV31:XCX31"/>
    <mergeCell ref="XCY31:XDA31"/>
    <mergeCell ref="XDB31:XDD31"/>
    <mergeCell ref="XCA31:XCC31"/>
    <mergeCell ref="XCD31:XCF31"/>
    <mergeCell ref="XCG31:XCI31"/>
    <mergeCell ref="XCJ31:XCL31"/>
    <mergeCell ref="XCM31:XCO31"/>
    <mergeCell ref="XBL31:XBN31"/>
    <mergeCell ref="XBO31:XBQ31"/>
    <mergeCell ref="XBR31:XBT31"/>
    <mergeCell ref="XBU31:XBW31"/>
    <mergeCell ref="XBX31:XBZ31"/>
    <mergeCell ref="XAW31:XAY31"/>
    <mergeCell ref="XAZ31:XBB31"/>
    <mergeCell ref="XBC31:XBE31"/>
    <mergeCell ref="XBF31:XBH31"/>
    <mergeCell ref="XBI31:XBK31"/>
    <mergeCell ref="XEX31:XEZ31"/>
    <mergeCell ref="XFA31:XFC31"/>
    <mergeCell ref="XEI31:XEK31"/>
    <mergeCell ref="XEL31:XEN31"/>
    <mergeCell ref="XEO31:XEQ31"/>
    <mergeCell ref="XER31:XET31"/>
    <mergeCell ref="XEU31:XEW31"/>
    <mergeCell ref="XDT31:XDV31"/>
    <mergeCell ref="XDW31:XDY31"/>
    <mergeCell ref="XDZ31:XEB31"/>
    <mergeCell ref="XEC31:XEE31"/>
    <mergeCell ref="XEF31:XEH31"/>
    <mergeCell ref="XDE31:XDG31"/>
    <mergeCell ref="XDH31:XDJ31"/>
    <mergeCell ref="XDK31:XDM31"/>
    <mergeCell ref="XDN31:XDP31"/>
    <mergeCell ref="XDQ31:XDS31"/>
  </mergeCells>
  <conditionalFormatting sqref="A6:B6">
    <cfRule type="containsErrors" dxfId="18" priority="8">
      <formula>ISERROR(A6)</formula>
    </cfRule>
  </conditionalFormatting>
  <conditionalFormatting sqref="C9">
    <cfRule type="containsErrors" dxfId="17" priority="3">
      <formula>ISERROR(C9)</formula>
    </cfRule>
  </conditionalFormatting>
  <dataValidations count="1">
    <dataValidation type="date" operator="greaterThanOrEqual" allowBlank="1" showInputMessage="1" showErrorMessage="1" sqref="B10">
      <formula1>43948</formula1>
    </dataValidation>
  </dataValidations>
  <hyperlinks>
    <hyperlink ref="A29:B29" location="Т.9.!A1" display="Таблиця 9 (Асоційовані (близькі) особи керівника, керівника підрозділу внутрішнього аудиту банку)"/>
    <hyperlink ref="A30:B30" location="Т.10!A1" display="Таблиця 10 (Перелік юридичних осіб, у яких асоційовані (близькі) особи керівника, керівника підрозділу внутрішнього аудиту банку є власниками істотної участі (для незалежних директорів - власниками 5 і більше % участі) або контролерами)"/>
    <hyperlink ref="A20:B20" location="Т.2.!A1" display="Таблиця 2 (Документ, що посвідчує особу)"/>
    <hyperlink ref="A21:B21" location="Т.3.!A1" display="Таблиця 3 (Інформація про вищу освіту)"/>
    <hyperlink ref="A23:B23" location="Т.4.!A1" display="Таюлиця 4 (Рішення уповноваженого органу щодо призначення (обрання) керівника, керівника підрозділу внутрішнього аудиту)"/>
    <hyperlink ref="A24:B24" location="Т.5.!A1" display="Таблиця 5 (Відомості щодо сфери відповідальності керівника, керівника підрозділу внутрішнього аудиту)"/>
    <hyperlink ref="A26:B26" location="Т.6.!A1" display="Таблиця 6 (Інформація про професійну діяльність керівника, керівника підрозділу внутрішнього аудиту)"/>
    <hyperlink ref="A28:B28" location="Т.8.!A1" display="Таблиця 8 (Перелік юридичних осіб, у яких особа є власником істотної участі (для незалежних директорів - власником 5 і більше % участі) або контролером)"/>
    <hyperlink ref="A31:B31" location="Т.11.!A1" display="Т.11.!A1"/>
    <hyperlink ref="A33:B33" location="Т.11.!A1" display="Таблиця 12  (Інформація щодо наявності/відсутності у керівника, керівника підрозділу внутрішнього аудиту банку конфліктів інтересів)"/>
    <hyperlink ref="A35:B35" location="Т.13.!A1" display="Таблиця 13 (Інформація щодо виконання керівником, керівником підрозділу внутрішнього аудиту банку своїх обов'язків)"/>
    <hyperlink ref="A37:B37" location="'14'!A1" display="V.14. Ділова репутація"/>
    <hyperlink ref="A39:B39" location="'15'!A1" display="VI.15. Відомості стосовно незалежного директора"/>
    <hyperlink ref="A38:B38" location="Т.14.!A1" display="Таблиця 14 (Інформація щодо відповідності керівника, керівника підрозділу внутрішнього аудиту банку критеріям бездоганної ділової репутації)"/>
    <hyperlink ref="A40:B40" location="Т.15.!A1" display="Таблиця 15 (Інформація щодо відповідності керівника банку вимогам до незалежних директорів)"/>
    <hyperlink ref="A19:B19" location="Т.1.!A1" display="Таблиця 1 (Загальна інформація)"/>
    <hyperlink ref="A22:XFD22" location="'Т.3. (1)'!A1" display="Таблиця 31. Інформація про отримання додаткової освіти, знань, управлінського досвіду та навичок"/>
  </hyperlinks>
  <pageMargins left="0.39370078740157483" right="0.39370078740157483" top="0.3" bottom="0.51181102362204722" header="0.31496062992125984" footer="0.27559055118110237"/>
  <pageSetup paperSize="9" scale="9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81" r:id="rId4" name="Option Button 5">
              <controlPr locked="0" defaultSize="0" autoFill="0" autoLine="0" autoPict="0">
                <anchor moveWithCells="1">
                  <from>
                    <xdr:col>1</xdr:col>
                    <xdr:colOff>222250</xdr:colOff>
                    <xdr:row>3</xdr:row>
                    <xdr:rowOff>50800</xdr:rowOff>
                  </from>
                  <to>
                    <xdr:col>1</xdr:col>
                    <xdr:colOff>755650</xdr:colOff>
                    <xdr:row>3</xdr:row>
                    <xdr:rowOff>412750</xdr:rowOff>
                  </to>
                </anchor>
              </controlPr>
            </control>
          </mc:Choice>
        </mc:AlternateContent>
        <mc:AlternateContent xmlns:mc="http://schemas.openxmlformats.org/markup-compatibility/2006">
          <mc:Choice Requires="x14">
            <control shapeId="24582" r:id="rId5" name="Option Button 6">
              <controlPr locked="0" defaultSize="0" autoFill="0" autoLine="0" autoPict="0">
                <anchor moveWithCells="1">
                  <from>
                    <xdr:col>1</xdr:col>
                    <xdr:colOff>222250</xdr:colOff>
                    <xdr:row>4</xdr:row>
                    <xdr:rowOff>12700</xdr:rowOff>
                  </from>
                  <to>
                    <xdr:col>1</xdr:col>
                    <xdr:colOff>736600</xdr:colOff>
                    <xdr:row>7</xdr:row>
                    <xdr:rowOff>12700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20"/>
  <dimension ref="A1:AA456"/>
  <sheetViews>
    <sheetView showGridLines="0" zoomScale="85" zoomScaleNormal="85" workbookViewId="0">
      <selection sqref="A1:H1"/>
    </sheetView>
  </sheetViews>
  <sheetFormatPr defaultColWidth="9.1796875" defaultRowHeight="13" x14ac:dyDescent="0.35"/>
  <cols>
    <col min="1" max="1" width="24.81640625" style="44" bestFit="1" customWidth="1"/>
    <col min="2" max="2" width="13.453125" style="44" hidden="1" customWidth="1"/>
    <col min="3" max="3" width="20.1796875" style="44" bestFit="1" customWidth="1"/>
    <col min="4" max="4" width="18.81640625" style="44" hidden="1" customWidth="1"/>
    <col min="5" max="5" width="16" style="44" bestFit="1" customWidth="1"/>
    <col min="6" max="6" width="11.54296875" style="44" hidden="1" customWidth="1"/>
    <col min="7" max="7" width="44.81640625" style="44" bestFit="1" customWidth="1"/>
    <col min="8" max="8" width="9.54296875" style="44" hidden="1" customWidth="1"/>
    <col min="9" max="9" width="1.81640625" style="42" hidden="1" customWidth="1"/>
    <col min="10" max="10" width="4.453125" style="43" hidden="1" customWidth="1"/>
    <col min="11" max="11" width="4.453125" style="43" customWidth="1"/>
    <col min="12" max="12" width="13.1796875" style="44" bestFit="1" customWidth="1"/>
    <col min="13" max="13" width="2.81640625" style="43" customWidth="1"/>
    <col min="14" max="15" width="13.1796875" style="44" bestFit="1" customWidth="1"/>
    <col min="16" max="16" width="0.1796875" style="44" customWidth="1"/>
    <col min="17" max="17" width="3.1796875" style="173" customWidth="1"/>
    <col min="18" max="18" width="0.1796875" style="44" hidden="1" customWidth="1"/>
    <col min="19" max="19" width="100.1796875" style="44" bestFit="1" customWidth="1"/>
    <col min="20" max="20" width="1.54296875" style="44" customWidth="1"/>
    <col min="21" max="21" width="77.1796875" style="44" bestFit="1" customWidth="1"/>
    <col min="22" max="22" width="1.54296875" style="44" customWidth="1"/>
    <col min="23" max="23" width="29.81640625" style="44" bestFit="1" customWidth="1"/>
    <col min="24" max="24" width="1.453125" style="44" customWidth="1"/>
    <col min="25" max="25" width="22.81640625" style="44" bestFit="1" customWidth="1"/>
    <col min="26" max="26" width="1.81640625" style="44" customWidth="1"/>
    <col min="27" max="27" width="109.54296875" style="44" bestFit="1" customWidth="1"/>
    <col min="28" max="16384" width="9.1796875" style="44"/>
  </cols>
  <sheetData>
    <row r="1" spans="1:27" s="70" customFormat="1" ht="23.25" customHeight="1" x14ac:dyDescent="0.35">
      <c r="A1" s="683" t="s">
        <v>656</v>
      </c>
      <c r="B1" s="683"/>
      <c r="C1" s="683"/>
      <c r="D1" s="683"/>
      <c r="E1" s="683"/>
      <c r="F1" s="683"/>
      <c r="G1" s="683"/>
      <c r="H1" s="683"/>
      <c r="I1" s="68"/>
      <c r="J1" s="69"/>
      <c r="K1" s="69"/>
      <c r="L1" s="70" t="s">
        <v>658</v>
      </c>
      <c r="M1" s="69"/>
      <c r="N1" s="70" t="s">
        <v>657</v>
      </c>
      <c r="O1" s="70" t="s">
        <v>659</v>
      </c>
      <c r="Q1" s="170"/>
      <c r="S1" s="48" t="s">
        <v>803</v>
      </c>
      <c r="U1" s="140" t="s">
        <v>660</v>
      </c>
      <c r="W1" s="140" t="s">
        <v>661</v>
      </c>
      <c r="Y1" s="140" t="s">
        <v>662</v>
      </c>
      <c r="AA1" s="140" t="s">
        <v>1442</v>
      </c>
    </row>
    <row r="2" spans="1:27" s="46" customFormat="1" ht="23.25" hidden="1" customHeight="1" x14ac:dyDescent="0.35">
      <c r="A2" s="681" t="s">
        <v>4</v>
      </c>
      <c r="B2" s="681"/>
      <c r="C2" s="681" t="s">
        <v>5</v>
      </c>
      <c r="D2" s="681"/>
      <c r="E2" s="681" t="s">
        <v>6</v>
      </c>
      <c r="F2" s="681"/>
      <c r="G2" s="681" t="s">
        <v>125</v>
      </c>
      <c r="H2" s="681"/>
      <c r="I2" s="45"/>
      <c r="J2" s="682" t="s">
        <v>235</v>
      </c>
      <c r="K2" s="682" t="s">
        <v>310</v>
      </c>
      <c r="L2" s="681" t="s">
        <v>311</v>
      </c>
      <c r="M2" s="682" t="s">
        <v>312</v>
      </c>
      <c r="N2" s="681" t="s">
        <v>639</v>
      </c>
      <c r="O2" s="681" t="s">
        <v>313</v>
      </c>
      <c r="Q2" s="171"/>
      <c r="S2" s="679" t="s">
        <v>316</v>
      </c>
      <c r="U2" s="679" t="s">
        <v>383</v>
      </c>
      <c r="W2" s="679" t="s">
        <v>443</v>
      </c>
      <c r="Y2" s="679" t="s">
        <v>315</v>
      </c>
      <c r="AA2" s="679" t="s">
        <v>213</v>
      </c>
    </row>
    <row r="3" spans="1:27" s="46" customFormat="1" ht="23.25" customHeight="1" x14ac:dyDescent="0.35">
      <c r="A3" s="47" t="s">
        <v>4</v>
      </c>
      <c r="B3" s="47" t="s">
        <v>314</v>
      </c>
      <c r="C3" s="47" t="s">
        <v>5</v>
      </c>
      <c r="D3" s="47" t="s">
        <v>314</v>
      </c>
      <c r="E3" s="47" t="s">
        <v>6</v>
      </c>
      <c r="F3" s="47" t="s">
        <v>314</v>
      </c>
      <c r="G3" s="47" t="s">
        <v>21</v>
      </c>
      <c r="H3" s="47" t="s">
        <v>314</v>
      </c>
      <c r="I3" s="45"/>
      <c r="J3" s="682"/>
      <c r="K3" s="682"/>
      <c r="L3" s="681"/>
      <c r="M3" s="682"/>
      <c r="N3" s="681"/>
      <c r="O3" s="681"/>
      <c r="Q3" s="684"/>
      <c r="R3" s="48"/>
      <c r="S3" s="680"/>
      <c r="T3" s="48"/>
      <c r="U3" s="680"/>
      <c r="W3" s="680"/>
      <c r="Y3" s="680"/>
      <c r="Z3" s="140"/>
      <c r="AA3" s="680"/>
    </row>
    <row r="4" spans="1:27" s="52" customFormat="1" ht="16.5" customHeight="1" x14ac:dyDescent="0.35">
      <c r="A4" s="49" t="s">
        <v>84</v>
      </c>
      <c r="B4" s="49" t="s">
        <v>124</v>
      </c>
      <c r="C4" s="50" t="s">
        <v>84</v>
      </c>
      <c r="D4" s="50" t="s">
        <v>94</v>
      </c>
      <c r="E4" s="239" t="s">
        <v>84</v>
      </c>
      <c r="F4" s="50" t="s">
        <v>94</v>
      </c>
      <c r="G4" s="285" t="s">
        <v>872</v>
      </c>
      <c r="H4" s="286" t="s">
        <v>867</v>
      </c>
      <c r="J4" s="53" t="s">
        <v>236</v>
      </c>
      <c r="K4" s="53"/>
      <c r="L4" s="49" t="s">
        <v>317</v>
      </c>
      <c r="M4" s="53">
        <v>1</v>
      </c>
      <c r="N4" s="49" t="s">
        <v>84</v>
      </c>
      <c r="O4" s="49" t="s">
        <v>84</v>
      </c>
      <c r="Q4" s="684"/>
      <c r="S4" s="66" t="s">
        <v>84</v>
      </c>
      <c r="T4" s="279" t="s">
        <v>84</v>
      </c>
      <c r="U4" s="175" t="s">
        <v>84</v>
      </c>
      <c r="W4" s="66" t="s">
        <v>84</v>
      </c>
      <c r="Y4" s="67" t="s">
        <v>84</v>
      </c>
      <c r="AA4" s="66" t="s">
        <v>1444</v>
      </c>
    </row>
    <row r="5" spans="1:27" s="52" customFormat="1" ht="16.5" customHeight="1" x14ac:dyDescent="0.35">
      <c r="A5" s="49" t="s">
        <v>95</v>
      </c>
      <c r="B5" s="54">
        <v>1</v>
      </c>
      <c r="C5" s="50" t="s">
        <v>7</v>
      </c>
      <c r="D5" s="50" t="s">
        <v>8</v>
      </c>
      <c r="E5" s="239" t="s">
        <v>839</v>
      </c>
      <c r="F5" s="50" t="s">
        <v>15</v>
      </c>
      <c r="G5" s="66" t="s">
        <v>84</v>
      </c>
      <c r="H5" s="66" t="s">
        <v>867</v>
      </c>
      <c r="J5" s="53" t="s">
        <v>237</v>
      </c>
      <c r="K5" s="53"/>
      <c r="L5" s="49" t="s">
        <v>319</v>
      </c>
      <c r="M5" s="53">
        <v>2</v>
      </c>
      <c r="N5" s="49" t="s">
        <v>318</v>
      </c>
      <c r="O5" s="49">
        <v>1910</v>
      </c>
      <c r="Q5" s="172"/>
      <c r="S5" s="66" t="s">
        <v>675</v>
      </c>
      <c r="T5" s="279" t="s">
        <v>874</v>
      </c>
      <c r="U5" s="175" t="s">
        <v>395</v>
      </c>
      <c r="W5" s="66" t="s">
        <v>799</v>
      </c>
      <c r="Y5" s="67" t="s">
        <v>873</v>
      </c>
      <c r="AA5" s="66" t="s">
        <v>1445</v>
      </c>
    </row>
    <row r="6" spans="1:27" s="52" customFormat="1" ht="16.5" customHeight="1" x14ac:dyDescent="0.35">
      <c r="A6" s="49" t="s">
        <v>96</v>
      </c>
      <c r="B6" s="54">
        <v>2</v>
      </c>
      <c r="C6" s="50" t="s">
        <v>9</v>
      </c>
      <c r="D6" s="50" t="s">
        <v>10</v>
      </c>
      <c r="E6" s="239" t="s">
        <v>16</v>
      </c>
      <c r="F6" s="50" t="s">
        <v>17</v>
      </c>
      <c r="G6" s="66" t="s">
        <v>880</v>
      </c>
      <c r="H6" s="66" t="s">
        <v>875</v>
      </c>
      <c r="J6" s="53"/>
      <c r="K6" s="53"/>
      <c r="M6" s="53">
        <v>3</v>
      </c>
      <c r="N6" s="49" t="s">
        <v>320</v>
      </c>
      <c r="O6" s="49">
        <v>1911</v>
      </c>
      <c r="Q6" s="172"/>
      <c r="S6" s="66" t="s">
        <v>703</v>
      </c>
      <c r="T6" s="279" t="s">
        <v>877</v>
      </c>
      <c r="U6" s="175" t="s">
        <v>408</v>
      </c>
      <c r="W6" s="66" t="s">
        <v>442</v>
      </c>
      <c r="Y6" s="67" t="s">
        <v>876</v>
      </c>
      <c r="AA6" s="66" t="s">
        <v>1446</v>
      </c>
    </row>
    <row r="7" spans="1:27" s="52" customFormat="1" ht="16.5" customHeight="1" x14ac:dyDescent="0.35">
      <c r="A7" s="49" t="s">
        <v>97</v>
      </c>
      <c r="B7" s="54">
        <v>3</v>
      </c>
      <c r="C7" s="50" t="s">
        <v>11</v>
      </c>
      <c r="D7" s="50" t="s">
        <v>12</v>
      </c>
      <c r="E7" s="239" t="s">
        <v>14</v>
      </c>
      <c r="F7" s="50" t="s">
        <v>18</v>
      </c>
      <c r="G7" s="66" t="s">
        <v>878</v>
      </c>
      <c r="H7" s="287" t="s">
        <v>879</v>
      </c>
      <c r="J7" s="53"/>
      <c r="K7" s="53"/>
      <c r="M7" s="53">
        <v>4</v>
      </c>
      <c r="N7" s="49" t="s">
        <v>321</v>
      </c>
      <c r="O7" s="49">
        <v>1912</v>
      </c>
      <c r="Q7" s="172"/>
      <c r="S7" s="66" t="s">
        <v>704</v>
      </c>
      <c r="T7" s="279" t="s">
        <v>875</v>
      </c>
      <c r="U7" s="66" t="s">
        <v>389</v>
      </c>
      <c r="W7" s="66" t="s">
        <v>798</v>
      </c>
      <c r="AA7" s="66" t="s">
        <v>1447</v>
      </c>
    </row>
    <row r="8" spans="1:27" s="52" customFormat="1" ht="16.5" customHeight="1" x14ac:dyDescent="0.35">
      <c r="A8" s="49" t="s">
        <v>98</v>
      </c>
      <c r="B8" s="54">
        <v>4</v>
      </c>
      <c r="C8" s="50" t="s">
        <v>13</v>
      </c>
      <c r="D8" s="50" t="s">
        <v>13</v>
      </c>
      <c r="E8" s="239" t="s">
        <v>840</v>
      </c>
      <c r="F8" s="50" t="s">
        <v>20</v>
      </c>
      <c r="G8" s="66" t="s">
        <v>22</v>
      </c>
      <c r="H8" s="287" t="s">
        <v>883</v>
      </c>
      <c r="J8" s="53"/>
      <c r="K8" s="53"/>
      <c r="M8" s="53">
        <v>5</v>
      </c>
      <c r="N8" s="49" t="s">
        <v>322</v>
      </c>
      <c r="O8" s="49">
        <v>1913</v>
      </c>
      <c r="Q8" s="172"/>
      <c r="S8" s="66" t="s">
        <v>663</v>
      </c>
      <c r="T8" s="279" t="s">
        <v>882</v>
      </c>
      <c r="U8" s="66" t="s">
        <v>388</v>
      </c>
      <c r="AA8" s="66" t="s">
        <v>1448</v>
      </c>
    </row>
    <row r="9" spans="1:27" s="52" customFormat="1" ht="16.5" customHeight="1" x14ac:dyDescent="0.35">
      <c r="A9" s="49" t="s">
        <v>99</v>
      </c>
      <c r="B9" s="54">
        <v>5</v>
      </c>
      <c r="C9" s="50" t="s">
        <v>92</v>
      </c>
      <c r="D9" s="50" t="s">
        <v>93</v>
      </c>
      <c r="E9" s="239" t="s">
        <v>841</v>
      </c>
      <c r="F9" s="50" t="s">
        <v>85</v>
      </c>
      <c r="G9" s="66" t="s">
        <v>1498</v>
      </c>
      <c r="H9" s="287">
        <v>248</v>
      </c>
      <c r="J9" s="53"/>
      <c r="K9" s="53"/>
      <c r="M9" s="53">
        <v>6</v>
      </c>
      <c r="N9" s="49" t="s">
        <v>323</v>
      </c>
      <c r="O9" s="49">
        <v>1914</v>
      </c>
      <c r="Q9" s="172"/>
      <c r="S9" s="66" t="s">
        <v>682</v>
      </c>
      <c r="T9" s="279" t="s">
        <v>885</v>
      </c>
      <c r="U9" s="66" t="s">
        <v>424</v>
      </c>
      <c r="AA9" s="66" t="s">
        <v>1449</v>
      </c>
    </row>
    <row r="10" spans="1:27" s="52" customFormat="1" ht="15.75" customHeight="1" x14ac:dyDescent="0.35">
      <c r="A10" s="49" t="s">
        <v>100</v>
      </c>
      <c r="B10" s="54">
        <v>6</v>
      </c>
      <c r="E10" s="240" t="s">
        <v>87</v>
      </c>
      <c r="F10" s="51" t="s">
        <v>87</v>
      </c>
      <c r="G10" s="66" t="s">
        <v>888</v>
      </c>
      <c r="H10" s="288" t="s">
        <v>870</v>
      </c>
      <c r="J10" s="53"/>
      <c r="K10" s="53"/>
      <c r="M10" s="53">
        <v>7</v>
      </c>
      <c r="N10" s="49" t="s">
        <v>324</v>
      </c>
      <c r="O10" s="49">
        <v>1915</v>
      </c>
      <c r="Q10" s="172"/>
      <c r="S10" s="66" t="s">
        <v>681</v>
      </c>
      <c r="T10" s="279" t="s">
        <v>887</v>
      </c>
      <c r="U10" s="66" t="s">
        <v>430</v>
      </c>
      <c r="AA10" s="66" t="s">
        <v>1450</v>
      </c>
    </row>
    <row r="11" spans="1:27" s="52" customFormat="1" x14ac:dyDescent="0.35">
      <c r="A11" s="49" t="s">
        <v>101</v>
      </c>
      <c r="B11" s="54">
        <v>7</v>
      </c>
      <c r="E11" s="241" t="s">
        <v>88</v>
      </c>
      <c r="F11" s="49" t="s">
        <v>88</v>
      </c>
      <c r="G11" s="66" t="s">
        <v>23</v>
      </c>
      <c r="H11" s="287" t="s">
        <v>881</v>
      </c>
      <c r="J11" s="53"/>
      <c r="K11" s="53"/>
      <c r="M11" s="53">
        <v>8</v>
      </c>
      <c r="N11" s="49" t="s">
        <v>326</v>
      </c>
      <c r="O11" s="49">
        <v>1916</v>
      </c>
      <c r="Q11" s="172"/>
      <c r="S11" s="66" t="s">
        <v>700</v>
      </c>
      <c r="T11" s="279" t="s">
        <v>879</v>
      </c>
      <c r="U11" s="66" t="s">
        <v>431</v>
      </c>
      <c r="AA11" s="66" t="s">
        <v>1451</v>
      </c>
    </row>
    <row r="12" spans="1:27" s="52" customFormat="1" x14ac:dyDescent="0.35">
      <c r="A12" s="49" t="s">
        <v>102</v>
      </c>
      <c r="B12" s="54">
        <v>8</v>
      </c>
      <c r="E12" s="239" t="s">
        <v>86</v>
      </c>
      <c r="F12" s="49" t="s">
        <v>89</v>
      </c>
      <c r="G12" s="66" t="s">
        <v>325</v>
      </c>
      <c r="H12" s="287" t="s">
        <v>891</v>
      </c>
      <c r="J12" s="53"/>
      <c r="K12" s="53"/>
      <c r="M12" s="53">
        <v>9</v>
      </c>
      <c r="N12" s="49" t="s">
        <v>327</v>
      </c>
      <c r="O12" s="49">
        <v>1917</v>
      </c>
      <c r="Q12" s="172"/>
      <c r="S12" s="66" t="s">
        <v>690</v>
      </c>
      <c r="T12" s="279" t="s">
        <v>890</v>
      </c>
      <c r="U12" s="175" t="s">
        <v>410</v>
      </c>
      <c r="AA12" s="66" t="s">
        <v>1452</v>
      </c>
    </row>
    <row r="13" spans="1:27" s="52" customFormat="1" ht="16.5" customHeight="1" x14ac:dyDescent="0.35">
      <c r="A13" s="49" t="s">
        <v>103</v>
      </c>
      <c r="B13" s="54">
        <v>9</v>
      </c>
      <c r="E13" s="239" t="s">
        <v>19</v>
      </c>
      <c r="F13" s="49" t="s">
        <v>90</v>
      </c>
      <c r="G13" s="66" t="s">
        <v>893</v>
      </c>
      <c r="H13" s="287">
        <v>660</v>
      </c>
      <c r="J13" s="53"/>
      <c r="K13" s="53"/>
      <c r="M13" s="53">
        <v>10</v>
      </c>
      <c r="N13" s="49" t="s">
        <v>328</v>
      </c>
      <c r="O13" s="49">
        <v>1918</v>
      </c>
      <c r="Q13" s="172"/>
      <c r="S13" s="66" t="s">
        <v>688</v>
      </c>
      <c r="T13" s="279" t="s">
        <v>892</v>
      </c>
      <c r="U13" s="175" t="s">
        <v>412</v>
      </c>
      <c r="AA13" s="66" t="s">
        <v>1453</v>
      </c>
    </row>
    <row r="14" spans="1:27" s="52" customFormat="1" ht="16.5" customHeight="1" x14ac:dyDescent="0.35">
      <c r="A14" s="49" t="s">
        <v>104</v>
      </c>
      <c r="B14" s="54">
        <v>10</v>
      </c>
      <c r="E14" s="239" t="s">
        <v>842</v>
      </c>
      <c r="G14" s="289" t="s">
        <v>24</v>
      </c>
      <c r="H14" s="288" t="s">
        <v>896</v>
      </c>
      <c r="J14" s="53"/>
      <c r="K14" s="53"/>
      <c r="M14" s="53">
        <v>11</v>
      </c>
      <c r="N14" s="49" t="s">
        <v>329</v>
      </c>
      <c r="O14" s="49">
        <v>1919</v>
      </c>
      <c r="Q14" s="172"/>
      <c r="S14" s="66" t="s">
        <v>664</v>
      </c>
      <c r="T14" s="279" t="s">
        <v>895</v>
      </c>
      <c r="U14" s="175" t="s">
        <v>423</v>
      </c>
      <c r="AA14" s="66" t="s">
        <v>1454</v>
      </c>
    </row>
    <row r="15" spans="1:27" s="52" customFormat="1" ht="16.5" customHeight="1" x14ac:dyDescent="0.35">
      <c r="A15" s="49" t="s">
        <v>105</v>
      </c>
      <c r="B15" s="54">
        <v>11</v>
      </c>
      <c r="E15" s="239" t="s">
        <v>91</v>
      </c>
      <c r="G15" s="66" t="s">
        <v>25</v>
      </c>
      <c r="H15" s="287" t="s">
        <v>897</v>
      </c>
      <c r="J15" s="53"/>
      <c r="K15" s="53"/>
      <c r="M15" s="53">
        <v>12</v>
      </c>
      <c r="N15" s="49" t="s">
        <v>330</v>
      </c>
      <c r="O15" s="49">
        <v>1920</v>
      </c>
      <c r="Q15" s="172"/>
      <c r="S15" s="66" t="s">
        <v>701</v>
      </c>
      <c r="T15" s="279" t="s">
        <v>889</v>
      </c>
      <c r="U15" s="66" t="s">
        <v>415</v>
      </c>
      <c r="AA15" s="66" t="s">
        <v>1455</v>
      </c>
    </row>
    <row r="16" spans="1:27" s="52" customFormat="1" ht="16.5" customHeight="1" x14ac:dyDescent="0.35">
      <c r="A16" s="49" t="s">
        <v>106</v>
      </c>
      <c r="B16" s="54">
        <v>12</v>
      </c>
      <c r="E16" s="241" t="s">
        <v>89</v>
      </c>
      <c r="G16" s="66" t="s">
        <v>1499</v>
      </c>
      <c r="H16" s="287" t="s">
        <v>871</v>
      </c>
      <c r="J16" s="53"/>
      <c r="K16" s="53"/>
      <c r="M16" s="53">
        <v>13</v>
      </c>
      <c r="N16" s="49" t="s">
        <v>332</v>
      </c>
      <c r="O16" s="49">
        <v>1921</v>
      </c>
      <c r="Q16" s="172"/>
      <c r="S16" s="66" t="s">
        <v>702</v>
      </c>
      <c r="T16" s="279" t="s">
        <v>899</v>
      </c>
      <c r="U16" s="175" t="s">
        <v>396</v>
      </c>
      <c r="AA16" s="66" t="s">
        <v>1456</v>
      </c>
    </row>
    <row r="17" spans="1:27" s="52" customFormat="1" ht="16.5" customHeight="1" x14ac:dyDescent="0.35">
      <c r="A17" s="49" t="s">
        <v>107</v>
      </c>
      <c r="B17" s="54">
        <v>13</v>
      </c>
      <c r="E17" s="241" t="s">
        <v>90</v>
      </c>
      <c r="G17" s="66" t="s">
        <v>331</v>
      </c>
      <c r="H17" s="287" t="s">
        <v>868</v>
      </c>
      <c r="J17" s="53"/>
      <c r="K17" s="53"/>
      <c r="M17" s="53">
        <v>14</v>
      </c>
      <c r="O17" s="49">
        <v>1922</v>
      </c>
      <c r="Q17" s="172"/>
      <c r="S17" s="66" t="s">
        <v>674</v>
      </c>
      <c r="T17" s="279" t="s">
        <v>901</v>
      </c>
      <c r="U17" s="66" t="s">
        <v>385</v>
      </c>
      <c r="AA17" s="66" t="s">
        <v>1457</v>
      </c>
    </row>
    <row r="18" spans="1:27" s="52" customFormat="1" ht="16.5" customHeight="1" x14ac:dyDescent="0.35">
      <c r="A18" s="49" t="s">
        <v>108</v>
      </c>
      <c r="B18" s="54">
        <v>14</v>
      </c>
      <c r="E18" s="239" t="s">
        <v>843</v>
      </c>
      <c r="G18" s="66" t="s">
        <v>27</v>
      </c>
      <c r="H18" s="287" t="s">
        <v>884</v>
      </c>
      <c r="J18" s="53"/>
      <c r="K18" s="53"/>
      <c r="M18" s="53">
        <v>15</v>
      </c>
      <c r="O18" s="49">
        <v>1923</v>
      </c>
      <c r="Q18" s="172"/>
      <c r="S18" s="66" t="s">
        <v>707</v>
      </c>
      <c r="T18" s="279" t="s">
        <v>903</v>
      </c>
      <c r="U18" s="175" t="s">
        <v>416</v>
      </c>
      <c r="AA18" s="66" t="s">
        <v>1458</v>
      </c>
    </row>
    <row r="19" spans="1:27" s="52" customFormat="1" ht="16.5" customHeight="1" x14ac:dyDescent="0.35">
      <c r="A19" s="49" t="s">
        <v>109</v>
      </c>
      <c r="B19" s="54">
        <v>15</v>
      </c>
      <c r="G19" s="66" t="s">
        <v>28</v>
      </c>
      <c r="H19" s="287">
        <v>533</v>
      </c>
      <c r="J19" s="53"/>
      <c r="K19" s="53"/>
      <c r="M19" s="53">
        <v>16</v>
      </c>
      <c r="O19" s="49">
        <v>1924</v>
      </c>
      <c r="Q19" s="172"/>
      <c r="S19" s="66" t="s">
        <v>708</v>
      </c>
      <c r="T19" s="279" t="s">
        <v>898</v>
      </c>
      <c r="U19" s="175" t="s">
        <v>398</v>
      </c>
      <c r="AA19" s="66" t="s">
        <v>1459</v>
      </c>
    </row>
    <row r="20" spans="1:27" s="52" customFormat="1" ht="16.5" customHeight="1" x14ac:dyDescent="0.35">
      <c r="A20" s="49" t="s">
        <v>110</v>
      </c>
      <c r="B20" s="54">
        <v>16</v>
      </c>
      <c r="G20" s="66" t="s">
        <v>1500</v>
      </c>
      <c r="H20" s="288" t="s">
        <v>869</v>
      </c>
      <c r="J20" s="53"/>
      <c r="K20" s="53"/>
      <c r="M20" s="53">
        <v>17</v>
      </c>
      <c r="O20" s="49">
        <v>1925</v>
      </c>
      <c r="Q20" s="172"/>
      <c r="S20" s="66" t="s">
        <v>669</v>
      </c>
      <c r="T20" s="279" t="s">
        <v>904</v>
      </c>
      <c r="U20" s="175" t="s">
        <v>393</v>
      </c>
      <c r="AA20" s="66" t="s">
        <v>1460</v>
      </c>
    </row>
    <row r="21" spans="1:27" s="52" customFormat="1" ht="16.5" customHeight="1" x14ac:dyDescent="0.35">
      <c r="A21" s="49" t="s">
        <v>111</v>
      </c>
      <c r="B21" s="54">
        <v>17</v>
      </c>
      <c r="G21" s="66" t="s">
        <v>1501</v>
      </c>
      <c r="H21" s="287" t="s">
        <v>889</v>
      </c>
      <c r="J21" s="53"/>
      <c r="K21" s="53"/>
      <c r="M21" s="53">
        <v>18</v>
      </c>
      <c r="O21" s="49">
        <v>1926</v>
      </c>
      <c r="Q21" s="172"/>
      <c r="S21" s="66" t="s">
        <v>705</v>
      </c>
      <c r="T21" s="279" t="s">
        <v>906</v>
      </c>
      <c r="U21" s="66" t="s">
        <v>422</v>
      </c>
      <c r="AA21" s="66" t="s">
        <v>1461</v>
      </c>
    </row>
    <row r="22" spans="1:27" s="52" customFormat="1" ht="16.5" customHeight="1" x14ac:dyDescent="0.35">
      <c r="A22" s="49" t="s">
        <v>112</v>
      </c>
      <c r="B22" s="54">
        <v>18</v>
      </c>
      <c r="G22" s="66" t="s">
        <v>29</v>
      </c>
      <c r="H22" s="288" t="s">
        <v>906</v>
      </c>
      <c r="J22" s="53"/>
      <c r="K22" s="53"/>
      <c r="M22" s="53">
        <v>19</v>
      </c>
      <c r="O22" s="49">
        <v>1927</v>
      </c>
      <c r="Q22" s="172"/>
      <c r="S22" s="66" t="s">
        <v>706</v>
      </c>
      <c r="T22" s="279" t="s">
        <v>909</v>
      </c>
      <c r="U22" s="66" t="s">
        <v>445</v>
      </c>
      <c r="AA22" s="66" t="s">
        <v>1462</v>
      </c>
    </row>
    <row r="23" spans="1:27" s="52" customFormat="1" ht="16.5" customHeight="1" x14ac:dyDescent="0.35">
      <c r="A23" s="49" t="s">
        <v>113</v>
      </c>
      <c r="B23" s="54">
        <v>19</v>
      </c>
      <c r="G23" s="66" t="s">
        <v>30</v>
      </c>
      <c r="H23" s="287" t="s">
        <v>894</v>
      </c>
      <c r="J23" s="53"/>
      <c r="K23" s="53"/>
      <c r="M23" s="53">
        <v>20</v>
      </c>
      <c r="O23" s="49">
        <v>1928</v>
      </c>
      <c r="Q23" s="172"/>
      <c r="S23" s="66" t="s">
        <v>672</v>
      </c>
      <c r="T23" s="279" t="s">
        <v>894</v>
      </c>
      <c r="U23" s="175" t="s">
        <v>400</v>
      </c>
      <c r="AA23" s="66" t="s">
        <v>1463</v>
      </c>
    </row>
    <row r="24" spans="1:27" s="52" customFormat="1" ht="16.5" customHeight="1" x14ac:dyDescent="0.35">
      <c r="A24" s="49" t="s">
        <v>114</v>
      </c>
      <c r="B24" s="54">
        <v>20</v>
      </c>
      <c r="G24" s="66" t="s">
        <v>1502</v>
      </c>
      <c r="H24" s="287" t="s">
        <v>898</v>
      </c>
      <c r="J24" s="53"/>
      <c r="K24" s="53"/>
      <c r="M24" s="53">
        <v>21</v>
      </c>
      <c r="O24" s="49">
        <v>1929</v>
      </c>
      <c r="Q24" s="172"/>
      <c r="S24" s="66" t="s">
        <v>709</v>
      </c>
      <c r="T24" s="279" t="s">
        <v>911</v>
      </c>
      <c r="U24" s="66" t="s">
        <v>429</v>
      </c>
      <c r="AA24" s="66" t="s">
        <v>1443</v>
      </c>
    </row>
    <row r="25" spans="1:27" s="52" customFormat="1" ht="16.5" customHeight="1" x14ac:dyDescent="0.35">
      <c r="A25" s="49" t="s">
        <v>115</v>
      </c>
      <c r="B25" s="54">
        <v>21</v>
      </c>
      <c r="G25" s="66" t="s">
        <v>915</v>
      </c>
      <c r="H25" s="287" t="s">
        <v>900</v>
      </c>
      <c r="J25" s="53"/>
      <c r="K25" s="53"/>
      <c r="M25" s="53">
        <v>22</v>
      </c>
      <c r="O25" s="49">
        <v>1930</v>
      </c>
      <c r="Q25" s="172"/>
      <c r="S25" s="66" t="s">
        <v>693</v>
      </c>
      <c r="T25" s="279" t="s">
        <v>912</v>
      </c>
      <c r="U25" s="175" t="s">
        <v>413</v>
      </c>
    </row>
    <row r="26" spans="1:27" s="52" customFormat="1" ht="16.5" customHeight="1" x14ac:dyDescent="0.35">
      <c r="A26" s="49" t="s">
        <v>116</v>
      </c>
      <c r="B26" s="54">
        <v>22</v>
      </c>
      <c r="G26" s="66" t="s">
        <v>917</v>
      </c>
      <c r="H26" s="287" t="s">
        <v>916</v>
      </c>
      <c r="J26" s="53"/>
      <c r="K26" s="53"/>
      <c r="M26" s="53">
        <v>23</v>
      </c>
      <c r="O26" s="49">
        <v>1931</v>
      </c>
      <c r="Q26" s="172"/>
      <c r="S26" s="66" t="s">
        <v>710</v>
      </c>
      <c r="T26" s="279" t="s">
        <v>914</v>
      </c>
      <c r="U26" s="175" t="s">
        <v>394</v>
      </c>
    </row>
    <row r="27" spans="1:27" s="52" customFormat="1" ht="16.5" customHeight="1" x14ac:dyDescent="0.35">
      <c r="A27" s="49" t="s">
        <v>117</v>
      </c>
      <c r="B27" s="54">
        <v>23</v>
      </c>
      <c r="G27" s="66" t="s">
        <v>919</v>
      </c>
      <c r="H27" s="287">
        <v>204</v>
      </c>
      <c r="J27" s="53"/>
      <c r="K27" s="53"/>
      <c r="M27" s="53">
        <v>24</v>
      </c>
      <c r="O27" s="49">
        <v>1932</v>
      </c>
      <c r="Q27" s="172"/>
      <c r="S27" s="66" t="s">
        <v>711</v>
      </c>
      <c r="T27" s="279" t="s">
        <v>916</v>
      </c>
      <c r="U27" s="175" t="s">
        <v>420</v>
      </c>
    </row>
    <row r="28" spans="1:27" s="52" customFormat="1" ht="16.5" customHeight="1" x14ac:dyDescent="0.35">
      <c r="A28" s="49" t="s">
        <v>118</v>
      </c>
      <c r="B28" s="54">
        <v>24</v>
      </c>
      <c r="G28" s="66" t="s">
        <v>1503</v>
      </c>
      <c r="H28" s="287" t="s">
        <v>902</v>
      </c>
      <c r="J28" s="53"/>
      <c r="K28" s="53"/>
      <c r="M28" s="53">
        <v>25</v>
      </c>
      <c r="O28" s="49">
        <v>1933</v>
      </c>
      <c r="Q28" s="172"/>
      <c r="S28" s="66" t="s">
        <v>684</v>
      </c>
      <c r="T28" s="279" t="s">
        <v>918</v>
      </c>
      <c r="U28" s="175" t="s">
        <v>401</v>
      </c>
    </row>
    <row r="29" spans="1:27" s="52" customFormat="1" ht="16.5" customHeight="1" x14ac:dyDescent="0.35">
      <c r="A29" s="49" t="s">
        <v>119</v>
      </c>
      <c r="B29" s="54">
        <v>25</v>
      </c>
      <c r="G29" s="66" t="s">
        <v>907</v>
      </c>
      <c r="H29" s="288">
        <v>112</v>
      </c>
      <c r="J29" s="53"/>
      <c r="K29" s="53"/>
      <c r="M29" s="53">
        <v>26</v>
      </c>
      <c r="O29" s="49">
        <v>1934</v>
      </c>
      <c r="Q29" s="172"/>
      <c r="S29" s="66" t="s">
        <v>665</v>
      </c>
      <c r="T29" s="279" t="s">
        <v>920</v>
      </c>
      <c r="U29" s="175" t="s">
        <v>402</v>
      </c>
    </row>
    <row r="30" spans="1:27" s="52" customFormat="1" ht="16.5" customHeight="1" x14ac:dyDescent="0.35">
      <c r="A30" s="49" t="s">
        <v>120</v>
      </c>
      <c r="B30" s="54">
        <v>26</v>
      </c>
      <c r="G30" s="66" t="s">
        <v>923</v>
      </c>
      <c r="H30" s="287">
        <v>100</v>
      </c>
      <c r="J30" s="53"/>
      <c r="K30" s="53"/>
      <c r="M30" s="53">
        <v>27</v>
      </c>
      <c r="O30" s="49">
        <v>1935</v>
      </c>
      <c r="Q30" s="172"/>
      <c r="S30" s="66" t="s">
        <v>680</v>
      </c>
      <c r="T30" s="279" t="s">
        <v>921</v>
      </c>
      <c r="U30" s="66" t="s">
        <v>427</v>
      </c>
    </row>
    <row r="31" spans="1:27" s="52" customFormat="1" ht="16.5" customHeight="1" x14ac:dyDescent="0.35">
      <c r="A31" s="49" t="s">
        <v>121</v>
      </c>
      <c r="B31" s="54">
        <v>27</v>
      </c>
      <c r="G31" s="66" t="s">
        <v>1504</v>
      </c>
      <c r="H31" s="287" t="s">
        <v>908</v>
      </c>
      <c r="J31" s="53"/>
      <c r="K31" s="53"/>
      <c r="M31" s="53">
        <v>28</v>
      </c>
      <c r="O31" s="49">
        <v>1936</v>
      </c>
      <c r="Q31" s="172"/>
      <c r="S31" s="66" t="s">
        <v>683</v>
      </c>
      <c r="T31" s="279" t="s">
        <v>902</v>
      </c>
      <c r="U31" s="66" t="s">
        <v>428</v>
      </c>
    </row>
    <row r="32" spans="1:27" s="52" customFormat="1" ht="16.5" customHeight="1" x14ac:dyDescent="0.35">
      <c r="A32" s="49" t="s">
        <v>122</v>
      </c>
      <c r="B32" s="54">
        <v>28</v>
      </c>
      <c r="G32" s="66" t="s">
        <v>1505</v>
      </c>
      <c r="H32" s="288">
        <v>535</v>
      </c>
      <c r="J32" s="53"/>
      <c r="K32" s="53"/>
      <c r="M32" s="53">
        <v>29</v>
      </c>
      <c r="O32" s="49">
        <v>1937</v>
      </c>
      <c r="Q32" s="172"/>
      <c r="S32" s="66" t="s">
        <v>666</v>
      </c>
      <c r="T32" s="279" t="s">
        <v>924</v>
      </c>
      <c r="U32" s="175" t="s">
        <v>406</v>
      </c>
    </row>
    <row r="33" spans="1:21" s="52" customFormat="1" ht="16.5" customHeight="1" x14ac:dyDescent="0.35">
      <c r="A33" s="49" t="s">
        <v>123</v>
      </c>
      <c r="B33" s="54">
        <v>29</v>
      </c>
      <c r="G33" s="66" t="s">
        <v>926</v>
      </c>
      <c r="H33" s="288" t="s">
        <v>927</v>
      </c>
      <c r="J33" s="53"/>
      <c r="K33" s="53"/>
      <c r="M33" s="53">
        <v>30</v>
      </c>
      <c r="O33" s="49">
        <v>1938</v>
      </c>
      <c r="Q33" s="172"/>
      <c r="S33" s="66" t="s">
        <v>712</v>
      </c>
      <c r="T33" s="279" t="s">
        <v>925</v>
      </c>
      <c r="U33" s="66" t="s">
        <v>425</v>
      </c>
    </row>
    <row r="34" spans="1:21" s="52" customFormat="1" ht="16.5" customHeight="1" x14ac:dyDescent="0.35">
      <c r="G34" s="66" t="s">
        <v>31</v>
      </c>
      <c r="H34" s="287" t="s">
        <v>929</v>
      </c>
      <c r="J34" s="53"/>
      <c r="K34" s="53"/>
      <c r="M34" s="53">
        <v>31</v>
      </c>
      <c r="O34" s="49">
        <v>1939</v>
      </c>
      <c r="Q34" s="172"/>
      <c r="S34" s="66" t="s">
        <v>713</v>
      </c>
      <c r="T34" s="279" t="s">
        <v>928</v>
      </c>
      <c r="U34" s="175" t="s">
        <v>414</v>
      </c>
    </row>
    <row r="35" spans="1:21" s="52" customFormat="1" ht="16.5" customHeight="1" x14ac:dyDescent="0.35">
      <c r="G35" s="66" t="s">
        <v>1121</v>
      </c>
      <c r="H35" s="287" t="s">
        <v>932</v>
      </c>
      <c r="J35" s="53"/>
      <c r="K35" s="53"/>
      <c r="M35" s="53">
        <v>32</v>
      </c>
      <c r="O35" s="49">
        <v>1940</v>
      </c>
      <c r="Q35" s="172"/>
      <c r="S35" s="66" t="s">
        <v>714</v>
      </c>
      <c r="T35" s="279" t="s">
        <v>930</v>
      </c>
      <c r="U35" s="66" t="s">
        <v>390</v>
      </c>
    </row>
    <row r="36" spans="1:21" s="52" customFormat="1" ht="16.5" customHeight="1" x14ac:dyDescent="0.35">
      <c r="G36" s="66" t="s">
        <v>1506</v>
      </c>
      <c r="H36" s="287" t="s">
        <v>937</v>
      </c>
      <c r="J36" s="53"/>
      <c r="K36" s="53"/>
      <c r="M36" s="53">
        <v>33</v>
      </c>
      <c r="O36" s="49">
        <v>1941</v>
      </c>
      <c r="Q36" s="172"/>
      <c r="S36" s="66" t="s">
        <v>715</v>
      </c>
      <c r="T36" s="279" t="s">
        <v>933</v>
      </c>
      <c r="U36" s="66" t="s">
        <v>392</v>
      </c>
    </row>
    <row r="37" spans="1:21" s="52" customFormat="1" ht="16.5" customHeight="1" x14ac:dyDescent="0.35">
      <c r="G37" s="66" t="s">
        <v>1507</v>
      </c>
      <c r="H37" s="288" t="s">
        <v>910</v>
      </c>
      <c r="J37" s="53"/>
      <c r="K37" s="53"/>
      <c r="M37" s="53">
        <v>34</v>
      </c>
      <c r="O37" s="49">
        <v>1942</v>
      </c>
      <c r="Q37" s="172"/>
      <c r="S37" s="66" t="s">
        <v>698</v>
      </c>
      <c r="T37" s="279" t="s">
        <v>935</v>
      </c>
      <c r="U37" s="66" t="s">
        <v>426</v>
      </c>
    </row>
    <row r="38" spans="1:21" s="52" customFormat="1" ht="16.5" customHeight="1" x14ac:dyDescent="0.35">
      <c r="G38" s="66" t="s">
        <v>939</v>
      </c>
      <c r="H38" s="287">
        <v>854</v>
      </c>
      <c r="J38" s="53"/>
      <c r="K38" s="53"/>
      <c r="M38" s="53">
        <v>35</v>
      </c>
      <c r="O38" s="49">
        <v>1943</v>
      </c>
      <c r="Q38" s="172"/>
      <c r="S38" s="66" t="s">
        <v>694</v>
      </c>
      <c r="T38" s="279" t="s">
        <v>938</v>
      </c>
      <c r="U38" s="66" t="s">
        <v>391</v>
      </c>
    </row>
    <row r="39" spans="1:21" s="52" customFormat="1" ht="16.5" customHeight="1" x14ac:dyDescent="0.35">
      <c r="G39" s="66" t="s">
        <v>941</v>
      </c>
      <c r="H39" s="287">
        <v>108</v>
      </c>
      <c r="J39" s="53"/>
      <c r="K39" s="53"/>
      <c r="M39" s="53">
        <v>36</v>
      </c>
      <c r="O39" s="49">
        <v>1944</v>
      </c>
      <c r="Q39" s="172"/>
      <c r="S39" s="66" t="s">
        <v>695</v>
      </c>
      <c r="T39" s="279" t="s">
        <v>908</v>
      </c>
      <c r="U39" s="175" t="s">
        <v>411</v>
      </c>
    </row>
    <row r="40" spans="1:21" s="52" customFormat="1" ht="16.5" customHeight="1" x14ac:dyDescent="0.35">
      <c r="G40" s="66" t="s">
        <v>32</v>
      </c>
      <c r="H40" s="288" t="s">
        <v>930</v>
      </c>
      <c r="J40" s="53"/>
      <c r="K40" s="53"/>
      <c r="M40" s="53">
        <v>37</v>
      </c>
      <c r="O40" s="49">
        <v>1945</v>
      </c>
      <c r="Q40" s="172"/>
      <c r="S40" s="66" t="s">
        <v>670</v>
      </c>
      <c r="T40" s="279" t="s">
        <v>940</v>
      </c>
      <c r="U40" s="66" t="s">
        <v>386</v>
      </c>
    </row>
    <row r="41" spans="1:21" s="52" customFormat="1" ht="16.5" customHeight="1" x14ac:dyDescent="0.35">
      <c r="G41" s="66" t="s">
        <v>33</v>
      </c>
      <c r="H41" s="288">
        <v>548</v>
      </c>
      <c r="J41" s="53"/>
      <c r="K41" s="53"/>
      <c r="M41" s="53">
        <v>38</v>
      </c>
      <c r="O41" s="49">
        <v>1946</v>
      </c>
      <c r="Q41" s="172"/>
      <c r="S41" s="66" t="s">
        <v>668</v>
      </c>
      <c r="T41" s="279" t="s">
        <v>927</v>
      </c>
      <c r="U41" s="175" t="s">
        <v>405</v>
      </c>
    </row>
    <row r="42" spans="1:21" s="52" customFormat="1" ht="16.5" customHeight="1" x14ac:dyDescent="0.35">
      <c r="G42" s="66" t="s">
        <v>1508</v>
      </c>
      <c r="H42" s="287">
        <v>862</v>
      </c>
      <c r="J42" s="53"/>
      <c r="K42" s="53"/>
      <c r="M42" s="53">
        <v>39</v>
      </c>
      <c r="O42" s="49">
        <v>1947</v>
      </c>
      <c r="Q42" s="172"/>
      <c r="S42" s="66" t="s">
        <v>696</v>
      </c>
      <c r="T42" s="279" t="s">
        <v>942</v>
      </c>
      <c r="U42" s="175" t="s">
        <v>409</v>
      </c>
    </row>
    <row r="43" spans="1:21" s="52" customFormat="1" ht="16.5" customHeight="1" x14ac:dyDescent="0.35">
      <c r="G43" s="66" t="s">
        <v>337</v>
      </c>
      <c r="H43" s="287">
        <v>704</v>
      </c>
      <c r="J43" s="53"/>
      <c r="K43" s="53"/>
      <c r="M43" s="53">
        <v>40</v>
      </c>
      <c r="O43" s="49">
        <v>1948</v>
      </c>
      <c r="Q43" s="172"/>
      <c r="S43" s="66" t="s">
        <v>677</v>
      </c>
      <c r="T43" s="279" t="s">
        <v>929</v>
      </c>
      <c r="U43" s="66" t="s">
        <v>417</v>
      </c>
    </row>
    <row r="44" spans="1:21" s="52" customFormat="1" ht="16.5" customHeight="1" x14ac:dyDescent="0.35">
      <c r="G44" s="66" t="s">
        <v>338</v>
      </c>
      <c r="H44" s="288">
        <v>900</v>
      </c>
      <c r="J44" s="53"/>
      <c r="K44" s="53"/>
      <c r="M44" s="53">
        <v>41</v>
      </c>
      <c r="O44" s="49">
        <v>1949</v>
      </c>
      <c r="Q44" s="172"/>
      <c r="S44" s="66" t="s">
        <v>678</v>
      </c>
      <c r="T44" s="279" t="s">
        <v>947</v>
      </c>
      <c r="U44" s="66" t="s">
        <v>387</v>
      </c>
    </row>
    <row r="45" spans="1:21" s="52" customFormat="1" ht="16.5" customHeight="1" x14ac:dyDescent="0.35">
      <c r="G45" s="66" t="s">
        <v>1509</v>
      </c>
      <c r="H45" s="287" t="s">
        <v>944</v>
      </c>
      <c r="J45" s="53"/>
      <c r="K45" s="53"/>
      <c r="M45" s="53">
        <v>42</v>
      </c>
      <c r="O45" s="49">
        <v>1950</v>
      </c>
      <c r="Q45" s="172"/>
      <c r="S45" s="66" t="s">
        <v>679</v>
      </c>
      <c r="T45" s="280" t="s">
        <v>949</v>
      </c>
      <c r="U45" s="66" t="s">
        <v>421</v>
      </c>
    </row>
    <row r="46" spans="1:21" s="52" customFormat="1" ht="16.5" customHeight="1" x14ac:dyDescent="0.35">
      <c r="G46" s="66" t="s">
        <v>1510</v>
      </c>
      <c r="H46" s="288">
        <v>850</v>
      </c>
      <c r="J46" s="53"/>
      <c r="K46" s="53"/>
      <c r="M46" s="53">
        <v>43</v>
      </c>
      <c r="O46" s="49">
        <v>1951</v>
      </c>
      <c r="Q46" s="172"/>
      <c r="S46" s="66" t="s">
        <v>676</v>
      </c>
      <c r="T46" s="280" t="s">
        <v>950</v>
      </c>
      <c r="U46" s="66" t="s">
        <v>384</v>
      </c>
    </row>
    <row r="47" spans="1:21" s="52" customFormat="1" ht="16.5" customHeight="1" x14ac:dyDescent="0.35">
      <c r="G47" s="66" t="s">
        <v>948</v>
      </c>
      <c r="H47" s="288" t="s">
        <v>909</v>
      </c>
      <c r="J47" s="53"/>
      <c r="K47" s="53"/>
      <c r="M47" s="53">
        <v>44</v>
      </c>
      <c r="O47" s="49">
        <v>1952</v>
      </c>
      <c r="Q47" s="172"/>
      <c r="S47" s="66" t="s">
        <v>673</v>
      </c>
      <c r="T47" s="279" t="s">
        <v>932</v>
      </c>
      <c r="U47" s="175" t="s">
        <v>403</v>
      </c>
    </row>
    <row r="48" spans="1:21" s="52" customFormat="1" ht="16.5" customHeight="1" x14ac:dyDescent="0.35">
      <c r="G48" s="66" t="s">
        <v>34</v>
      </c>
      <c r="H48" s="288">
        <v>266</v>
      </c>
      <c r="J48" s="53"/>
      <c r="K48" s="53"/>
      <c r="M48" s="53">
        <v>45</v>
      </c>
      <c r="O48" s="49">
        <v>1953</v>
      </c>
      <c r="Q48" s="172"/>
      <c r="S48" s="66" t="s">
        <v>689</v>
      </c>
      <c r="T48" s="279" t="s">
        <v>952</v>
      </c>
      <c r="U48" s="175" t="s">
        <v>404</v>
      </c>
    </row>
    <row r="49" spans="7:21" s="52" customFormat="1" ht="16.5" customHeight="1" x14ac:dyDescent="0.35">
      <c r="G49" s="66" t="s">
        <v>957</v>
      </c>
      <c r="H49" s="288">
        <v>332</v>
      </c>
      <c r="J49" s="53"/>
      <c r="K49" s="53"/>
      <c r="M49" s="53">
        <v>46</v>
      </c>
      <c r="O49" s="49">
        <v>1954</v>
      </c>
      <c r="Q49" s="172"/>
      <c r="S49" s="66" t="s">
        <v>687</v>
      </c>
      <c r="T49" s="280" t="s">
        <v>953</v>
      </c>
      <c r="U49" s="175" t="s">
        <v>397</v>
      </c>
    </row>
    <row r="50" spans="7:21" s="52" customFormat="1" ht="16.5" customHeight="1" x14ac:dyDescent="0.35">
      <c r="G50" s="66" t="s">
        <v>960</v>
      </c>
      <c r="H50" s="288">
        <v>270</v>
      </c>
      <c r="J50" s="53"/>
      <c r="K50" s="53"/>
      <c r="M50" s="53">
        <v>47</v>
      </c>
      <c r="O50" s="49">
        <v>1955</v>
      </c>
      <c r="Q50" s="172"/>
      <c r="S50" s="66" t="s">
        <v>667</v>
      </c>
      <c r="T50" s="280" t="s">
        <v>955</v>
      </c>
      <c r="U50" s="175" t="s">
        <v>407</v>
      </c>
    </row>
    <row r="51" spans="7:21" s="52" customFormat="1" ht="16.5" customHeight="1" x14ac:dyDescent="0.35">
      <c r="G51" s="66" t="s">
        <v>36</v>
      </c>
      <c r="H51" s="288">
        <v>288</v>
      </c>
      <c r="J51" s="53"/>
      <c r="K51" s="53"/>
      <c r="M51" s="53">
        <v>48</v>
      </c>
      <c r="O51" s="49">
        <v>1956</v>
      </c>
      <c r="Q51" s="172"/>
      <c r="S51" s="66" t="s">
        <v>716</v>
      </c>
      <c r="T51" s="280" t="s">
        <v>956</v>
      </c>
      <c r="U51" s="175" t="s">
        <v>399</v>
      </c>
    </row>
    <row r="52" spans="7:21" s="52" customFormat="1" ht="16.5" customHeight="1" x14ac:dyDescent="0.35">
      <c r="G52" s="66" t="s">
        <v>1511</v>
      </c>
      <c r="H52" s="288">
        <v>328</v>
      </c>
      <c r="J52" s="53"/>
      <c r="K52" s="53"/>
      <c r="M52" s="53">
        <v>49</v>
      </c>
      <c r="O52" s="49">
        <v>1957</v>
      </c>
      <c r="Q52" s="172"/>
      <c r="S52" s="66" t="s">
        <v>717</v>
      </c>
      <c r="T52" s="280" t="s">
        <v>958</v>
      </c>
      <c r="U52" s="66" t="s">
        <v>418</v>
      </c>
    </row>
    <row r="53" spans="7:21" s="52" customFormat="1" ht="16.5" customHeight="1" x14ac:dyDescent="0.35">
      <c r="G53" s="66" t="s">
        <v>37</v>
      </c>
      <c r="H53" s="288">
        <v>312</v>
      </c>
      <c r="J53" s="53"/>
      <c r="K53" s="53"/>
      <c r="M53" s="53">
        <v>50</v>
      </c>
      <c r="O53" s="49">
        <v>1958</v>
      </c>
      <c r="Q53" s="172"/>
      <c r="S53" s="66" t="s">
        <v>697</v>
      </c>
      <c r="T53" s="280" t="s">
        <v>959</v>
      </c>
      <c r="U53" s="175" t="s">
        <v>419</v>
      </c>
    </row>
    <row r="54" spans="7:21" s="52" customFormat="1" ht="16.5" customHeight="1" x14ac:dyDescent="0.35">
      <c r="G54" s="66" t="s">
        <v>38</v>
      </c>
      <c r="H54" s="288">
        <v>320</v>
      </c>
      <c r="J54" s="53"/>
      <c r="K54" s="53"/>
      <c r="M54" s="53">
        <v>51</v>
      </c>
      <c r="O54" s="49">
        <v>1959</v>
      </c>
      <c r="Q54" s="172"/>
      <c r="S54" s="66" t="s">
        <v>686</v>
      </c>
      <c r="T54" s="280" t="s">
        <v>961</v>
      </c>
    </row>
    <row r="55" spans="7:21" s="52" customFormat="1" ht="16.5" customHeight="1" x14ac:dyDescent="0.35">
      <c r="G55" s="66" t="s">
        <v>962</v>
      </c>
      <c r="H55" s="288">
        <v>324</v>
      </c>
      <c r="J55" s="53"/>
      <c r="K55" s="53"/>
      <c r="M55" s="53">
        <v>52</v>
      </c>
      <c r="O55" s="49">
        <v>1960</v>
      </c>
      <c r="Q55" s="172"/>
      <c r="S55" s="66" t="s">
        <v>691</v>
      </c>
      <c r="T55" s="280" t="s">
        <v>961</v>
      </c>
    </row>
    <row r="56" spans="7:21" s="52" customFormat="1" ht="16.5" customHeight="1" x14ac:dyDescent="0.35">
      <c r="G56" s="66" t="s">
        <v>964</v>
      </c>
      <c r="H56" s="288">
        <v>624</v>
      </c>
      <c r="J56" s="53"/>
      <c r="K56" s="53"/>
      <c r="M56" s="53">
        <v>53</v>
      </c>
      <c r="O56" s="49">
        <v>1961</v>
      </c>
      <c r="Q56" s="172"/>
      <c r="S56" s="66" t="s">
        <v>671</v>
      </c>
      <c r="T56" s="280" t="s">
        <v>963</v>
      </c>
    </row>
    <row r="57" spans="7:21" s="52" customFormat="1" ht="16.5" customHeight="1" x14ac:dyDescent="0.35">
      <c r="G57" s="66" t="s">
        <v>967</v>
      </c>
      <c r="H57" s="288">
        <v>831</v>
      </c>
      <c r="J57" s="53"/>
      <c r="K57" s="53"/>
      <c r="M57" s="53">
        <v>54</v>
      </c>
      <c r="O57" s="49">
        <v>1962</v>
      </c>
      <c r="Q57" s="172"/>
      <c r="S57" s="66" t="s">
        <v>719</v>
      </c>
      <c r="T57" s="280" t="s">
        <v>937</v>
      </c>
    </row>
    <row r="58" spans="7:21" s="52" customFormat="1" ht="16.5" customHeight="1" x14ac:dyDescent="0.35">
      <c r="G58" s="66" t="s">
        <v>954</v>
      </c>
      <c r="H58" s="288">
        <v>292</v>
      </c>
      <c r="J58" s="53"/>
      <c r="K58" s="53"/>
      <c r="M58" s="53">
        <v>55</v>
      </c>
      <c r="O58" s="49">
        <v>1963</v>
      </c>
      <c r="Q58" s="172"/>
      <c r="S58" s="66" t="s">
        <v>685</v>
      </c>
      <c r="T58" s="280" t="s">
        <v>965</v>
      </c>
    </row>
    <row r="59" spans="7:21" s="52" customFormat="1" ht="16.5" customHeight="1" x14ac:dyDescent="0.35">
      <c r="G59" s="66" t="s">
        <v>39</v>
      </c>
      <c r="H59" s="288">
        <v>340</v>
      </c>
      <c r="J59" s="53"/>
      <c r="K59" s="53"/>
      <c r="M59" s="53">
        <v>56</v>
      </c>
      <c r="O59" s="49">
        <v>1964</v>
      </c>
      <c r="Q59" s="172"/>
      <c r="S59" s="66" t="s">
        <v>718</v>
      </c>
      <c r="T59" s="280" t="s">
        <v>966</v>
      </c>
    </row>
    <row r="60" spans="7:21" s="52" customFormat="1" ht="16.5" customHeight="1" x14ac:dyDescent="0.35">
      <c r="G60" s="66" t="s">
        <v>1512</v>
      </c>
      <c r="H60" s="288">
        <v>344</v>
      </c>
      <c r="J60" s="53"/>
      <c r="K60" s="53"/>
      <c r="M60" s="53">
        <v>57</v>
      </c>
      <c r="O60" s="49">
        <v>1965</v>
      </c>
      <c r="Q60" s="172"/>
      <c r="S60" s="66" t="s">
        <v>720</v>
      </c>
      <c r="T60" s="280" t="s">
        <v>968</v>
      </c>
    </row>
    <row r="61" spans="7:21" s="52" customFormat="1" ht="16.5" customHeight="1" x14ac:dyDescent="0.35">
      <c r="G61" s="66" t="s">
        <v>40</v>
      </c>
      <c r="H61" s="288">
        <v>308</v>
      </c>
      <c r="J61" s="53"/>
      <c r="K61" s="53"/>
      <c r="M61" s="53">
        <v>58</v>
      </c>
      <c r="O61" s="49">
        <v>1966</v>
      </c>
      <c r="Q61" s="172"/>
      <c r="S61" s="66" t="s">
        <v>692</v>
      </c>
      <c r="T61" s="280" t="s">
        <v>945</v>
      </c>
    </row>
    <row r="62" spans="7:21" s="52" customFormat="1" ht="16.5" customHeight="1" x14ac:dyDescent="0.35">
      <c r="G62" s="66" t="s">
        <v>971</v>
      </c>
      <c r="H62" s="288">
        <v>304</v>
      </c>
      <c r="J62" s="53"/>
      <c r="K62" s="53"/>
      <c r="M62" s="53">
        <v>59</v>
      </c>
      <c r="O62" s="49">
        <v>1967</v>
      </c>
      <c r="Q62" s="172"/>
      <c r="S62" s="66" t="s">
        <v>699</v>
      </c>
      <c r="T62" s="280" t="s">
        <v>970</v>
      </c>
    </row>
    <row r="63" spans="7:21" s="52" customFormat="1" ht="16.5" customHeight="1" x14ac:dyDescent="0.35">
      <c r="G63" s="66" t="s">
        <v>972</v>
      </c>
      <c r="H63" s="288">
        <v>300</v>
      </c>
      <c r="J63" s="53"/>
      <c r="K63" s="53"/>
      <c r="M63" s="53">
        <v>60</v>
      </c>
      <c r="O63" s="49">
        <v>1968</v>
      </c>
      <c r="Q63" s="172"/>
    </row>
    <row r="64" spans="7:21" s="52" customFormat="1" ht="16.5" customHeight="1" x14ac:dyDescent="0.35">
      <c r="G64" s="66" t="s">
        <v>973</v>
      </c>
      <c r="H64" s="288">
        <v>268</v>
      </c>
      <c r="J64" s="53"/>
      <c r="K64" s="53"/>
      <c r="M64" s="53">
        <v>61</v>
      </c>
      <c r="O64" s="49">
        <v>1969</v>
      </c>
      <c r="Q64" s="172"/>
    </row>
    <row r="65" spans="7:17" s="52" customFormat="1" ht="16.5" customHeight="1" x14ac:dyDescent="0.35">
      <c r="G65" s="66" t="s">
        <v>41</v>
      </c>
      <c r="H65" s="288">
        <v>316</v>
      </c>
      <c r="J65" s="53"/>
      <c r="K65" s="53"/>
      <c r="M65" s="53">
        <v>62</v>
      </c>
      <c r="O65" s="49">
        <v>1970</v>
      </c>
      <c r="Q65" s="172"/>
    </row>
    <row r="66" spans="7:17" s="52" customFormat="1" ht="16.5" customHeight="1" x14ac:dyDescent="0.35">
      <c r="G66" s="66" t="s">
        <v>974</v>
      </c>
      <c r="H66" s="288">
        <v>208</v>
      </c>
      <c r="J66" s="53"/>
      <c r="K66" s="53"/>
      <c r="M66" s="53">
        <v>63</v>
      </c>
      <c r="O66" s="49">
        <v>1971</v>
      </c>
      <c r="Q66" s="172"/>
    </row>
    <row r="67" spans="7:17" s="52" customFormat="1" ht="16.5" customHeight="1" x14ac:dyDescent="0.35">
      <c r="G67" s="66" t="s">
        <v>976</v>
      </c>
      <c r="H67" s="288">
        <v>832</v>
      </c>
      <c r="J67" s="53"/>
      <c r="K67" s="53"/>
      <c r="M67" s="53">
        <v>64</v>
      </c>
      <c r="O67" s="49">
        <v>1972</v>
      </c>
      <c r="Q67" s="172"/>
    </row>
    <row r="68" spans="7:17" s="52" customFormat="1" ht="16.5" customHeight="1" x14ac:dyDescent="0.35">
      <c r="G68" s="66" t="s">
        <v>977</v>
      </c>
      <c r="H68" s="288">
        <v>262</v>
      </c>
      <c r="J68" s="53"/>
      <c r="K68" s="53"/>
      <c r="M68" s="53">
        <v>65</v>
      </c>
      <c r="O68" s="49">
        <v>1973</v>
      </c>
      <c r="Q68" s="172"/>
    </row>
    <row r="69" spans="7:17" s="52" customFormat="1" ht="16.5" customHeight="1" x14ac:dyDescent="0.35">
      <c r="G69" s="66" t="s">
        <v>978</v>
      </c>
      <c r="H69" s="288">
        <v>212</v>
      </c>
      <c r="J69" s="53"/>
      <c r="K69" s="53"/>
      <c r="M69" s="53">
        <v>66</v>
      </c>
      <c r="O69" s="49">
        <v>1974</v>
      </c>
      <c r="Q69" s="172"/>
    </row>
    <row r="70" spans="7:17" s="52" customFormat="1" ht="16.5" customHeight="1" x14ac:dyDescent="0.35">
      <c r="G70" s="66" t="s">
        <v>979</v>
      </c>
      <c r="H70" s="288">
        <v>214</v>
      </c>
      <c r="J70" s="53"/>
      <c r="K70" s="53"/>
      <c r="M70" s="53">
        <v>67</v>
      </c>
      <c r="O70" s="49">
        <v>1975</v>
      </c>
      <c r="Q70" s="172"/>
    </row>
    <row r="71" spans="7:17" s="52" customFormat="1" ht="16.5" customHeight="1" x14ac:dyDescent="0.35">
      <c r="G71" s="66" t="s">
        <v>339</v>
      </c>
      <c r="H71" s="288">
        <v>218</v>
      </c>
      <c r="J71" s="53"/>
      <c r="K71" s="53"/>
      <c r="M71" s="53">
        <v>68</v>
      </c>
      <c r="O71" s="49">
        <v>1976</v>
      </c>
      <c r="Q71" s="172"/>
    </row>
    <row r="72" spans="7:17" s="52" customFormat="1" ht="16.5" customHeight="1" x14ac:dyDescent="0.35">
      <c r="G72" s="66" t="s">
        <v>980</v>
      </c>
      <c r="H72" s="288">
        <v>226</v>
      </c>
      <c r="J72" s="53"/>
      <c r="K72" s="53"/>
      <c r="M72" s="53">
        <v>69</v>
      </c>
      <c r="O72" s="49">
        <v>1977</v>
      </c>
      <c r="Q72" s="172"/>
    </row>
    <row r="73" spans="7:17" s="52" customFormat="1" ht="16.5" customHeight="1" x14ac:dyDescent="0.35">
      <c r="G73" s="66" t="s">
        <v>1513</v>
      </c>
      <c r="H73" s="288">
        <v>232</v>
      </c>
      <c r="J73" s="53"/>
      <c r="K73" s="53"/>
      <c r="M73" s="53">
        <v>70</v>
      </c>
      <c r="O73" s="49">
        <v>1978</v>
      </c>
      <c r="Q73" s="172"/>
    </row>
    <row r="74" spans="7:17" s="52" customFormat="1" ht="16.5" customHeight="1" x14ac:dyDescent="0.35">
      <c r="G74" s="66" t="s">
        <v>1514</v>
      </c>
      <c r="H74" s="288">
        <v>748</v>
      </c>
      <c r="J74" s="53"/>
      <c r="K74" s="53"/>
      <c r="M74" s="53">
        <v>71</v>
      </c>
      <c r="O74" s="49">
        <v>1979</v>
      </c>
      <c r="Q74" s="172"/>
    </row>
    <row r="75" spans="7:17" s="52" customFormat="1" ht="16.5" customHeight="1" x14ac:dyDescent="0.35">
      <c r="G75" s="66" t="s">
        <v>982</v>
      </c>
      <c r="H75" s="288">
        <v>233</v>
      </c>
      <c r="J75" s="53"/>
      <c r="K75" s="53"/>
      <c r="M75" s="53">
        <v>72</v>
      </c>
      <c r="O75" s="49">
        <v>1980</v>
      </c>
      <c r="Q75" s="172"/>
    </row>
    <row r="76" spans="7:17" s="52" customFormat="1" ht="16.5" customHeight="1" x14ac:dyDescent="0.35">
      <c r="G76" s="66" t="s">
        <v>983</v>
      </c>
      <c r="H76" s="288">
        <v>231</v>
      </c>
      <c r="J76" s="53"/>
      <c r="K76" s="53"/>
      <c r="M76" s="53">
        <v>73</v>
      </c>
      <c r="O76" s="49">
        <v>1981</v>
      </c>
      <c r="Q76" s="172"/>
    </row>
    <row r="77" spans="7:17" s="52" customFormat="1" ht="16.5" customHeight="1" x14ac:dyDescent="0.35">
      <c r="G77" s="66" t="s">
        <v>340</v>
      </c>
      <c r="H77" s="288">
        <v>818</v>
      </c>
      <c r="J77" s="53"/>
      <c r="K77" s="53"/>
      <c r="M77" s="53">
        <v>74</v>
      </c>
      <c r="O77" s="49">
        <v>1982</v>
      </c>
      <c r="Q77" s="172"/>
    </row>
    <row r="78" spans="7:17" s="52" customFormat="1" ht="16.5" customHeight="1" x14ac:dyDescent="0.35">
      <c r="G78" s="66" t="s">
        <v>341</v>
      </c>
      <c r="H78" s="288">
        <v>887</v>
      </c>
      <c r="J78" s="53"/>
      <c r="K78" s="53"/>
      <c r="M78" s="53">
        <v>75</v>
      </c>
      <c r="O78" s="49">
        <v>1983</v>
      </c>
      <c r="Q78" s="172"/>
    </row>
    <row r="79" spans="7:17" s="52" customFormat="1" ht="16.5" customHeight="1" x14ac:dyDescent="0.35">
      <c r="G79" s="66" t="s">
        <v>985</v>
      </c>
      <c r="H79" s="288">
        <v>894</v>
      </c>
      <c r="J79" s="53"/>
      <c r="K79" s="53"/>
      <c r="M79" s="53">
        <v>76</v>
      </c>
      <c r="O79" s="49">
        <v>1984</v>
      </c>
      <c r="Q79" s="172"/>
    </row>
    <row r="80" spans="7:17" s="52" customFormat="1" ht="16.5" customHeight="1" x14ac:dyDescent="0.35">
      <c r="G80" s="66" t="s">
        <v>986</v>
      </c>
      <c r="H80" s="288">
        <v>732</v>
      </c>
      <c r="J80" s="53"/>
      <c r="K80" s="53"/>
      <c r="M80" s="53">
        <v>77</v>
      </c>
      <c r="O80" s="49">
        <v>1985</v>
      </c>
      <c r="Q80" s="172"/>
    </row>
    <row r="81" spans="7:17" s="52" customFormat="1" ht="16.5" customHeight="1" x14ac:dyDescent="0.35">
      <c r="G81" s="66" t="s">
        <v>984</v>
      </c>
      <c r="H81" s="288">
        <v>716</v>
      </c>
      <c r="J81" s="53"/>
      <c r="K81" s="53"/>
      <c r="M81" s="53">
        <v>78</v>
      </c>
      <c r="O81" s="49">
        <v>1986</v>
      </c>
      <c r="Q81" s="172"/>
    </row>
    <row r="82" spans="7:17" s="52" customFormat="1" ht="16.5" customHeight="1" x14ac:dyDescent="0.35">
      <c r="G82" s="66" t="s">
        <v>342</v>
      </c>
      <c r="H82" s="288">
        <v>376</v>
      </c>
      <c r="J82" s="53"/>
      <c r="K82" s="53"/>
      <c r="M82" s="53">
        <v>79</v>
      </c>
      <c r="O82" s="49">
        <v>1987</v>
      </c>
      <c r="Q82" s="172"/>
    </row>
    <row r="83" spans="7:17" s="52" customFormat="1" ht="16.5" customHeight="1" x14ac:dyDescent="0.35">
      <c r="G83" s="66" t="s">
        <v>987</v>
      </c>
      <c r="H83" s="288">
        <v>356</v>
      </c>
      <c r="J83" s="53"/>
      <c r="K83" s="53"/>
      <c r="M83" s="53">
        <v>80</v>
      </c>
      <c r="O83" s="49">
        <v>1988</v>
      </c>
      <c r="Q83" s="172"/>
    </row>
    <row r="84" spans="7:17" s="52" customFormat="1" ht="16.5" customHeight="1" x14ac:dyDescent="0.35">
      <c r="G84" s="66" t="s">
        <v>988</v>
      </c>
      <c r="H84" s="288">
        <v>360</v>
      </c>
      <c r="J84" s="53"/>
      <c r="K84" s="53"/>
      <c r="M84" s="53">
        <v>81</v>
      </c>
      <c r="O84" s="49">
        <v>1989</v>
      </c>
      <c r="Q84" s="172"/>
    </row>
    <row r="85" spans="7:17" s="52" customFormat="1" ht="16.5" customHeight="1" x14ac:dyDescent="0.35">
      <c r="G85" s="66" t="s">
        <v>343</v>
      </c>
      <c r="H85" s="288">
        <v>368</v>
      </c>
      <c r="J85" s="53"/>
      <c r="K85" s="53"/>
      <c r="M85" s="53">
        <v>82</v>
      </c>
      <c r="O85" s="49">
        <v>1990</v>
      </c>
      <c r="Q85" s="172"/>
    </row>
    <row r="86" spans="7:17" s="52" customFormat="1" ht="16.5" customHeight="1" x14ac:dyDescent="0.35">
      <c r="G86" s="66" t="s">
        <v>990</v>
      </c>
      <c r="H86" s="288">
        <v>364</v>
      </c>
      <c r="J86" s="53"/>
      <c r="K86" s="53"/>
      <c r="M86" s="53">
        <v>83</v>
      </c>
      <c r="O86" s="49">
        <v>1991</v>
      </c>
      <c r="Q86" s="172"/>
    </row>
    <row r="87" spans="7:17" s="52" customFormat="1" ht="16.5" customHeight="1" x14ac:dyDescent="0.35">
      <c r="G87" s="66" t="s">
        <v>991</v>
      </c>
      <c r="H87" s="288">
        <v>372</v>
      </c>
      <c r="J87" s="53"/>
      <c r="K87" s="53"/>
      <c r="M87" s="53">
        <v>84</v>
      </c>
      <c r="O87" s="49">
        <v>1992</v>
      </c>
      <c r="Q87" s="172"/>
    </row>
    <row r="88" spans="7:17" s="52" customFormat="1" ht="16.5" customHeight="1" x14ac:dyDescent="0.35">
      <c r="G88" s="66" t="s">
        <v>992</v>
      </c>
      <c r="H88" s="288">
        <v>352</v>
      </c>
      <c r="J88" s="53"/>
      <c r="K88" s="53"/>
      <c r="M88" s="53">
        <v>85</v>
      </c>
      <c r="O88" s="49">
        <v>1993</v>
      </c>
      <c r="Q88" s="172"/>
    </row>
    <row r="89" spans="7:17" s="52" customFormat="1" ht="16.5" customHeight="1" x14ac:dyDescent="0.35">
      <c r="G89" s="66" t="s">
        <v>993</v>
      </c>
      <c r="H89" s="288">
        <v>724</v>
      </c>
      <c r="J89" s="53"/>
      <c r="K89" s="53"/>
      <c r="M89" s="53">
        <v>86</v>
      </c>
      <c r="O89" s="49">
        <v>1994</v>
      </c>
      <c r="Q89" s="172"/>
    </row>
    <row r="90" spans="7:17" s="52" customFormat="1" ht="16.5" customHeight="1" x14ac:dyDescent="0.35">
      <c r="G90" s="66" t="s">
        <v>994</v>
      </c>
      <c r="H90" s="288">
        <v>380</v>
      </c>
      <c r="J90" s="53"/>
      <c r="K90" s="53"/>
      <c r="M90" s="53">
        <v>87</v>
      </c>
      <c r="O90" s="49">
        <v>1995</v>
      </c>
      <c r="Q90" s="172"/>
    </row>
    <row r="91" spans="7:17" s="52" customFormat="1" ht="16.5" customHeight="1" x14ac:dyDescent="0.35">
      <c r="G91" s="66" t="s">
        <v>1515</v>
      </c>
      <c r="H91" s="288">
        <v>400</v>
      </c>
      <c r="J91" s="53"/>
      <c r="K91" s="53"/>
      <c r="M91" s="53">
        <v>88</v>
      </c>
      <c r="O91" s="49">
        <v>1996</v>
      </c>
      <c r="Q91" s="172"/>
    </row>
    <row r="92" spans="7:17" s="52" customFormat="1" ht="16.5" customHeight="1" x14ac:dyDescent="0.35">
      <c r="G92" s="66" t="s">
        <v>42</v>
      </c>
      <c r="H92" s="288">
        <v>132</v>
      </c>
      <c r="J92" s="53"/>
      <c r="K92" s="53"/>
      <c r="M92" s="53">
        <v>89</v>
      </c>
      <c r="O92" s="49">
        <v>1997</v>
      </c>
      <c r="Q92" s="172"/>
    </row>
    <row r="93" spans="7:17" s="52" customFormat="1" ht="16.5" customHeight="1" x14ac:dyDescent="0.35">
      <c r="G93" s="66" t="s">
        <v>43</v>
      </c>
      <c r="H93" s="288">
        <v>398</v>
      </c>
      <c r="J93" s="53"/>
      <c r="K93" s="53"/>
      <c r="M93" s="53">
        <v>90</v>
      </c>
      <c r="O93" s="49">
        <v>1998</v>
      </c>
      <c r="Q93" s="172"/>
    </row>
    <row r="94" spans="7:17" s="52" customFormat="1" ht="16.5" customHeight="1" x14ac:dyDescent="0.35">
      <c r="G94" s="9" t="s">
        <v>1516</v>
      </c>
      <c r="H94" s="288">
        <v>136</v>
      </c>
      <c r="J94" s="53"/>
      <c r="K94" s="53"/>
      <c r="M94" s="53">
        <v>91</v>
      </c>
      <c r="O94" s="49">
        <v>1999</v>
      </c>
      <c r="Q94" s="172"/>
    </row>
    <row r="95" spans="7:17" s="52" customFormat="1" ht="16.5" customHeight="1" x14ac:dyDescent="0.35">
      <c r="G95" s="66" t="s">
        <v>44</v>
      </c>
      <c r="H95" s="288">
        <v>116</v>
      </c>
      <c r="J95" s="53"/>
      <c r="K95" s="53"/>
      <c r="M95" s="53">
        <v>92</v>
      </c>
      <c r="O95" s="49">
        <v>2000</v>
      </c>
      <c r="Q95" s="172"/>
    </row>
    <row r="96" spans="7:17" s="52" customFormat="1" ht="16.5" customHeight="1" x14ac:dyDescent="0.35">
      <c r="G96" s="66" t="s">
        <v>45</v>
      </c>
      <c r="H96" s="288">
        <v>120</v>
      </c>
      <c r="J96" s="53"/>
      <c r="K96" s="53"/>
      <c r="M96" s="53">
        <v>93</v>
      </c>
      <c r="O96" s="49">
        <v>2001</v>
      </c>
      <c r="Q96" s="172"/>
    </row>
    <row r="97" spans="7:17" s="52" customFormat="1" ht="16.5" customHeight="1" x14ac:dyDescent="0.35">
      <c r="G97" s="66" t="s">
        <v>46</v>
      </c>
      <c r="H97" s="288">
        <v>124</v>
      </c>
      <c r="J97" s="53"/>
      <c r="K97" s="53"/>
      <c r="M97" s="53">
        <v>94</v>
      </c>
      <c r="O97" s="49">
        <v>2002</v>
      </c>
      <c r="Q97" s="172"/>
    </row>
    <row r="98" spans="7:17" s="52" customFormat="1" ht="16.5" customHeight="1" x14ac:dyDescent="0.35">
      <c r="G98" s="66" t="s">
        <v>47</v>
      </c>
      <c r="H98" s="288">
        <v>634</v>
      </c>
      <c r="J98" s="53"/>
      <c r="K98" s="53"/>
      <c r="M98" s="53">
        <v>95</v>
      </c>
      <c r="O98" s="49">
        <v>2003</v>
      </c>
      <c r="Q98" s="172"/>
    </row>
    <row r="99" spans="7:17" s="52" customFormat="1" ht="16.5" customHeight="1" x14ac:dyDescent="0.35">
      <c r="G99" s="66" t="s">
        <v>997</v>
      </c>
      <c r="H99" s="288">
        <v>404</v>
      </c>
      <c r="J99" s="53"/>
      <c r="K99" s="53"/>
      <c r="M99" s="53">
        <v>96</v>
      </c>
      <c r="O99" s="49">
        <v>2004</v>
      </c>
      <c r="Q99" s="172"/>
    </row>
    <row r="100" spans="7:17" s="52" customFormat="1" ht="16.5" customHeight="1" x14ac:dyDescent="0.35">
      <c r="G100" s="66" t="s">
        <v>344</v>
      </c>
      <c r="H100" s="288">
        <v>417</v>
      </c>
      <c r="J100" s="53"/>
      <c r="K100" s="53"/>
      <c r="M100" s="53">
        <v>97</v>
      </c>
      <c r="O100" s="49">
        <v>2005</v>
      </c>
      <c r="Q100" s="172"/>
    </row>
    <row r="101" spans="7:17" s="52" customFormat="1" ht="16.5" customHeight="1" x14ac:dyDescent="0.35">
      <c r="G101" s="66" t="s">
        <v>48</v>
      </c>
      <c r="H101" s="288">
        <v>156</v>
      </c>
      <c r="J101" s="53"/>
      <c r="K101" s="53"/>
      <c r="M101" s="53">
        <v>98</v>
      </c>
      <c r="O101" s="49">
        <v>2006</v>
      </c>
      <c r="Q101" s="172"/>
    </row>
    <row r="102" spans="7:17" s="52" customFormat="1" ht="16.5" customHeight="1" x14ac:dyDescent="0.35">
      <c r="G102" s="66" t="s">
        <v>995</v>
      </c>
      <c r="H102" s="288">
        <v>196</v>
      </c>
      <c r="J102" s="53"/>
      <c r="K102" s="53"/>
      <c r="M102" s="53">
        <v>99</v>
      </c>
      <c r="O102" s="49">
        <v>2007</v>
      </c>
      <c r="Q102" s="172"/>
    </row>
    <row r="103" spans="7:17" s="52" customFormat="1" ht="16.5" customHeight="1" x14ac:dyDescent="0.35">
      <c r="G103" s="66" t="s">
        <v>1517</v>
      </c>
      <c r="H103" s="288">
        <v>296</v>
      </c>
      <c r="J103" s="53"/>
      <c r="K103" s="53"/>
      <c r="M103" s="53">
        <v>100</v>
      </c>
      <c r="O103" s="49">
        <v>2008</v>
      </c>
      <c r="Q103" s="172"/>
    </row>
    <row r="104" spans="7:17" s="52" customFormat="1" ht="16.5" customHeight="1" x14ac:dyDescent="0.35">
      <c r="G104" s="66" t="s">
        <v>1518</v>
      </c>
      <c r="H104" s="288">
        <v>166</v>
      </c>
      <c r="J104" s="53"/>
      <c r="K104" s="53"/>
      <c r="M104" s="53">
        <v>101</v>
      </c>
      <c r="O104" s="49">
        <v>2009</v>
      </c>
      <c r="Q104" s="172"/>
    </row>
    <row r="105" spans="7:17" s="52" customFormat="1" ht="16.5" customHeight="1" x14ac:dyDescent="0.35">
      <c r="G105" s="66" t="s">
        <v>999</v>
      </c>
      <c r="H105" s="288">
        <v>170</v>
      </c>
      <c r="J105" s="53"/>
      <c r="K105" s="53"/>
      <c r="M105" s="53">
        <v>102</v>
      </c>
      <c r="O105" s="49">
        <v>2010</v>
      </c>
      <c r="Q105" s="172"/>
    </row>
    <row r="106" spans="7:17" s="52" customFormat="1" ht="16.5" customHeight="1" x14ac:dyDescent="0.35">
      <c r="G106" s="66" t="s">
        <v>1519</v>
      </c>
      <c r="H106" s="288">
        <v>174</v>
      </c>
      <c r="J106" s="53"/>
      <c r="K106" s="53"/>
      <c r="M106" s="53">
        <v>103</v>
      </c>
      <c r="O106" s="49">
        <v>2011</v>
      </c>
      <c r="Q106" s="172"/>
    </row>
    <row r="107" spans="7:17" s="52" customFormat="1" ht="16.5" customHeight="1" x14ac:dyDescent="0.35">
      <c r="G107" s="66" t="s">
        <v>49</v>
      </c>
      <c r="H107" s="288">
        <v>178</v>
      </c>
      <c r="J107" s="53"/>
      <c r="K107" s="53"/>
      <c r="M107" s="53">
        <v>104</v>
      </c>
      <c r="O107" s="49">
        <v>2012</v>
      </c>
      <c r="Q107" s="172"/>
    </row>
    <row r="108" spans="7:17" s="52" customFormat="1" ht="16.5" customHeight="1" x14ac:dyDescent="0.35">
      <c r="G108" s="66" t="s">
        <v>1520</v>
      </c>
      <c r="H108" s="288">
        <v>180</v>
      </c>
      <c r="J108" s="53"/>
      <c r="K108" s="53"/>
      <c r="M108" s="53">
        <v>105</v>
      </c>
      <c r="O108" s="49">
        <v>2013</v>
      </c>
      <c r="Q108" s="172"/>
    </row>
    <row r="109" spans="7:17" s="52" customFormat="1" ht="16.5" customHeight="1" x14ac:dyDescent="0.35">
      <c r="G109" s="66" t="s">
        <v>1521</v>
      </c>
      <c r="H109" s="288">
        <v>408</v>
      </c>
      <c r="J109" s="53"/>
      <c r="K109" s="53"/>
      <c r="M109" s="53">
        <v>106</v>
      </c>
      <c r="O109" s="49">
        <v>2014</v>
      </c>
      <c r="Q109" s="172"/>
    </row>
    <row r="110" spans="7:17" s="52" customFormat="1" ht="16.5" customHeight="1" x14ac:dyDescent="0.35">
      <c r="G110" s="66" t="s">
        <v>1522</v>
      </c>
      <c r="H110" s="288">
        <v>410</v>
      </c>
      <c r="J110" s="53"/>
      <c r="K110" s="53"/>
      <c r="M110" s="53">
        <v>107</v>
      </c>
      <c r="O110" s="49">
        <v>2015</v>
      </c>
      <c r="Q110" s="172"/>
    </row>
    <row r="111" spans="7:17" s="52" customFormat="1" ht="16.5" customHeight="1" x14ac:dyDescent="0.35">
      <c r="G111" s="66" t="s">
        <v>1523</v>
      </c>
      <c r="H111" s="288">
        <v>188</v>
      </c>
      <c r="J111" s="53"/>
      <c r="K111" s="53"/>
      <c r="M111" s="53">
        <v>108</v>
      </c>
      <c r="O111" s="49">
        <v>2016</v>
      </c>
      <c r="Q111" s="172"/>
    </row>
    <row r="112" spans="7:17" s="52" customFormat="1" ht="16.5" customHeight="1" x14ac:dyDescent="0.35">
      <c r="G112" s="66" t="s">
        <v>1524</v>
      </c>
      <c r="H112" s="288">
        <v>384</v>
      </c>
      <c r="J112" s="53"/>
      <c r="K112" s="53"/>
      <c r="M112" s="53">
        <v>109</v>
      </c>
      <c r="O112" s="49">
        <v>2017</v>
      </c>
      <c r="Q112" s="172"/>
    </row>
    <row r="113" spans="7:17" s="52" customFormat="1" ht="16.5" customHeight="1" x14ac:dyDescent="0.35">
      <c r="G113" s="66" t="s">
        <v>50</v>
      </c>
      <c r="H113" s="288">
        <v>192</v>
      </c>
      <c r="J113" s="53"/>
      <c r="K113" s="53"/>
      <c r="M113" s="53">
        <v>110</v>
      </c>
      <c r="O113" s="49">
        <v>2018</v>
      </c>
      <c r="Q113" s="172"/>
    </row>
    <row r="114" spans="7:17" s="52" customFormat="1" ht="16.5" customHeight="1" x14ac:dyDescent="0.35">
      <c r="G114" s="66" t="s">
        <v>51</v>
      </c>
      <c r="H114" s="288">
        <v>414</v>
      </c>
      <c r="J114" s="53"/>
      <c r="K114" s="53"/>
      <c r="M114" s="53">
        <v>111</v>
      </c>
      <c r="O114" s="49">
        <v>2019</v>
      </c>
      <c r="Q114" s="172"/>
    </row>
    <row r="115" spans="7:17" s="52" customFormat="1" ht="16.5" customHeight="1" x14ac:dyDescent="0.35">
      <c r="G115" s="66" t="s">
        <v>1525</v>
      </c>
      <c r="H115" s="288">
        <v>531</v>
      </c>
      <c r="J115" s="53"/>
      <c r="K115" s="53"/>
      <c r="M115" s="53">
        <v>112</v>
      </c>
      <c r="O115" s="49">
        <v>2020</v>
      </c>
      <c r="Q115" s="172"/>
    </row>
    <row r="116" spans="7:17" s="52" customFormat="1" ht="16.5" customHeight="1" x14ac:dyDescent="0.35">
      <c r="G116" s="66" t="s">
        <v>1526</v>
      </c>
      <c r="H116" s="288">
        <v>418</v>
      </c>
      <c r="J116" s="53"/>
      <c r="K116" s="53"/>
      <c r="M116" s="53">
        <v>113</v>
      </c>
      <c r="O116" s="49">
        <v>2021</v>
      </c>
      <c r="Q116" s="172"/>
    </row>
    <row r="117" spans="7:17" s="52" customFormat="1" ht="16.5" customHeight="1" x14ac:dyDescent="0.35">
      <c r="G117" s="66" t="s">
        <v>1010</v>
      </c>
      <c r="H117" s="288">
        <v>428</v>
      </c>
      <c r="J117" s="53"/>
      <c r="K117" s="53"/>
      <c r="M117" s="53">
        <v>114</v>
      </c>
      <c r="O117" s="49">
        <v>2022</v>
      </c>
      <c r="Q117" s="172"/>
    </row>
    <row r="118" spans="7:17" s="52" customFormat="1" ht="16.5" customHeight="1" x14ac:dyDescent="0.35">
      <c r="G118" s="66" t="s">
        <v>52</v>
      </c>
      <c r="H118" s="288">
        <v>426</v>
      </c>
      <c r="J118" s="53"/>
      <c r="K118" s="53"/>
      <c r="M118" s="53">
        <v>115</v>
      </c>
      <c r="O118" s="49">
        <v>2023</v>
      </c>
      <c r="Q118" s="172"/>
    </row>
    <row r="119" spans="7:17" s="52" customFormat="1" ht="16.5" customHeight="1" x14ac:dyDescent="0.35">
      <c r="G119" s="66" t="s">
        <v>53</v>
      </c>
      <c r="H119" s="288">
        <v>440</v>
      </c>
      <c r="J119" s="53"/>
      <c r="K119" s="53"/>
      <c r="M119" s="53">
        <v>116</v>
      </c>
      <c r="O119" s="49">
        <v>2024</v>
      </c>
      <c r="Q119" s="172"/>
    </row>
    <row r="120" spans="7:17" s="52" customFormat="1" ht="16.5" customHeight="1" x14ac:dyDescent="0.35">
      <c r="G120" s="66" t="s">
        <v>1005</v>
      </c>
      <c r="H120" s="288">
        <v>430</v>
      </c>
      <c r="J120" s="53"/>
      <c r="K120" s="53"/>
      <c r="M120" s="53">
        <v>117</v>
      </c>
      <c r="O120" s="49">
        <v>2025</v>
      </c>
      <c r="Q120" s="172"/>
    </row>
    <row r="121" spans="7:17" s="52" customFormat="1" ht="16.5" customHeight="1" x14ac:dyDescent="0.35">
      <c r="G121" s="66" t="s">
        <v>1007</v>
      </c>
      <c r="H121" s="288">
        <v>422</v>
      </c>
      <c r="J121" s="53"/>
      <c r="K121" s="53"/>
      <c r="M121" s="53">
        <v>118</v>
      </c>
      <c r="O121" s="49">
        <v>2026</v>
      </c>
      <c r="Q121" s="172"/>
    </row>
    <row r="122" spans="7:17" s="52" customFormat="1" ht="16.5" customHeight="1" x14ac:dyDescent="0.35">
      <c r="G122" s="66" t="s">
        <v>1527</v>
      </c>
      <c r="H122" s="288">
        <v>434</v>
      </c>
      <c r="J122" s="53"/>
      <c r="K122" s="53"/>
      <c r="M122" s="53">
        <v>119</v>
      </c>
      <c r="O122" s="49">
        <v>2027</v>
      </c>
      <c r="Q122" s="172"/>
    </row>
    <row r="123" spans="7:17" s="52" customFormat="1" ht="16.5" customHeight="1" x14ac:dyDescent="0.35">
      <c r="G123" s="66" t="s">
        <v>1008</v>
      </c>
      <c r="H123" s="288">
        <v>438</v>
      </c>
      <c r="J123" s="53"/>
      <c r="K123" s="53"/>
      <c r="M123" s="53">
        <v>120</v>
      </c>
      <c r="O123" s="49">
        <v>2028</v>
      </c>
      <c r="Q123" s="172"/>
    </row>
    <row r="124" spans="7:17" s="52" customFormat="1" ht="16.5" customHeight="1" x14ac:dyDescent="0.35">
      <c r="G124" s="66" t="s">
        <v>54</v>
      </c>
      <c r="H124" s="288">
        <v>442</v>
      </c>
      <c r="J124" s="53"/>
      <c r="K124" s="53"/>
      <c r="M124" s="53">
        <v>121</v>
      </c>
      <c r="O124" s="49">
        <v>2029</v>
      </c>
      <c r="Q124" s="172"/>
    </row>
    <row r="125" spans="7:17" s="52" customFormat="1" ht="16.5" customHeight="1" x14ac:dyDescent="0.35">
      <c r="G125" s="66" t="s">
        <v>1012</v>
      </c>
      <c r="H125" s="288">
        <v>480</v>
      </c>
      <c r="J125" s="53"/>
      <c r="K125" s="53"/>
      <c r="M125" s="53">
        <v>122</v>
      </c>
      <c r="O125" s="49">
        <v>2030</v>
      </c>
      <c r="Q125" s="172"/>
    </row>
    <row r="126" spans="7:17" s="52" customFormat="1" ht="16.5" customHeight="1" x14ac:dyDescent="0.35">
      <c r="G126" s="66" t="s">
        <v>1013</v>
      </c>
      <c r="H126" s="288">
        <v>478</v>
      </c>
      <c r="J126" s="53"/>
      <c r="K126" s="53"/>
      <c r="M126" s="53">
        <v>123</v>
      </c>
      <c r="Q126" s="172"/>
    </row>
    <row r="127" spans="7:17" s="52" customFormat="1" ht="16.5" customHeight="1" x14ac:dyDescent="0.35">
      <c r="G127" s="66" t="s">
        <v>55</v>
      </c>
      <c r="H127" s="288">
        <v>450</v>
      </c>
      <c r="J127" s="53"/>
      <c r="K127" s="53"/>
      <c r="M127" s="53">
        <v>124</v>
      </c>
      <c r="Q127" s="172"/>
    </row>
    <row r="128" spans="7:17" s="52" customFormat="1" ht="16.5" customHeight="1" x14ac:dyDescent="0.35">
      <c r="G128" s="66" t="s">
        <v>56</v>
      </c>
      <c r="H128" s="288">
        <v>175</v>
      </c>
      <c r="J128" s="53"/>
      <c r="K128" s="53"/>
      <c r="M128" s="53">
        <v>125</v>
      </c>
      <c r="Q128" s="172"/>
    </row>
    <row r="129" spans="7:17" s="52" customFormat="1" ht="16.5" customHeight="1" x14ac:dyDescent="0.35">
      <c r="G129" s="66" t="s">
        <v>57</v>
      </c>
      <c r="H129" s="288">
        <v>446</v>
      </c>
      <c r="J129" s="53"/>
      <c r="K129" s="53"/>
      <c r="M129" s="53">
        <v>126</v>
      </c>
      <c r="Q129" s="172"/>
    </row>
    <row r="130" spans="7:17" s="52" customFormat="1" ht="16.5" customHeight="1" x14ac:dyDescent="0.35">
      <c r="G130" s="66" t="s">
        <v>1017</v>
      </c>
      <c r="H130" s="288">
        <v>454</v>
      </c>
      <c r="J130" s="53"/>
      <c r="K130" s="53"/>
      <c r="M130" s="53">
        <v>127</v>
      </c>
      <c r="Q130" s="172"/>
    </row>
    <row r="131" spans="7:17" s="52" customFormat="1" ht="16.5" customHeight="1" x14ac:dyDescent="0.35">
      <c r="G131" s="66" t="s">
        <v>1018</v>
      </c>
      <c r="H131" s="288">
        <v>458</v>
      </c>
      <c r="J131" s="53"/>
      <c r="K131" s="53"/>
      <c r="M131" s="53">
        <v>128</v>
      </c>
      <c r="Q131" s="172"/>
    </row>
    <row r="132" spans="7:17" s="52" customFormat="1" ht="16.5" customHeight="1" x14ac:dyDescent="0.35">
      <c r="G132" s="66" t="s">
        <v>1015</v>
      </c>
      <c r="H132" s="288">
        <v>466</v>
      </c>
      <c r="J132" s="53"/>
      <c r="K132" s="53"/>
      <c r="M132" s="53">
        <v>129</v>
      </c>
      <c r="Q132" s="172"/>
    </row>
    <row r="133" spans="7:17" s="52" customFormat="1" ht="16.5" customHeight="1" x14ac:dyDescent="0.35">
      <c r="G133" s="66" t="s">
        <v>1528</v>
      </c>
      <c r="H133" s="288">
        <v>581</v>
      </c>
      <c r="J133" s="53"/>
      <c r="K133" s="53"/>
      <c r="M133" s="53">
        <v>130</v>
      </c>
      <c r="Q133" s="172"/>
    </row>
    <row r="134" spans="7:17" s="52" customFormat="1" ht="16.5" customHeight="1" x14ac:dyDescent="0.35">
      <c r="G134" s="66" t="s">
        <v>1019</v>
      </c>
      <c r="H134" s="288">
        <v>462</v>
      </c>
      <c r="J134" s="53"/>
      <c r="K134" s="53"/>
      <c r="M134" s="53">
        <v>131</v>
      </c>
      <c r="Q134" s="172"/>
    </row>
    <row r="135" spans="7:17" s="52" customFormat="1" ht="16.5" customHeight="1" x14ac:dyDescent="0.35">
      <c r="G135" s="66" t="s">
        <v>58</v>
      </c>
      <c r="H135" s="288">
        <v>470</v>
      </c>
      <c r="J135" s="53"/>
      <c r="K135" s="53"/>
      <c r="M135" s="53">
        <v>132</v>
      </c>
      <c r="Q135" s="172"/>
    </row>
    <row r="136" spans="7:17" s="52" customFormat="1" ht="16.5" customHeight="1" x14ac:dyDescent="0.35">
      <c r="G136" s="66" t="s">
        <v>59</v>
      </c>
      <c r="H136" s="288">
        <v>504</v>
      </c>
      <c r="J136" s="53"/>
      <c r="K136" s="53"/>
      <c r="M136" s="53">
        <v>133</v>
      </c>
      <c r="Q136" s="172"/>
    </row>
    <row r="137" spans="7:17" s="52" customFormat="1" ht="16.5" customHeight="1" x14ac:dyDescent="0.35">
      <c r="G137" s="66" t="s">
        <v>1529</v>
      </c>
      <c r="H137" s="288">
        <v>474</v>
      </c>
      <c r="J137" s="53"/>
      <c r="K137" s="53"/>
      <c r="M137" s="53">
        <v>134</v>
      </c>
      <c r="Q137" s="172"/>
    </row>
    <row r="138" spans="7:17" s="52" customFormat="1" ht="16.5" customHeight="1" x14ac:dyDescent="0.35">
      <c r="G138" s="66" t="s">
        <v>1530</v>
      </c>
      <c r="H138" s="288">
        <v>584</v>
      </c>
      <c r="J138" s="53"/>
      <c r="K138" s="53"/>
      <c r="M138" s="53">
        <v>135</v>
      </c>
      <c r="Q138" s="172"/>
    </row>
    <row r="139" spans="7:17" s="52" customFormat="1" ht="16.5" customHeight="1" x14ac:dyDescent="0.35">
      <c r="G139" s="66" t="s">
        <v>60</v>
      </c>
      <c r="H139" s="288">
        <v>484</v>
      </c>
      <c r="J139" s="53"/>
      <c r="K139" s="53"/>
      <c r="M139" s="53">
        <v>136</v>
      </c>
      <c r="Q139" s="172"/>
    </row>
    <row r="140" spans="7:17" s="52" customFormat="1" ht="16.5" customHeight="1" x14ac:dyDescent="0.35">
      <c r="G140" s="66" t="s">
        <v>1011</v>
      </c>
      <c r="H140" s="288">
        <v>583</v>
      </c>
      <c r="J140" s="53"/>
      <c r="K140" s="53"/>
      <c r="M140" s="53">
        <v>137</v>
      </c>
      <c r="Q140" s="172"/>
    </row>
    <row r="141" spans="7:17" s="52" customFormat="1" ht="16.5" customHeight="1" x14ac:dyDescent="0.35">
      <c r="G141" s="66" t="s">
        <v>1022</v>
      </c>
      <c r="H141" s="288">
        <v>508</v>
      </c>
      <c r="J141" s="53"/>
      <c r="K141" s="53"/>
      <c r="M141" s="53">
        <v>138</v>
      </c>
      <c r="Q141" s="172"/>
    </row>
    <row r="142" spans="7:17" s="52" customFormat="1" ht="16.5" customHeight="1" x14ac:dyDescent="0.35">
      <c r="G142" s="66" t="s">
        <v>1531</v>
      </c>
      <c r="H142" s="288">
        <v>498</v>
      </c>
      <c r="J142" s="53"/>
      <c r="K142" s="53"/>
      <c r="M142" s="53">
        <v>139</v>
      </c>
      <c r="Q142" s="172"/>
    </row>
    <row r="143" spans="7:17" s="52" customFormat="1" ht="16.5" customHeight="1" x14ac:dyDescent="0.35">
      <c r="G143" s="66" t="s">
        <v>61</v>
      </c>
      <c r="H143" s="288">
        <v>492</v>
      </c>
      <c r="J143" s="53"/>
      <c r="K143" s="53"/>
      <c r="M143" s="53">
        <v>140</v>
      </c>
      <c r="Q143" s="172"/>
    </row>
    <row r="144" spans="7:17" s="52" customFormat="1" ht="16.5" customHeight="1" x14ac:dyDescent="0.35">
      <c r="G144" s="66" t="s">
        <v>1024</v>
      </c>
      <c r="H144" s="288">
        <v>496</v>
      </c>
      <c r="J144" s="53"/>
      <c r="K144" s="53"/>
      <c r="M144" s="53">
        <v>141</v>
      </c>
      <c r="Q144" s="172"/>
    </row>
    <row r="145" spans="7:17" s="52" customFormat="1" ht="16.5" customHeight="1" x14ac:dyDescent="0.35">
      <c r="G145" s="66" t="s">
        <v>62</v>
      </c>
      <c r="H145" s="288">
        <v>500</v>
      </c>
      <c r="J145" s="53"/>
      <c r="K145" s="53"/>
      <c r="M145" s="53">
        <v>142</v>
      </c>
      <c r="Q145" s="172"/>
    </row>
    <row r="146" spans="7:17" s="52" customFormat="1" ht="16.5" customHeight="1" x14ac:dyDescent="0.35">
      <c r="G146" s="66" t="s">
        <v>346</v>
      </c>
      <c r="H146" s="288">
        <v>104</v>
      </c>
      <c r="J146" s="53"/>
      <c r="K146" s="53"/>
      <c r="M146" s="53">
        <v>143</v>
      </c>
      <c r="Q146" s="172"/>
    </row>
    <row r="147" spans="7:17" s="52" customFormat="1" ht="16.5" customHeight="1" x14ac:dyDescent="0.35">
      <c r="G147" s="66" t="s">
        <v>1032</v>
      </c>
      <c r="H147" s="288">
        <v>516</v>
      </c>
      <c r="J147" s="53"/>
      <c r="K147" s="53"/>
      <c r="M147" s="53">
        <v>144</v>
      </c>
      <c r="Q147" s="172"/>
    </row>
    <row r="148" spans="7:17" s="52" customFormat="1" ht="16.5" customHeight="1" x14ac:dyDescent="0.35">
      <c r="G148" s="66" t="s">
        <v>63</v>
      </c>
      <c r="H148" s="288">
        <v>520</v>
      </c>
      <c r="J148" s="53"/>
      <c r="K148" s="53"/>
      <c r="M148" s="53">
        <v>145</v>
      </c>
      <c r="Q148" s="172"/>
    </row>
    <row r="149" spans="7:17" s="52" customFormat="1" ht="16.5" customHeight="1" x14ac:dyDescent="0.35">
      <c r="G149" s="66" t="s">
        <v>64</v>
      </c>
      <c r="H149" s="288">
        <v>524</v>
      </c>
      <c r="J149" s="53"/>
      <c r="K149" s="53"/>
      <c r="M149" s="53">
        <v>146</v>
      </c>
      <c r="Q149" s="172"/>
    </row>
    <row r="150" spans="7:17" s="52" customFormat="1" ht="16.5" customHeight="1" x14ac:dyDescent="0.35">
      <c r="G150" s="66" t="s">
        <v>1025</v>
      </c>
      <c r="H150" s="288">
        <v>562</v>
      </c>
      <c r="J150" s="53"/>
      <c r="K150" s="53"/>
      <c r="M150" s="53">
        <v>147</v>
      </c>
      <c r="Q150" s="172"/>
    </row>
    <row r="151" spans="7:17" s="52" customFormat="1" ht="16.5" customHeight="1" x14ac:dyDescent="0.35">
      <c r="G151" s="66" t="s">
        <v>1026</v>
      </c>
      <c r="H151" s="288">
        <v>566</v>
      </c>
      <c r="J151" s="53"/>
      <c r="K151" s="53"/>
      <c r="M151" s="53">
        <v>148</v>
      </c>
      <c r="Q151" s="172"/>
    </row>
    <row r="152" spans="7:17" s="52" customFormat="1" ht="16.5" customHeight="1" x14ac:dyDescent="0.35">
      <c r="G152" s="66" t="s">
        <v>1027</v>
      </c>
      <c r="H152" s="288">
        <v>528</v>
      </c>
      <c r="J152" s="53"/>
      <c r="K152" s="53"/>
      <c r="M152" s="53">
        <v>149</v>
      </c>
      <c r="Q152" s="172"/>
    </row>
    <row r="153" spans="7:17" s="52" customFormat="1" ht="16.5" customHeight="1" x14ac:dyDescent="0.35">
      <c r="G153" s="66" t="s">
        <v>1532</v>
      </c>
      <c r="H153" s="288">
        <v>530</v>
      </c>
      <c r="J153" s="53"/>
      <c r="K153" s="53"/>
      <c r="M153" s="53">
        <v>150</v>
      </c>
      <c r="Q153" s="172"/>
    </row>
    <row r="154" spans="7:17" s="52" customFormat="1" ht="16.5" customHeight="1" x14ac:dyDescent="0.35">
      <c r="G154" s="66" t="s">
        <v>1029</v>
      </c>
      <c r="H154" s="288">
        <v>558</v>
      </c>
      <c r="J154" s="53"/>
      <c r="K154" s="53"/>
      <c r="M154" s="53">
        <v>151</v>
      </c>
      <c r="Q154" s="172"/>
    </row>
    <row r="155" spans="7:17" s="52" customFormat="1" ht="16.5" customHeight="1" x14ac:dyDescent="0.35">
      <c r="G155" s="66" t="s">
        <v>1030</v>
      </c>
      <c r="H155" s="288">
        <v>276</v>
      </c>
      <c r="J155" s="53"/>
      <c r="K155" s="53"/>
      <c r="M155" s="53">
        <v>152</v>
      </c>
      <c r="Q155" s="172"/>
    </row>
    <row r="156" spans="7:17" s="52" customFormat="1" ht="16.5" customHeight="1" x14ac:dyDescent="0.35">
      <c r="G156" s="66" t="s">
        <v>1533</v>
      </c>
      <c r="H156" s="288">
        <v>570</v>
      </c>
      <c r="J156" s="53"/>
      <c r="K156" s="53"/>
      <c r="M156" s="53">
        <v>153</v>
      </c>
      <c r="Q156" s="172"/>
    </row>
    <row r="157" spans="7:17" s="52" customFormat="1" ht="16.5" customHeight="1" x14ac:dyDescent="0.35">
      <c r="G157" s="66" t="s">
        <v>1033</v>
      </c>
      <c r="H157" s="288">
        <v>554</v>
      </c>
      <c r="J157" s="53"/>
      <c r="K157" s="53"/>
      <c r="M157" s="53">
        <v>154</v>
      </c>
      <c r="Q157" s="172"/>
    </row>
    <row r="158" spans="7:17" s="52" customFormat="1" ht="16.5" customHeight="1" x14ac:dyDescent="0.35">
      <c r="G158" s="66" t="s">
        <v>1034</v>
      </c>
      <c r="H158" s="288">
        <v>540</v>
      </c>
      <c r="J158" s="53"/>
      <c r="K158" s="53"/>
      <c r="M158" s="53">
        <v>155</v>
      </c>
      <c r="Q158" s="172"/>
    </row>
    <row r="159" spans="7:17" s="52" customFormat="1" ht="16.5" customHeight="1" x14ac:dyDescent="0.35">
      <c r="G159" s="66" t="s">
        <v>1035</v>
      </c>
      <c r="H159" s="288">
        <v>578</v>
      </c>
      <c r="J159" s="53"/>
      <c r="K159" s="53"/>
      <c r="M159" s="53">
        <v>156</v>
      </c>
      <c r="Q159" s="172"/>
    </row>
    <row r="160" spans="7:17" s="52" customFormat="1" ht="16.5" customHeight="1" x14ac:dyDescent="0.35">
      <c r="G160" s="66" t="s">
        <v>1036</v>
      </c>
      <c r="H160" s="288">
        <v>784</v>
      </c>
      <c r="J160" s="53"/>
      <c r="K160" s="53"/>
      <c r="M160" s="53">
        <v>157</v>
      </c>
      <c r="Q160" s="172"/>
    </row>
    <row r="161" spans="7:17" s="52" customFormat="1" ht="16.5" customHeight="1" x14ac:dyDescent="0.35">
      <c r="G161" s="66" t="s">
        <v>65</v>
      </c>
      <c r="H161" s="288">
        <v>512</v>
      </c>
      <c r="J161" s="53"/>
      <c r="K161" s="53"/>
      <c r="M161" s="53">
        <v>158</v>
      </c>
      <c r="Q161" s="172"/>
    </row>
    <row r="162" spans="7:17" s="52" customFormat="1" ht="16.5" customHeight="1" x14ac:dyDescent="0.35">
      <c r="G162" s="66" t="s">
        <v>1038</v>
      </c>
      <c r="H162" s="288" t="s">
        <v>949</v>
      </c>
      <c r="J162" s="53"/>
      <c r="K162" s="53"/>
      <c r="M162" s="53">
        <v>159</v>
      </c>
      <c r="Q162" s="172"/>
    </row>
    <row r="163" spans="7:17" s="52" customFormat="1" ht="16.5" customHeight="1" x14ac:dyDescent="0.35">
      <c r="G163" s="66" t="s">
        <v>1534</v>
      </c>
      <c r="H163" s="288">
        <v>334</v>
      </c>
      <c r="J163" s="53"/>
      <c r="K163" s="53"/>
      <c r="M163" s="53">
        <v>160</v>
      </c>
      <c r="Q163" s="172"/>
    </row>
    <row r="164" spans="7:17" s="52" customFormat="1" ht="16.5" customHeight="1" x14ac:dyDescent="0.35">
      <c r="G164" s="66" t="s">
        <v>1039</v>
      </c>
      <c r="H164" s="287">
        <v>833</v>
      </c>
      <c r="J164" s="53"/>
      <c r="K164" s="53"/>
      <c r="M164" s="53">
        <v>161</v>
      </c>
      <c r="Q164" s="172"/>
    </row>
    <row r="165" spans="7:17" s="52" customFormat="1" ht="16.5" customHeight="1" x14ac:dyDescent="0.35">
      <c r="G165" s="66" t="s">
        <v>1040</v>
      </c>
      <c r="H165" s="288">
        <v>574</v>
      </c>
      <c r="J165" s="53"/>
      <c r="K165" s="53"/>
      <c r="M165" s="53">
        <v>162</v>
      </c>
      <c r="Q165" s="172"/>
    </row>
    <row r="166" spans="7:17" s="52" customFormat="1" ht="16.5" customHeight="1" x14ac:dyDescent="0.35">
      <c r="G166" s="66" t="s">
        <v>1041</v>
      </c>
      <c r="H166" s="288">
        <v>162</v>
      </c>
      <c r="J166" s="53"/>
      <c r="K166" s="53"/>
      <c r="M166" s="53">
        <v>163</v>
      </c>
      <c r="Q166" s="172"/>
    </row>
    <row r="167" spans="7:17" s="52" customFormat="1" ht="16.5" customHeight="1" x14ac:dyDescent="0.35">
      <c r="G167" s="66" t="s">
        <v>348</v>
      </c>
      <c r="H167" s="288">
        <v>184</v>
      </c>
      <c r="J167" s="53"/>
      <c r="K167" s="53"/>
      <c r="M167" s="53">
        <v>164</v>
      </c>
      <c r="Q167" s="172"/>
    </row>
    <row r="168" spans="7:17" s="52" customFormat="1" ht="16.5" customHeight="1" x14ac:dyDescent="0.35">
      <c r="G168" s="66" t="s">
        <v>1535</v>
      </c>
      <c r="H168" s="288">
        <v>654</v>
      </c>
      <c r="J168" s="53"/>
      <c r="K168" s="53"/>
      <c r="M168" s="53">
        <v>165</v>
      </c>
      <c r="Q168" s="172"/>
    </row>
    <row r="169" spans="7:17" s="52" customFormat="1" ht="16.5" customHeight="1" x14ac:dyDescent="0.35">
      <c r="G169" s="66" t="s">
        <v>1536</v>
      </c>
      <c r="H169" s="288">
        <v>796</v>
      </c>
      <c r="J169" s="53"/>
      <c r="K169" s="53"/>
      <c r="M169" s="53">
        <v>166</v>
      </c>
      <c r="Q169" s="172"/>
    </row>
    <row r="170" spans="7:17" s="52" customFormat="1" ht="16.5" customHeight="1" x14ac:dyDescent="0.35">
      <c r="G170" s="66" t="s">
        <v>1537</v>
      </c>
      <c r="H170" s="288">
        <v>744</v>
      </c>
      <c r="J170" s="53"/>
      <c r="K170" s="53"/>
      <c r="M170" s="53">
        <v>167</v>
      </c>
      <c r="Q170" s="172"/>
    </row>
    <row r="171" spans="7:17" s="52" customFormat="1" ht="16.5" customHeight="1" x14ac:dyDescent="0.35">
      <c r="G171" s="66" t="s">
        <v>66</v>
      </c>
      <c r="H171" s="288">
        <v>586</v>
      </c>
      <c r="J171" s="53"/>
      <c r="K171" s="53"/>
      <c r="M171" s="53">
        <v>168</v>
      </c>
      <c r="Q171" s="172"/>
    </row>
    <row r="172" spans="7:17" s="52" customFormat="1" ht="16.5" customHeight="1" x14ac:dyDescent="0.35">
      <c r="G172" s="66" t="s">
        <v>67</v>
      </c>
      <c r="H172" s="288">
        <v>585</v>
      </c>
      <c r="J172" s="53"/>
      <c r="K172" s="53"/>
      <c r="M172" s="53">
        <v>169</v>
      </c>
      <c r="Q172" s="172"/>
    </row>
    <row r="173" spans="7:17" s="52" customFormat="1" ht="16.5" customHeight="1" x14ac:dyDescent="0.35">
      <c r="G173" s="66" t="s">
        <v>1538</v>
      </c>
      <c r="H173" s="288">
        <v>275</v>
      </c>
      <c r="J173" s="53"/>
      <c r="K173" s="53"/>
      <c r="M173" s="53">
        <v>170</v>
      </c>
      <c r="Q173" s="172"/>
    </row>
    <row r="174" spans="7:17" s="52" customFormat="1" ht="16.5" customHeight="1" x14ac:dyDescent="0.35">
      <c r="G174" s="66" t="s">
        <v>68</v>
      </c>
      <c r="H174" s="288">
        <v>591</v>
      </c>
      <c r="J174" s="53"/>
      <c r="K174" s="53"/>
      <c r="M174" s="53">
        <v>171</v>
      </c>
      <c r="Q174" s="172"/>
    </row>
    <row r="175" spans="7:17" s="52" customFormat="1" ht="16.5" customHeight="1" x14ac:dyDescent="0.35">
      <c r="G175" s="66" t="s">
        <v>1539</v>
      </c>
      <c r="H175" s="288">
        <v>598</v>
      </c>
      <c r="J175" s="53"/>
      <c r="K175" s="53"/>
      <c r="M175" s="53">
        <v>172</v>
      </c>
      <c r="Q175" s="172"/>
    </row>
    <row r="176" spans="7:17" s="52" customFormat="1" ht="16.5" customHeight="1" x14ac:dyDescent="0.35">
      <c r="G176" s="66" t="s">
        <v>69</v>
      </c>
      <c r="H176" s="288">
        <v>600</v>
      </c>
      <c r="J176" s="53"/>
      <c r="K176" s="53"/>
      <c r="M176" s="53">
        <v>173</v>
      </c>
      <c r="Q176" s="172"/>
    </row>
    <row r="177" spans="7:17" s="52" customFormat="1" ht="16.5" customHeight="1" x14ac:dyDescent="0.35">
      <c r="G177" s="66" t="s">
        <v>70</v>
      </c>
      <c r="H177" s="288">
        <v>604</v>
      </c>
      <c r="J177" s="53"/>
      <c r="K177" s="53"/>
      <c r="M177" s="53">
        <v>174</v>
      </c>
      <c r="Q177" s="172"/>
    </row>
    <row r="178" spans="7:17" s="52" customFormat="1" ht="16.5" customHeight="1" x14ac:dyDescent="0.35">
      <c r="G178" s="66" t="s">
        <v>1044</v>
      </c>
      <c r="H178" s="288">
        <v>710</v>
      </c>
      <c r="J178" s="53"/>
      <c r="K178" s="53"/>
      <c r="M178" s="53">
        <v>175</v>
      </c>
      <c r="Q178" s="172"/>
    </row>
    <row r="179" spans="7:17" s="52" customFormat="1" ht="16.5" customHeight="1" x14ac:dyDescent="0.35">
      <c r="G179" s="66" t="s">
        <v>1540</v>
      </c>
      <c r="H179" s="288">
        <v>239</v>
      </c>
      <c r="J179" s="53"/>
      <c r="K179" s="53"/>
      <c r="M179" s="53">
        <v>176</v>
      </c>
      <c r="Q179" s="172"/>
    </row>
    <row r="180" spans="7:17" s="52" customFormat="1" ht="16.5" customHeight="1" x14ac:dyDescent="0.35">
      <c r="G180" s="66" t="s">
        <v>1541</v>
      </c>
      <c r="H180" s="288">
        <v>728</v>
      </c>
      <c r="J180" s="53"/>
      <c r="K180" s="53"/>
      <c r="M180" s="53">
        <v>177</v>
      </c>
      <c r="Q180" s="172"/>
    </row>
    <row r="181" spans="7:17" s="52" customFormat="1" ht="16.5" customHeight="1" x14ac:dyDescent="0.35">
      <c r="G181" s="66" t="s">
        <v>1542</v>
      </c>
      <c r="H181" s="288">
        <v>807</v>
      </c>
      <c r="J181" s="53"/>
      <c r="K181" s="53"/>
      <c r="M181" s="53">
        <v>178</v>
      </c>
      <c r="Q181" s="172"/>
    </row>
    <row r="182" spans="7:17" s="52" customFormat="1" ht="16.5" customHeight="1" x14ac:dyDescent="0.35">
      <c r="G182" s="66" t="s">
        <v>1046</v>
      </c>
      <c r="H182" s="288">
        <v>580</v>
      </c>
      <c r="J182" s="53"/>
      <c r="K182" s="53"/>
      <c r="M182" s="53">
        <v>179</v>
      </c>
      <c r="Q182" s="172"/>
    </row>
    <row r="183" spans="7:17" s="52" customFormat="1" ht="16.5" customHeight="1" x14ac:dyDescent="0.35">
      <c r="G183" s="66" t="s">
        <v>1047</v>
      </c>
      <c r="H183" s="288">
        <v>612</v>
      </c>
      <c r="J183" s="53"/>
      <c r="K183" s="53"/>
      <c r="M183" s="53">
        <v>180</v>
      </c>
      <c r="Q183" s="172"/>
    </row>
    <row r="184" spans="7:17" s="52" customFormat="1" ht="16.5" customHeight="1" x14ac:dyDescent="0.35">
      <c r="G184" s="66" t="s">
        <v>351</v>
      </c>
      <c r="H184" s="288">
        <v>616</v>
      </c>
      <c r="J184" s="53"/>
      <c r="K184" s="53"/>
      <c r="M184" s="53">
        <v>181</v>
      </c>
      <c r="Q184" s="172"/>
    </row>
    <row r="185" spans="7:17" s="52" customFormat="1" ht="16.5" customHeight="1" x14ac:dyDescent="0.35">
      <c r="G185" s="66" t="s">
        <v>1051</v>
      </c>
      <c r="H185" s="66">
        <v>620</v>
      </c>
      <c r="J185" s="53"/>
      <c r="K185" s="53"/>
      <c r="M185" s="53">
        <v>182</v>
      </c>
      <c r="Q185" s="172"/>
    </row>
    <row r="186" spans="7:17" s="52" customFormat="1" ht="16.5" customHeight="1" x14ac:dyDescent="0.35">
      <c r="G186" s="66" t="s">
        <v>352</v>
      </c>
      <c r="H186" s="288">
        <v>630</v>
      </c>
      <c r="J186" s="53"/>
      <c r="K186" s="53"/>
      <c r="M186" s="53">
        <v>183</v>
      </c>
      <c r="Q186" s="172"/>
    </row>
    <row r="187" spans="7:17" s="52" customFormat="1" ht="16.5" customHeight="1" x14ac:dyDescent="0.35">
      <c r="G187" s="66" t="s">
        <v>353</v>
      </c>
      <c r="H187" s="288">
        <v>638</v>
      </c>
      <c r="J187" s="53"/>
      <c r="K187" s="53"/>
      <c r="M187" s="53">
        <v>184</v>
      </c>
      <c r="Q187" s="172"/>
    </row>
    <row r="188" spans="7:17" s="52" customFormat="1" ht="16.5" customHeight="1" x14ac:dyDescent="0.35">
      <c r="G188" s="66" t="s">
        <v>1052</v>
      </c>
      <c r="H188" s="288">
        <v>643</v>
      </c>
      <c r="J188" s="53"/>
      <c r="K188" s="53"/>
      <c r="M188" s="53">
        <v>185</v>
      </c>
      <c r="Q188" s="172"/>
    </row>
    <row r="189" spans="7:17" s="52" customFormat="1" ht="16.5" customHeight="1" x14ac:dyDescent="0.35">
      <c r="G189" s="66" t="s">
        <v>71</v>
      </c>
      <c r="H189" s="288">
        <v>646</v>
      </c>
      <c r="J189" s="53"/>
      <c r="K189" s="53"/>
      <c r="M189" s="53">
        <v>186</v>
      </c>
      <c r="Q189" s="172"/>
    </row>
    <row r="190" spans="7:17" s="52" customFormat="1" ht="16.5" customHeight="1" x14ac:dyDescent="0.35">
      <c r="G190" s="66" t="s">
        <v>1053</v>
      </c>
      <c r="H190" s="288">
        <v>642</v>
      </c>
      <c r="J190" s="53"/>
      <c r="K190" s="53"/>
      <c r="M190" s="53">
        <v>187</v>
      </c>
      <c r="Q190" s="172"/>
    </row>
    <row r="191" spans="7:17" s="52" customFormat="1" ht="16.5" customHeight="1" x14ac:dyDescent="0.35">
      <c r="G191" s="66" t="s">
        <v>354</v>
      </c>
      <c r="H191" s="288">
        <v>222</v>
      </c>
      <c r="J191" s="53"/>
      <c r="K191" s="53"/>
      <c r="M191" s="53">
        <v>188</v>
      </c>
      <c r="Q191" s="172"/>
    </row>
    <row r="192" spans="7:17" s="52" customFormat="1" ht="16.5" customHeight="1" x14ac:dyDescent="0.35">
      <c r="G192" s="66" t="s">
        <v>1543</v>
      </c>
      <c r="H192" s="288">
        <v>882</v>
      </c>
      <c r="J192" s="53"/>
      <c r="K192" s="53"/>
      <c r="M192" s="53">
        <v>189</v>
      </c>
      <c r="Q192" s="172"/>
    </row>
    <row r="193" spans="7:17" s="52" customFormat="1" ht="16.5" customHeight="1" x14ac:dyDescent="0.35">
      <c r="G193" s="66" t="s">
        <v>1544</v>
      </c>
      <c r="H193" s="288">
        <v>674</v>
      </c>
      <c r="J193" s="53"/>
      <c r="K193" s="53"/>
      <c r="M193" s="53">
        <v>190</v>
      </c>
      <c r="Q193" s="172"/>
    </row>
    <row r="194" spans="7:17" s="52" customFormat="1" ht="16.5" customHeight="1" x14ac:dyDescent="0.35">
      <c r="G194" s="66" t="s">
        <v>1545</v>
      </c>
      <c r="H194" s="288">
        <v>678</v>
      </c>
      <c r="J194" s="53"/>
      <c r="K194" s="53"/>
      <c r="M194" s="53">
        <v>191</v>
      </c>
      <c r="Q194" s="172"/>
    </row>
    <row r="195" spans="7:17" s="52" customFormat="1" ht="16.5" customHeight="1" x14ac:dyDescent="0.35">
      <c r="G195" s="66" t="s">
        <v>1546</v>
      </c>
      <c r="H195" s="288">
        <v>680</v>
      </c>
      <c r="J195" s="53"/>
      <c r="K195" s="53"/>
      <c r="M195" s="53">
        <v>192</v>
      </c>
      <c r="Q195" s="172"/>
    </row>
    <row r="196" spans="7:17" s="52" customFormat="1" ht="16.5" customHeight="1" x14ac:dyDescent="0.35">
      <c r="G196" s="66" t="s">
        <v>1057</v>
      </c>
      <c r="H196" s="288">
        <v>682</v>
      </c>
      <c r="J196" s="53"/>
      <c r="K196" s="53"/>
      <c r="M196" s="53">
        <v>193</v>
      </c>
      <c r="Q196" s="172"/>
    </row>
    <row r="197" spans="7:17" s="52" customFormat="1" ht="16.5" customHeight="1" x14ac:dyDescent="0.35">
      <c r="G197" s="66" t="s">
        <v>1547</v>
      </c>
      <c r="H197" s="288">
        <v>336</v>
      </c>
      <c r="J197" s="53"/>
      <c r="K197" s="53"/>
      <c r="M197" s="53">
        <v>194</v>
      </c>
      <c r="Q197" s="172"/>
    </row>
    <row r="198" spans="7:17" s="52" customFormat="1" ht="16.5" customHeight="1" x14ac:dyDescent="0.35">
      <c r="G198" s="66" t="s">
        <v>1548</v>
      </c>
      <c r="H198" s="288">
        <v>690</v>
      </c>
      <c r="J198" s="53"/>
      <c r="K198" s="53"/>
      <c r="M198" s="53">
        <v>195</v>
      </c>
      <c r="Q198" s="172"/>
    </row>
    <row r="199" spans="7:17" s="52" customFormat="1" ht="16.5" customHeight="1" x14ac:dyDescent="0.35">
      <c r="G199" s="66" t="s">
        <v>1549</v>
      </c>
      <c r="H199" s="288">
        <v>652</v>
      </c>
      <c r="J199" s="53"/>
      <c r="K199" s="53"/>
      <c r="M199" s="53">
        <v>196</v>
      </c>
      <c r="Q199" s="172"/>
    </row>
    <row r="200" spans="7:17" s="52" customFormat="1" ht="16.5" customHeight="1" x14ac:dyDescent="0.35">
      <c r="G200" s="66" t="s">
        <v>72</v>
      </c>
      <c r="H200" s="288">
        <v>686</v>
      </c>
      <c r="J200" s="53"/>
      <c r="K200" s="53"/>
      <c r="M200" s="53">
        <v>197</v>
      </c>
      <c r="Q200" s="172"/>
    </row>
    <row r="201" spans="7:17" s="52" customFormat="1" ht="16.5" customHeight="1" x14ac:dyDescent="0.35">
      <c r="G201" s="66" t="s">
        <v>1550</v>
      </c>
      <c r="H201" s="288">
        <v>663</v>
      </c>
      <c r="J201" s="53"/>
      <c r="K201" s="53"/>
      <c r="M201" s="53">
        <v>200</v>
      </c>
      <c r="Q201" s="172"/>
    </row>
    <row r="202" spans="7:17" s="52" customFormat="1" ht="16.5" customHeight="1" x14ac:dyDescent="0.35">
      <c r="G202" s="66" t="s">
        <v>1551</v>
      </c>
      <c r="H202" s="288">
        <v>666</v>
      </c>
      <c r="J202" s="53"/>
      <c r="K202" s="53"/>
      <c r="M202" s="53"/>
      <c r="Q202" s="172"/>
    </row>
    <row r="203" spans="7:17" s="52" customFormat="1" ht="16.5" customHeight="1" x14ac:dyDescent="0.35">
      <c r="G203" s="66" t="s">
        <v>1552</v>
      </c>
      <c r="H203" s="288">
        <v>670</v>
      </c>
      <c r="J203" s="53"/>
      <c r="K203" s="53"/>
      <c r="M203" s="53"/>
      <c r="Q203" s="172"/>
    </row>
    <row r="204" spans="7:17" s="52" customFormat="1" ht="16.5" customHeight="1" x14ac:dyDescent="0.35">
      <c r="G204" s="66" t="s">
        <v>1061</v>
      </c>
      <c r="H204" s="288">
        <v>659</v>
      </c>
      <c r="J204" s="53"/>
      <c r="K204" s="53"/>
      <c r="M204" s="53"/>
      <c r="Q204" s="172"/>
    </row>
    <row r="205" spans="7:17" s="52" customFormat="1" ht="16.5" customHeight="1" x14ac:dyDescent="0.35">
      <c r="G205" s="66" t="s">
        <v>1062</v>
      </c>
      <c r="H205" s="288">
        <v>662</v>
      </c>
      <c r="J205" s="53"/>
      <c r="K205" s="53"/>
      <c r="M205" s="53"/>
      <c r="Q205" s="172"/>
    </row>
    <row r="206" spans="7:17" s="52" customFormat="1" ht="16.5" customHeight="1" x14ac:dyDescent="0.35">
      <c r="G206" s="66" t="s">
        <v>1063</v>
      </c>
      <c r="H206" s="288">
        <v>688</v>
      </c>
      <c r="J206" s="53"/>
      <c r="K206" s="53"/>
      <c r="M206" s="53"/>
      <c r="Q206" s="172"/>
    </row>
    <row r="207" spans="7:17" s="52" customFormat="1" ht="16.5" customHeight="1" x14ac:dyDescent="0.35">
      <c r="G207" s="66" t="s">
        <v>1064</v>
      </c>
      <c r="H207" s="288">
        <v>760</v>
      </c>
      <c r="J207" s="53"/>
      <c r="K207" s="53"/>
      <c r="M207" s="53"/>
      <c r="Q207" s="172"/>
    </row>
    <row r="208" spans="7:17" s="52" customFormat="1" ht="16.5" customHeight="1" x14ac:dyDescent="0.35">
      <c r="G208" s="66" t="s">
        <v>1054</v>
      </c>
      <c r="H208" s="288">
        <v>702</v>
      </c>
      <c r="J208" s="53"/>
      <c r="K208" s="53"/>
      <c r="M208" s="53"/>
      <c r="Q208" s="172"/>
    </row>
    <row r="209" spans="7:17" s="52" customFormat="1" ht="16.5" customHeight="1" x14ac:dyDescent="0.35">
      <c r="G209" s="66" t="s">
        <v>1553</v>
      </c>
      <c r="H209" s="288">
        <v>534</v>
      </c>
      <c r="J209" s="53"/>
      <c r="K209" s="53"/>
      <c r="M209" s="53"/>
      <c r="Q209" s="172"/>
    </row>
    <row r="210" spans="7:17" s="52" customFormat="1" ht="16.5" customHeight="1" x14ac:dyDescent="0.35">
      <c r="G210" s="66" t="s">
        <v>361</v>
      </c>
      <c r="H210" s="288">
        <v>703</v>
      </c>
      <c r="J210" s="53"/>
      <c r="K210" s="53"/>
      <c r="M210" s="53"/>
      <c r="Q210" s="172"/>
    </row>
    <row r="211" spans="7:17" s="52" customFormat="1" ht="16.5" customHeight="1" x14ac:dyDescent="0.35">
      <c r="G211" s="66" t="s">
        <v>1065</v>
      </c>
      <c r="H211" s="288">
        <v>705</v>
      </c>
      <c r="J211" s="53"/>
      <c r="K211" s="53"/>
      <c r="M211" s="53"/>
      <c r="Q211" s="172"/>
    </row>
    <row r="212" spans="7:17" s="52" customFormat="1" ht="16.5" customHeight="1" x14ac:dyDescent="0.35">
      <c r="G212" s="66" t="s">
        <v>1066</v>
      </c>
      <c r="H212" s="288" t="s">
        <v>945</v>
      </c>
      <c r="J212" s="53"/>
      <c r="K212" s="53"/>
      <c r="M212" s="53"/>
      <c r="Q212" s="172"/>
    </row>
    <row r="213" spans="7:17" s="52" customFormat="1" ht="16.5" customHeight="1" x14ac:dyDescent="0.35">
      <c r="G213" s="66" t="s">
        <v>1554</v>
      </c>
      <c r="H213" s="288">
        <v>706</v>
      </c>
      <c r="J213" s="53"/>
      <c r="K213" s="53"/>
      <c r="M213" s="53"/>
      <c r="Q213" s="172"/>
    </row>
    <row r="214" spans="7:17" s="52" customFormat="1" ht="16.5" customHeight="1" x14ac:dyDescent="0.35">
      <c r="G214" s="66" t="s">
        <v>1555</v>
      </c>
      <c r="H214" s="288">
        <v>826</v>
      </c>
      <c r="J214" s="53"/>
      <c r="K214" s="53"/>
      <c r="M214" s="53"/>
      <c r="Q214" s="172"/>
    </row>
    <row r="215" spans="7:17" s="52" customFormat="1" ht="16.5" customHeight="1" x14ac:dyDescent="0.35">
      <c r="G215" s="66" t="s">
        <v>1068</v>
      </c>
      <c r="H215" s="287">
        <v>840</v>
      </c>
      <c r="J215" s="53"/>
      <c r="K215" s="53"/>
      <c r="M215" s="53"/>
      <c r="Q215" s="172"/>
    </row>
    <row r="216" spans="7:17" s="52" customFormat="1" ht="16.5" customHeight="1" x14ac:dyDescent="0.35">
      <c r="G216" s="66" t="s">
        <v>73</v>
      </c>
      <c r="H216" s="288">
        <v>729</v>
      </c>
      <c r="J216" s="53"/>
      <c r="K216" s="53"/>
      <c r="M216" s="53"/>
      <c r="Q216" s="172"/>
    </row>
    <row r="217" spans="7:17" s="52" customFormat="1" ht="16.5" customHeight="1" x14ac:dyDescent="0.35">
      <c r="G217" s="66" t="s">
        <v>1556</v>
      </c>
      <c r="H217" s="288">
        <v>740</v>
      </c>
      <c r="J217" s="53"/>
      <c r="K217" s="53"/>
      <c r="M217" s="53"/>
      <c r="Q217" s="172"/>
    </row>
    <row r="218" spans="7:17" s="52" customFormat="1" ht="16.5" customHeight="1" x14ac:dyDescent="0.35">
      <c r="G218" s="66" t="s">
        <v>363</v>
      </c>
      <c r="H218" s="288">
        <v>694</v>
      </c>
      <c r="J218" s="53"/>
      <c r="K218" s="53"/>
      <c r="M218" s="53"/>
      <c r="Q218" s="172"/>
    </row>
    <row r="219" spans="7:17" s="52" customFormat="1" ht="16.5" customHeight="1" x14ac:dyDescent="0.35">
      <c r="G219" s="66" t="s">
        <v>74</v>
      </c>
      <c r="H219" s="288">
        <v>762</v>
      </c>
      <c r="J219" s="53"/>
      <c r="K219" s="53"/>
      <c r="M219" s="53"/>
      <c r="Q219" s="172"/>
    </row>
    <row r="220" spans="7:17" s="52" customFormat="1" ht="16.5" customHeight="1" x14ac:dyDescent="0.35">
      <c r="G220" s="66" t="s">
        <v>364</v>
      </c>
      <c r="H220" s="288">
        <v>764</v>
      </c>
      <c r="J220" s="53"/>
      <c r="K220" s="53"/>
      <c r="M220" s="53"/>
      <c r="Q220" s="172"/>
    </row>
    <row r="221" spans="7:17" s="52" customFormat="1" ht="16.5" customHeight="1" x14ac:dyDescent="0.35">
      <c r="G221" s="66" t="s">
        <v>1557</v>
      </c>
      <c r="H221" s="288">
        <v>158</v>
      </c>
      <c r="J221" s="53"/>
      <c r="K221" s="53"/>
      <c r="M221" s="53"/>
      <c r="Q221" s="172"/>
    </row>
    <row r="222" spans="7:17" s="52" customFormat="1" ht="16.5" customHeight="1" x14ac:dyDescent="0.35">
      <c r="G222" s="66" t="s">
        <v>1558</v>
      </c>
      <c r="H222" s="288">
        <v>834</v>
      </c>
      <c r="J222" s="53"/>
      <c r="K222" s="53"/>
      <c r="M222" s="53"/>
      <c r="Q222" s="172"/>
    </row>
    <row r="223" spans="7:17" s="52" customFormat="1" ht="16.5" customHeight="1" x14ac:dyDescent="0.35">
      <c r="G223" s="66" t="s">
        <v>1559</v>
      </c>
      <c r="H223" s="288">
        <v>626</v>
      </c>
      <c r="J223" s="53"/>
      <c r="K223" s="53"/>
      <c r="M223" s="53"/>
      <c r="Q223" s="172"/>
    </row>
    <row r="224" spans="7:17" s="52" customFormat="1" ht="16.5" customHeight="1" x14ac:dyDescent="0.35">
      <c r="G224" s="66" t="s">
        <v>75</v>
      </c>
      <c r="H224" s="288">
        <v>768</v>
      </c>
      <c r="J224" s="53"/>
      <c r="K224" s="53"/>
      <c r="M224" s="53"/>
      <c r="Q224" s="172"/>
    </row>
    <row r="225" spans="7:17" s="52" customFormat="1" ht="16.5" customHeight="1" x14ac:dyDescent="0.35">
      <c r="G225" s="66" t="s">
        <v>76</v>
      </c>
      <c r="H225" s="288">
        <v>772</v>
      </c>
      <c r="J225" s="53"/>
      <c r="K225" s="53"/>
      <c r="M225" s="53"/>
      <c r="Q225" s="172"/>
    </row>
    <row r="226" spans="7:17" s="52" customFormat="1" ht="16.5" customHeight="1" x14ac:dyDescent="0.35">
      <c r="G226" s="66" t="s">
        <v>77</v>
      </c>
      <c r="H226" s="288">
        <v>776</v>
      </c>
      <c r="J226" s="53"/>
      <c r="K226" s="53"/>
      <c r="M226" s="53"/>
      <c r="Q226" s="172"/>
    </row>
    <row r="227" spans="7:17" s="52" customFormat="1" ht="16.5" customHeight="1" x14ac:dyDescent="0.35">
      <c r="G227" s="66" t="s">
        <v>1560</v>
      </c>
      <c r="H227" s="288">
        <v>780</v>
      </c>
      <c r="J227" s="53"/>
      <c r="K227" s="53"/>
      <c r="M227" s="53"/>
      <c r="Q227" s="172"/>
    </row>
    <row r="228" spans="7:17" s="52" customFormat="1" ht="16.5" customHeight="1" x14ac:dyDescent="0.35">
      <c r="G228" s="66" t="s">
        <v>78</v>
      </c>
      <c r="H228" s="288">
        <v>798</v>
      </c>
      <c r="J228" s="53"/>
      <c r="K228" s="53"/>
      <c r="M228" s="53"/>
      <c r="Q228" s="172"/>
    </row>
    <row r="229" spans="7:17" s="52" customFormat="1" ht="16.5" customHeight="1" x14ac:dyDescent="0.35">
      <c r="G229" s="66" t="s">
        <v>1074</v>
      </c>
      <c r="H229" s="288">
        <v>788</v>
      </c>
      <c r="J229" s="53"/>
      <c r="K229" s="53"/>
      <c r="M229" s="53"/>
      <c r="Q229" s="172"/>
    </row>
    <row r="230" spans="7:17" s="52" customFormat="1" ht="16.5" customHeight="1" x14ac:dyDescent="0.35">
      <c r="G230" s="66" t="s">
        <v>365</v>
      </c>
      <c r="H230" s="288">
        <v>792</v>
      </c>
      <c r="J230" s="53"/>
      <c r="K230" s="53"/>
      <c r="M230" s="53"/>
      <c r="Q230" s="172"/>
    </row>
    <row r="231" spans="7:17" s="52" customFormat="1" ht="16.5" customHeight="1" x14ac:dyDescent="0.35">
      <c r="G231" s="66" t="s">
        <v>1075</v>
      </c>
      <c r="H231" s="288">
        <v>795</v>
      </c>
      <c r="J231" s="53"/>
      <c r="K231" s="53"/>
      <c r="M231" s="53"/>
      <c r="Q231" s="172"/>
    </row>
    <row r="232" spans="7:17" s="52" customFormat="1" ht="16.5" customHeight="1" x14ac:dyDescent="0.35">
      <c r="G232" s="66" t="s">
        <v>79</v>
      </c>
      <c r="H232" s="288">
        <v>800</v>
      </c>
      <c r="J232" s="53"/>
      <c r="K232" s="53"/>
      <c r="M232" s="53"/>
      <c r="Q232" s="172"/>
    </row>
    <row r="233" spans="7:17" s="52" customFormat="1" ht="16.5" customHeight="1" x14ac:dyDescent="0.35">
      <c r="G233" s="66" t="s">
        <v>366</v>
      </c>
      <c r="H233" s="288">
        <v>348</v>
      </c>
      <c r="J233" s="53"/>
      <c r="K233" s="53"/>
      <c r="M233" s="53"/>
      <c r="Q233" s="172"/>
    </row>
    <row r="234" spans="7:17" s="52" customFormat="1" ht="16.5" customHeight="1" x14ac:dyDescent="0.35">
      <c r="G234" s="66" t="s">
        <v>80</v>
      </c>
      <c r="H234" s="288">
        <v>860</v>
      </c>
      <c r="J234" s="53"/>
      <c r="K234" s="53"/>
      <c r="M234" s="53"/>
      <c r="Q234" s="172"/>
    </row>
    <row r="235" spans="7:17" s="52" customFormat="1" ht="16.5" customHeight="1" x14ac:dyDescent="0.35">
      <c r="G235" s="66" t="s">
        <v>367</v>
      </c>
      <c r="H235" s="288">
        <v>804</v>
      </c>
      <c r="J235" s="53"/>
      <c r="K235" s="53"/>
      <c r="M235" s="53"/>
      <c r="Q235" s="172"/>
    </row>
    <row r="236" spans="7:17" s="52" customFormat="1" ht="16.5" customHeight="1" x14ac:dyDescent="0.35">
      <c r="G236" s="66" t="s">
        <v>1076</v>
      </c>
      <c r="H236" s="288">
        <v>876</v>
      </c>
      <c r="J236" s="53"/>
      <c r="K236" s="53"/>
      <c r="M236" s="53"/>
      <c r="Q236" s="172"/>
    </row>
    <row r="237" spans="7:17" s="52" customFormat="1" ht="16.5" customHeight="1" x14ac:dyDescent="0.35">
      <c r="G237" s="66" t="s">
        <v>81</v>
      </c>
      <c r="H237" s="288">
        <v>858</v>
      </c>
      <c r="J237" s="53"/>
      <c r="K237" s="53"/>
      <c r="M237" s="53"/>
      <c r="Q237" s="172"/>
    </row>
    <row r="238" spans="7:17" s="52" customFormat="1" ht="16.5" customHeight="1" x14ac:dyDescent="0.35">
      <c r="G238" s="66" t="s">
        <v>1561</v>
      </c>
      <c r="H238" s="288">
        <v>234</v>
      </c>
      <c r="J238" s="53"/>
      <c r="K238" s="53"/>
      <c r="M238" s="53"/>
      <c r="Q238" s="172"/>
    </row>
    <row r="239" spans="7:17" s="52" customFormat="1" ht="16.5" customHeight="1" x14ac:dyDescent="0.35">
      <c r="G239" s="66" t="s">
        <v>1562</v>
      </c>
      <c r="H239" s="288">
        <v>242</v>
      </c>
      <c r="J239" s="53"/>
      <c r="K239" s="53"/>
      <c r="M239" s="53"/>
      <c r="Q239" s="172"/>
    </row>
    <row r="240" spans="7:17" s="52" customFormat="1" ht="16.5" customHeight="1" x14ac:dyDescent="0.35">
      <c r="G240" s="66" t="s">
        <v>1078</v>
      </c>
      <c r="H240" s="288">
        <v>608</v>
      </c>
      <c r="J240" s="53"/>
      <c r="K240" s="53"/>
      <c r="M240" s="53"/>
      <c r="Q240" s="172"/>
    </row>
    <row r="241" spans="7:17" s="52" customFormat="1" ht="16.5" customHeight="1" x14ac:dyDescent="0.35">
      <c r="G241" s="66" t="s">
        <v>1079</v>
      </c>
      <c r="H241" s="288">
        <v>246</v>
      </c>
      <c r="J241" s="53"/>
      <c r="K241" s="53"/>
      <c r="M241" s="53"/>
      <c r="Q241" s="172"/>
    </row>
    <row r="242" spans="7:17" s="52" customFormat="1" ht="16.5" customHeight="1" x14ac:dyDescent="0.35">
      <c r="G242" s="66" t="s">
        <v>1563</v>
      </c>
      <c r="H242" s="288">
        <v>238</v>
      </c>
      <c r="J242" s="53"/>
      <c r="K242" s="53"/>
      <c r="M242" s="53"/>
      <c r="Q242" s="172"/>
    </row>
    <row r="243" spans="7:17" s="52" customFormat="1" ht="16.5" customHeight="1" x14ac:dyDescent="0.35">
      <c r="G243" s="66" t="s">
        <v>1082</v>
      </c>
      <c r="H243" s="288">
        <v>250</v>
      </c>
      <c r="J243" s="53"/>
      <c r="K243" s="53"/>
      <c r="M243" s="53"/>
      <c r="Q243" s="172"/>
    </row>
    <row r="244" spans="7:17" s="52" customFormat="1" ht="16.5" customHeight="1" x14ac:dyDescent="0.35">
      <c r="G244" s="66" t="s">
        <v>1083</v>
      </c>
      <c r="H244" s="288">
        <v>249</v>
      </c>
      <c r="J244" s="53"/>
      <c r="K244" s="53"/>
      <c r="M244" s="53"/>
      <c r="Q244" s="172"/>
    </row>
    <row r="245" spans="7:17" s="52" customFormat="1" ht="16.5" customHeight="1" x14ac:dyDescent="0.35">
      <c r="G245" s="66" t="s">
        <v>1085</v>
      </c>
      <c r="H245" s="288">
        <v>254</v>
      </c>
      <c r="J245" s="53"/>
      <c r="K245" s="53"/>
      <c r="M245" s="53"/>
      <c r="Q245" s="172"/>
    </row>
    <row r="246" spans="7:17" s="52" customFormat="1" ht="16.5" customHeight="1" x14ac:dyDescent="0.35">
      <c r="G246" s="66" t="s">
        <v>1086</v>
      </c>
      <c r="H246" s="288">
        <v>258</v>
      </c>
      <c r="J246" s="53"/>
      <c r="K246" s="53"/>
      <c r="M246" s="53"/>
      <c r="Q246" s="172"/>
    </row>
    <row r="247" spans="7:17" s="52" customFormat="1" ht="16.5" customHeight="1" x14ac:dyDescent="0.35">
      <c r="G247" s="66" t="s">
        <v>1084</v>
      </c>
      <c r="H247" s="288">
        <v>260</v>
      </c>
      <c r="J247" s="53"/>
      <c r="K247" s="53"/>
      <c r="M247" s="53"/>
      <c r="Q247" s="172"/>
    </row>
    <row r="248" spans="7:17" s="52" customFormat="1" ht="16.5" customHeight="1" x14ac:dyDescent="0.35">
      <c r="G248" s="66" t="s">
        <v>1087</v>
      </c>
      <c r="H248" s="288">
        <v>191</v>
      </c>
      <c r="J248" s="53"/>
      <c r="K248" s="53"/>
      <c r="M248" s="53"/>
      <c r="Q248" s="172"/>
    </row>
    <row r="249" spans="7:17" s="52" customFormat="1" ht="16.5" customHeight="1" x14ac:dyDescent="0.35">
      <c r="G249" s="66" t="s">
        <v>1564</v>
      </c>
      <c r="H249" s="288">
        <v>140</v>
      </c>
      <c r="J249" s="53"/>
      <c r="K249" s="53"/>
      <c r="M249" s="53"/>
      <c r="Q249" s="172"/>
    </row>
    <row r="250" spans="7:17" s="52" customFormat="1" ht="16.5" customHeight="1" x14ac:dyDescent="0.35">
      <c r="G250" s="66" t="s">
        <v>82</v>
      </c>
      <c r="H250" s="288">
        <v>148</v>
      </c>
      <c r="J250" s="53"/>
      <c r="K250" s="53"/>
      <c r="M250" s="53"/>
      <c r="Q250" s="172"/>
    </row>
    <row r="251" spans="7:17" s="52" customFormat="1" ht="16.5" customHeight="1" x14ac:dyDescent="0.35">
      <c r="G251" s="66" t="s">
        <v>1565</v>
      </c>
      <c r="H251" s="288">
        <v>203</v>
      </c>
      <c r="J251" s="53"/>
      <c r="K251" s="53"/>
      <c r="M251" s="53"/>
      <c r="Q251" s="172"/>
    </row>
    <row r="252" spans="7:17" s="52" customFormat="1" ht="16.5" customHeight="1" x14ac:dyDescent="0.35">
      <c r="G252" s="66" t="s">
        <v>1566</v>
      </c>
      <c r="H252" s="288">
        <v>152</v>
      </c>
      <c r="J252" s="53"/>
      <c r="K252" s="53"/>
      <c r="M252" s="53"/>
      <c r="Q252" s="172"/>
    </row>
    <row r="253" spans="7:17" s="52" customFormat="1" ht="16.5" customHeight="1" x14ac:dyDescent="0.35">
      <c r="G253" s="66" t="s">
        <v>1091</v>
      </c>
      <c r="H253" s="288">
        <v>499</v>
      </c>
      <c r="J253" s="53"/>
      <c r="K253" s="53"/>
      <c r="M253" s="53"/>
      <c r="Q253" s="172"/>
    </row>
    <row r="254" spans="7:17" s="52" customFormat="1" ht="16.5" customHeight="1" x14ac:dyDescent="0.35">
      <c r="G254" s="66" t="s">
        <v>1092</v>
      </c>
      <c r="H254" s="288">
        <v>756</v>
      </c>
      <c r="J254" s="53"/>
      <c r="K254" s="53"/>
      <c r="M254" s="53"/>
      <c r="Q254" s="172"/>
    </row>
    <row r="255" spans="7:17" s="52" customFormat="1" ht="16.5" customHeight="1" x14ac:dyDescent="0.35">
      <c r="G255" s="66" t="s">
        <v>1093</v>
      </c>
      <c r="H255" s="288">
        <v>752</v>
      </c>
      <c r="J255" s="53"/>
      <c r="K255" s="53"/>
      <c r="M255" s="53"/>
      <c r="Q255" s="172"/>
    </row>
    <row r="256" spans="7:17" s="52" customFormat="1" ht="16.5" customHeight="1" x14ac:dyDescent="0.35">
      <c r="G256" s="66" t="s">
        <v>1094</v>
      </c>
      <c r="H256" s="288">
        <v>144</v>
      </c>
      <c r="J256" s="53"/>
      <c r="K256" s="53"/>
      <c r="M256" s="53"/>
      <c r="Q256" s="172"/>
    </row>
    <row r="257" spans="7:27" s="52" customFormat="1" ht="16.5" customHeight="1" x14ac:dyDescent="0.35">
      <c r="G257" s="66" t="s">
        <v>1095</v>
      </c>
      <c r="H257" s="288">
        <v>891</v>
      </c>
      <c r="J257" s="53"/>
      <c r="K257" s="53"/>
      <c r="M257" s="53"/>
      <c r="Q257" s="172"/>
    </row>
    <row r="258" spans="7:27" s="52" customFormat="1" ht="16.5" customHeight="1" x14ac:dyDescent="0.35">
      <c r="G258" s="66" t="s">
        <v>83</v>
      </c>
      <c r="H258" s="288">
        <v>388</v>
      </c>
      <c r="J258" s="53"/>
      <c r="K258" s="53"/>
      <c r="M258" s="53"/>
      <c r="Q258" s="172"/>
    </row>
    <row r="259" spans="7:27" s="52" customFormat="1" ht="16.5" customHeight="1" x14ac:dyDescent="0.35">
      <c r="G259" s="66" t="s">
        <v>1096</v>
      </c>
      <c r="H259" s="288">
        <v>392</v>
      </c>
      <c r="J259" s="53"/>
      <c r="K259" s="53"/>
      <c r="M259" s="53"/>
      <c r="Q259" s="172"/>
      <c r="W259" s="44"/>
    </row>
    <row r="260" spans="7:27" s="52" customFormat="1" ht="16.5" customHeight="1" x14ac:dyDescent="0.35">
      <c r="G260" s="66" t="s">
        <v>368</v>
      </c>
      <c r="H260" s="288">
        <v>891</v>
      </c>
      <c r="J260" s="53"/>
      <c r="K260" s="53"/>
      <c r="M260" s="53"/>
      <c r="Q260" s="172"/>
      <c r="W260" s="44"/>
    </row>
    <row r="261" spans="7:27" s="52" customFormat="1" ht="16.5" customHeight="1" x14ac:dyDescent="0.35">
      <c r="G261" s="66" t="s">
        <v>83</v>
      </c>
      <c r="H261" s="288">
        <v>388</v>
      </c>
      <c r="J261" s="53"/>
      <c r="K261" s="53"/>
      <c r="M261" s="53"/>
      <c r="Q261" s="172"/>
      <c r="W261" s="44"/>
    </row>
    <row r="262" spans="7:27" s="52" customFormat="1" ht="16.5" customHeight="1" x14ac:dyDescent="0.35">
      <c r="G262" s="66" t="s">
        <v>1096</v>
      </c>
      <c r="H262" s="288">
        <v>392</v>
      </c>
      <c r="J262" s="53"/>
      <c r="K262" s="53"/>
      <c r="M262" s="53"/>
      <c r="Q262" s="172"/>
      <c r="S262" s="44"/>
      <c r="W262" s="44"/>
      <c r="AA262" s="44"/>
    </row>
    <row r="263" spans="7:27" x14ac:dyDescent="0.35">
      <c r="Q263" s="172"/>
    </row>
    <row r="264" spans="7:27" x14ac:dyDescent="0.35">
      <c r="Q264" s="172"/>
    </row>
    <row r="265" spans="7:27" x14ac:dyDescent="0.35">
      <c r="Q265" s="172"/>
    </row>
    <row r="266" spans="7:27" x14ac:dyDescent="0.35">
      <c r="Q266" s="174"/>
    </row>
    <row r="267" spans="7:27" x14ac:dyDescent="0.35">
      <c r="Q267" s="172"/>
    </row>
    <row r="268" spans="7:27" x14ac:dyDescent="0.35">
      <c r="Q268" s="172"/>
    </row>
    <row r="269" spans="7:27" x14ac:dyDescent="0.35">
      <c r="Q269" s="172"/>
    </row>
    <row r="270" spans="7:27" x14ac:dyDescent="0.35">
      <c r="Q270" s="174"/>
    </row>
    <row r="271" spans="7:27" x14ac:dyDescent="0.35">
      <c r="Q271" s="172"/>
    </row>
    <row r="272" spans="7:27" x14ac:dyDescent="0.35">
      <c r="Q272" s="172"/>
    </row>
    <row r="273" spans="17:17" x14ac:dyDescent="0.35">
      <c r="Q273" s="172"/>
    </row>
    <row r="274" spans="17:17" x14ac:dyDescent="0.35">
      <c r="Q274" s="174"/>
    </row>
    <row r="275" spans="17:17" x14ac:dyDescent="0.35">
      <c r="Q275" s="172"/>
    </row>
    <row r="276" spans="17:17" x14ac:dyDescent="0.35">
      <c r="Q276" s="172"/>
    </row>
    <row r="277" spans="17:17" x14ac:dyDescent="0.35">
      <c r="Q277" s="172"/>
    </row>
    <row r="278" spans="17:17" x14ac:dyDescent="0.35">
      <c r="Q278" s="174"/>
    </row>
    <row r="279" spans="17:17" x14ac:dyDescent="0.35">
      <c r="Q279" s="172"/>
    </row>
    <row r="280" spans="17:17" x14ac:dyDescent="0.35">
      <c r="Q280" s="172"/>
    </row>
    <row r="281" spans="17:17" x14ac:dyDescent="0.35">
      <c r="Q281" s="172"/>
    </row>
    <row r="282" spans="17:17" x14ac:dyDescent="0.35">
      <c r="Q282" s="174"/>
    </row>
    <row r="283" spans="17:17" x14ac:dyDescent="0.35">
      <c r="Q283" s="172"/>
    </row>
    <row r="284" spans="17:17" x14ac:dyDescent="0.35">
      <c r="Q284" s="172"/>
    </row>
    <row r="285" spans="17:17" x14ac:dyDescent="0.35">
      <c r="Q285" s="172"/>
    </row>
    <row r="286" spans="17:17" x14ac:dyDescent="0.35">
      <c r="Q286" s="174"/>
    </row>
    <row r="287" spans="17:17" x14ac:dyDescent="0.35">
      <c r="Q287" s="172"/>
    </row>
    <row r="288" spans="17:17" x14ac:dyDescent="0.35">
      <c r="Q288" s="172"/>
    </row>
    <row r="289" spans="17:17" x14ac:dyDescent="0.35">
      <c r="Q289" s="172"/>
    </row>
    <row r="290" spans="17:17" x14ac:dyDescent="0.35">
      <c r="Q290" s="174"/>
    </row>
    <row r="291" spans="17:17" x14ac:dyDescent="0.35">
      <c r="Q291" s="172"/>
    </row>
    <row r="292" spans="17:17" x14ac:dyDescent="0.35">
      <c r="Q292" s="172"/>
    </row>
    <row r="293" spans="17:17" x14ac:dyDescent="0.35">
      <c r="Q293" s="172"/>
    </row>
    <row r="294" spans="17:17" x14ac:dyDescent="0.35">
      <c r="Q294" s="174"/>
    </row>
    <row r="295" spans="17:17" x14ac:dyDescent="0.35">
      <c r="Q295" s="172"/>
    </row>
    <row r="296" spans="17:17" x14ac:dyDescent="0.35">
      <c r="Q296" s="172"/>
    </row>
    <row r="297" spans="17:17" x14ac:dyDescent="0.35">
      <c r="Q297" s="172"/>
    </row>
    <row r="298" spans="17:17" x14ac:dyDescent="0.35">
      <c r="Q298" s="174"/>
    </row>
    <row r="299" spans="17:17" x14ac:dyDescent="0.35">
      <c r="Q299" s="172"/>
    </row>
    <row r="300" spans="17:17" x14ac:dyDescent="0.35">
      <c r="Q300" s="172"/>
    </row>
    <row r="301" spans="17:17" x14ac:dyDescent="0.35">
      <c r="Q301" s="172"/>
    </row>
    <row r="302" spans="17:17" x14ac:dyDescent="0.35">
      <c r="Q302" s="174"/>
    </row>
    <row r="303" spans="17:17" x14ac:dyDescent="0.35">
      <c r="Q303" s="172"/>
    </row>
    <row r="304" spans="17:17" x14ac:dyDescent="0.35">
      <c r="Q304" s="172"/>
    </row>
    <row r="305" spans="17:17" x14ac:dyDescent="0.35">
      <c r="Q305" s="172"/>
    </row>
    <row r="306" spans="17:17" x14ac:dyDescent="0.35">
      <c r="Q306" s="174"/>
    </row>
    <row r="307" spans="17:17" x14ac:dyDescent="0.35">
      <c r="Q307" s="172"/>
    </row>
    <row r="308" spans="17:17" x14ac:dyDescent="0.35">
      <c r="Q308" s="172"/>
    </row>
    <row r="309" spans="17:17" x14ac:dyDescent="0.35">
      <c r="Q309" s="172"/>
    </row>
    <row r="310" spans="17:17" x14ac:dyDescent="0.35">
      <c r="Q310" s="174"/>
    </row>
    <row r="311" spans="17:17" x14ac:dyDescent="0.35">
      <c r="Q311" s="172"/>
    </row>
    <row r="312" spans="17:17" x14ac:dyDescent="0.35">
      <c r="Q312" s="172"/>
    </row>
    <row r="313" spans="17:17" x14ac:dyDescent="0.35">
      <c r="Q313" s="172"/>
    </row>
    <row r="314" spans="17:17" x14ac:dyDescent="0.35">
      <c r="Q314" s="174"/>
    </row>
    <row r="315" spans="17:17" x14ac:dyDescent="0.35">
      <c r="Q315" s="172"/>
    </row>
    <row r="316" spans="17:17" x14ac:dyDescent="0.35">
      <c r="Q316" s="172"/>
    </row>
    <row r="317" spans="17:17" x14ac:dyDescent="0.35">
      <c r="Q317" s="172"/>
    </row>
    <row r="318" spans="17:17" x14ac:dyDescent="0.35">
      <c r="Q318" s="174"/>
    </row>
    <row r="319" spans="17:17" x14ac:dyDescent="0.35">
      <c r="Q319" s="172"/>
    </row>
    <row r="320" spans="17:17" x14ac:dyDescent="0.35">
      <c r="Q320" s="172"/>
    </row>
    <row r="321" spans="17:17" x14ac:dyDescent="0.35">
      <c r="Q321" s="172"/>
    </row>
    <row r="322" spans="17:17" x14ac:dyDescent="0.35">
      <c r="Q322" s="174"/>
    </row>
    <row r="323" spans="17:17" x14ac:dyDescent="0.35">
      <c r="Q323" s="172"/>
    </row>
    <row r="324" spans="17:17" x14ac:dyDescent="0.35">
      <c r="Q324" s="172"/>
    </row>
    <row r="325" spans="17:17" x14ac:dyDescent="0.35">
      <c r="Q325" s="172"/>
    </row>
    <row r="326" spans="17:17" x14ac:dyDescent="0.35">
      <c r="Q326" s="174"/>
    </row>
    <row r="327" spans="17:17" x14ac:dyDescent="0.35">
      <c r="Q327" s="172"/>
    </row>
    <row r="328" spans="17:17" x14ac:dyDescent="0.35">
      <c r="Q328" s="172"/>
    </row>
    <row r="329" spans="17:17" x14ac:dyDescent="0.35">
      <c r="Q329" s="172"/>
    </row>
    <row r="330" spans="17:17" x14ac:dyDescent="0.35">
      <c r="Q330" s="174"/>
    </row>
    <row r="331" spans="17:17" x14ac:dyDescent="0.35">
      <c r="Q331" s="172"/>
    </row>
    <row r="332" spans="17:17" x14ac:dyDescent="0.35">
      <c r="Q332" s="172"/>
    </row>
    <row r="333" spans="17:17" x14ac:dyDescent="0.35">
      <c r="Q333" s="172"/>
    </row>
    <row r="334" spans="17:17" x14ac:dyDescent="0.35">
      <c r="Q334" s="174"/>
    </row>
    <row r="335" spans="17:17" x14ac:dyDescent="0.35">
      <c r="Q335" s="172"/>
    </row>
    <row r="336" spans="17:17" x14ac:dyDescent="0.35">
      <c r="Q336" s="172"/>
    </row>
    <row r="337" spans="17:17" x14ac:dyDescent="0.35">
      <c r="Q337" s="172"/>
    </row>
    <row r="338" spans="17:17" x14ac:dyDescent="0.35">
      <c r="Q338" s="174"/>
    </row>
    <row r="339" spans="17:17" x14ac:dyDescent="0.35">
      <c r="Q339" s="172"/>
    </row>
    <row r="340" spans="17:17" x14ac:dyDescent="0.35">
      <c r="Q340" s="172"/>
    </row>
    <row r="341" spans="17:17" x14ac:dyDescent="0.35">
      <c r="Q341" s="172"/>
    </row>
    <row r="342" spans="17:17" x14ac:dyDescent="0.35">
      <c r="Q342" s="174"/>
    </row>
    <row r="343" spans="17:17" x14ac:dyDescent="0.35">
      <c r="Q343" s="172"/>
    </row>
    <row r="344" spans="17:17" x14ac:dyDescent="0.35">
      <c r="Q344" s="172"/>
    </row>
    <row r="345" spans="17:17" x14ac:dyDescent="0.35">
      <c r="Q345" s="172"/>
    </row>
    <row r="346" spans="17:17" x14ac:dyDescent="0.35">
      <c r="Q346" s="174"/>
    </row>
    <row r="347" spans="17:17" x14ac:dyDescent="0.35">
      <c r="Q347" s="172"/>
    </row>
    <row r="348" spans="17:17" x14ac:dyDescent="0.35">
      <c r="Q348" s="172"/>
    </row>
    <row r="349" spans="17:17" x14ac:dyDescent="0.35">
      <c r="Q349" s="172"/>
    </row>
    <row r="350" spans="17:17" x14ac:dyDescent="0.35">
      <c r="Q350" s="174"/>
    </row>
    <row r="351" spans="17:17" x14ac:dyDescent="0.35">
      <c r="Q351" s="172"/>
    </row>
    <row r="352" spans="17:17" x14ac:dyDescent="0.35">
      <c r="Q352" s="172"/>
    </row>
    <row r="353" spans="17:17" x14ac:dyDescent="0.35">
      <c r="Q353" s="172"/>
    </row>
    <row r="354" spans="17:17" x14ac:dyDescent="0.35">
      <c r="Q354" s="174"/>
    </row>
    <row r="355" spans="17:17" x14ac:dyDescent="0.35">
      <c r="Q355" s="172"/>
    </row>
    <row r="356" spans="17:17" x14ac:dyDescent="0.35">
      <c r="Q356" s="172"/>
    </row>
    <row r="357" spans="17:17" x14ac:dyDescent="0.35">
      <c r="Q357" s="172"/>
    </row>
    <row r="358" spans="17:17" x14ac:dyDescent="0.35">
      <c r="Q358" s="174"/>
    </row>
    <row r="359" spans="17:17" x14ac:dyDescent="0.35">
      <c r="Q359" s="172"/>
    </row>
    <row r="360" spans="17:17" x14ac:dyDescent="0.35">
      <c r="Q360" s="172"/>
    </row>
    <row r="361" spans="17:17" x14ac:dyDescent="0.35">
      <c r="Q361" s="172"/>
    </row>
    <row r="362" spans="17:17" x14ac:dyDescent="0.35">
      <c r="Q362" s="174"/>
    </row>
    <row r="363" spans="17:17" x14ac:dyDescent="0.35">
      <c r="Q363" s="172"/>
    </row>
    <row r="364" spans="17:17" x14ac:dyDescent="0.35">
      <c r="Q364" s="172"/>
    </row>
    <row r="365" spans="17:17" x14ac:dyDescent="0.35">
      <c r="Q365" s="172"/>
    </row>
    <row r="366" spans="17:17" x14ac:dyDescent="0.35">
      <c r="Q366" s="174"/>
    </row>
    <row r="367" spans="17:17" x14ac:dyDescent="0.35">
      <c r="Q367" s="172"/>
    </row>
    <row r="368" spans="17:17" x14ac:dyDescent="0.35">
      <c r="Q368" s="172"/>
    </row>
    <row r="369" spans="17:17" x14ac:dyDescent="0.35">
      <c r="Q369" s="172"/>
    </row>
    <row r="370" spans="17:17" x14ac:dyDescent="0.35">
      <c r="Q370" s="174"/>
    </row>
    <row r="371" spans="17:17" x14ac:dyDescent="0.35">
      <c r="Q371" s="172"/>
    </row>
    <row r="372" spans="17:17" x14ac:dyDescent="0.35">
      <c r="Q372" s="172"/>
    </row>
    <row r="373" spans="17:17" x14ac:dyDescent="0.35">
      <c r="Q373" s="172"/>
    </row>
    <row r="374" spans="17:17" x14ac:dyDescent="0.35">
      <c r="Q374" s="174"/>
    </row>
    <row r="375" spans="17:17" x14ac:dyDescent="0.35">
      <c r="Q375" s="172"/>
    </row>
    <row r="376" spans="17:17" x14ac:dyDescent="0.35">
      <c r="Q376" s="172"/>
    </row>
    <row r="377" spans="17:17" x14ac:dyDescent="0.35">
      <c r="Q377" s="172"/>
    </row>
    <row r="378" spans="17:17" x14ac:dyDescent="0.35">
      <c r="Q378" s="174"/>
    </row>
    <row r="379" spans="17:17" x14ac:dyDescent="0.35">
      <c r="Q379" s="172"/>
    </row>
    <row r="380" spans="17:17" x14ac:dyDescent="0.35">
      <c r="Q380" s="172"/>
    </row>
    <row r="381" spans="17:17" x14ac:dyDescent="0.35">
      <c r="Q381" s="172"/>
    </row>
    <row r="382" spans="17:17" x14ac:dyDescent="0.35">
      <c r="Q382" s="174"/>
    </row>
    <row r="383" spans="17:17" x14ac:dyDescent="0.35">
      <c r="Q383" s="172"/>
    </row>
    <row r="384" spans="17:17" x14ac:dyDescent="0.35">
      <c r="Q384" s="172"/>
    </row>
    <row r="385" spans="17:17" x14ac:dyDescent="0.35">
      <c r="Q385" s="172"/>
    </row>
    <row r="386" spans="17:17" x14ac:dyDescent="0.35">
      <c r="Q386" s="174"/>
    </row>
    <row r="387" spans="17:17" x14ac:dyDescent="0.35">
      <c r="Q387" s="172"/>
    </row>
    <row r="388" spans="17:17" x14ac:dyDescent="0.35">
      <c r="Q388" s="172"/>
    </row>
    <row r="389" spans="17:17" x14ac:dyDescent="0.35">
      <c r="Q389" s="172"/>
    </row>
    <row r="390" spans="17:17" x14ac:dyDescent="0.35">
      <c r="Q390" s="174"/>
    </row>
    <row r="391" spans="17:17" x14ac:dyDescent="0.35">
      <c r="Q391" s="172"/>
    </row>
    <row r="392" spans="17:17" x14ac:dyDescent="0.35">
      <c r="Q392" s="172"/>
    </row>
    <row r="393" spans="17:17" x14ac:dyDescent="0.35">
      <c r="Q393" s="172"/>
    </row>
    <row r="394" spans="17:17" x14ac:dyDescent="0.35">
      <c r="Q394" s="174"/>
    </row>
    <row r="395" spans="17:17" x14ac:dyDescent="0.35">
      <c r="Q395" s="172"/>
    </row>
    <row r="396" spans="17:17" x14ac:dyDescent="0.35">
      <c r="Q396" s="172"/>
    </row>
    <row r="397" spans="17:17" x14ac:dyDescent="0.35">
      <c r="Q397" s="172"/>
    </row>
    <row r="398" spans="17:17" x14ac:dyDescent="0.35">
      <c r="Q398" s="174"/>
    </row>
    <row r="399" spans="17:17" x14ac:dyDescent="0.35">
      <c r="Q399" s="172"/>
    </row>
    <row r="400" spans="17:17" x14ac:dyDescent="0.35">
      <c r="Q400" s="172"/>
    </row>
    <row r="401" spans="17:17" x14ac:dyDescent="0.35">
      <c r="Q401" s="172"/>
    </row>
    <row r="402" spans="17:17" x14ac:dyDescent="0.35">
      <c r="Q402" s="174"/>
    </row>
    <row r="403" spans="17:17" x14ac:dyDescent="0.35">
      <c r="Q403" s="172"/>
    </row>
    <row r="404" spans="17:17" x14ac:dyDescent="0.35">
      <c r="Q404" s="172"/>
    </row>
    <row r="405" spans="17:17" x14ac:dyDescent="0.35">
      <c r="Q405" s="172"/>
    </row>
    <row r="406" spans="17:17" x14ac:dyDescent="0.35">
      <c r="Q406" s="174"/>
    </row>
    <row r="407" spans="17:17" x14ac:dyDescent="0.35">
      <c r="Q407" s="172"/>
    </row>
    <row r="408" spans="17:17" x14ac:dyDescent="0.35">
      <c r="Q408" s="172"/>
    </row>
    <row r="409" spans="17:17" x14ac:dyDescent="0.35">
      <c r="Q409" s="172"/>
    </row>
    <row r="410" spans="17:17" x14ac:dyDescent="0.35">
      <c r="Q410" s="174"/>
    </row>
    <row r="411" spans="17:17" x14ac:dyDescent="0.35">
      <c r="Q411" s="172"/>
    </row>
    <row r="412" spans="17:17" x14ac:dyDescent="0.35">
      <c r="Q412" s="172"/>
    </row>
    <row r="413" spans="17:17" x14ac:dyDescent="0.35">
      <c r="Q413" s="172"/>
    </row>
    <row r="414" spans="17:17" x14ac:dyDescent="0.35">
      <c r="Q414" s="174"/>
    </row>
    <row r="415" spans="17:17" x14ac:dyDescent="0.35">
      <c r="Q415" s="172"/>
    </row>
    <row r="416" spans="17:17" x14ac:dyDescent="0.35">
      <c r="Q416" s="172"/>
    </row>
    <row r="417" spans="17:17" x14ac:dyDescent="0.35">
      <c r="Q417" s="172"/>
    </row>
    <row r="418" spans="17:17" x14ac:dyDescent="0.35">
      <c r="Q418" s="174"/>
    </row>
    <row r="419" spans="17:17" x14ac:dyDescent="0.35">
      <c r="Q419" s="172"/>
    </row>
    <row r="420" spans="17:17" x14ac:dyDescent="0.35">
      <c r="Q420" s="172"/>
    </row>
    <row r="421" spans="17:17" x14ac:dyDescent="0.35">
      <c r="Q421" s="172"/>
    </row>
    <row r="422" spans="17:17" x14ac:dyDescent="0.35">
      <c r="Q422" s="174"/>
    </row>
    <row r="423" spans="17:17" x14ac:dyDescent="0.35">
      <c r="Q423" s="172"/>
    </row>
    <row r="424" spans="17:17" x14ac:dyDescent="0.35">
      <c r="Q424" s="172"/>
    </row>
    <row r="425" spans="17:17" x14ac:dyDescent="0.35">
      <c r="Q425" s="172"/>
    </row>
    <row r="426" spans="17:17" x14ac:dyDescent="0.35">
      <c r="Q426" s="174"/>
    </row>
    <row r="427" spans="17:17" x14ac:dyDescent="0.35">
      <c r="Q427" s="172"/>
    </row>
    <row r="428" spans="17:17" x14ac:dyDescent="0.35">
      <c r="Q428" s="172"/>
    </row>
    <row r="429" spans="17:17" x14ac:dyDescent="0.35">
      <c r="Q429" s="172"/>
    </row>
    <row r="430" spans="17:17" x14ac:dyDescent="0.35">
      <c r="Q430" s="174"/>
    </row>
    <row r="431" spans="17:17" x14ac:dyDescent="0.35">
      <c r="Q431" s="172"/>
    </row>
    <row r="432" spans="17:17" x14ac:dyDescent="0.35">
      <c r="Q432" s="172"/>
    </row>
    <row r="433" spans="17:17" x14ac:dyDescent="0.35">
      <c r="Q433" s="172"/>
    </row>
    <row r="434" spans="17:17" x14ac:dyDescent="0.35">
      <c r="Q434" s="174"/>
    </row>
    <row r="435" spans="17:17" x14ac:dyDescent="0.35">
      <c r="Q435" s="172"/>
    </row>
    <row r="436" spans="17:17" x14ac:dyDescent="0.35">
      <c r="Q436" s="172"/>
    </row>
    <row r="437" spans="17:17" x14ac:dyDescent="0.35">
      <c r="Q437" s="172"/>
    </row>
    <row r="438" spans="17:17" x14ac:dyDescent="0.35">
      <c r="Q438" s="174"/>
    </row>
    <row r="439" spans="17:17" x14ac:dyDescent="0.35">
      <c r="Q439" s="172"/>
    </row>
    <row r="440" spans="17:17" x14ac:dyDescent="0.35">
      <c r="Q440" s="172"/>
    </row>
    <row r="441" spans="17:17" x14ac:dyDescent="0.35">
      <c r="Q441" s="172"/>
    </row>
    <row r="442" spans="17:17" x14ac:dyDescent="0.35">
      <c r="Q442" s="174"/>
    </row>
    <row r="443" spans="17:17" x14ac:dyDescent="0.35">
      <c r="Q443" s="172"/>
    </row>
    <row r="444" spans="17:17" x14ac:dyDescent="0.35">
      <c r="Q444" s="172"/>
    </row>
    <row r="445" spans="17:17" x14ac:dyDescent="0.35">
      <c r="Q445" s="172"/>
    </row>
    <row r="446" spans="17:17" x14ac:dyDescent="0.35">
      <c r="Q446" s="174"/>
    </row>
    <row r="447" spans="17:17" x14ac:dyDescent="0.35">
      <c r="Q447" s="172"/>
    </row>
    <row r="448" spans="17:17" x14ac:dyDescent="0.35">
      <c r="Q448" s="172"/>
    </row>
    <row r="449" spans="17:17" x14ac:dyDescent="0.35">
      <c r="Q449" s="172"/>
    </row>
    <row r="450" spans="17:17" x14ac:dyDescent="0.35">
      <c r="Q450" s="174"/>
    </row>
    <row r="451" spans="17:17" x14ac:dyDescent="0.35">
      <c r="Q451" s="172"/>
    </row>
    <row r="452" spans="17:17" x14ac:dyDescent="0.35">
      <c r="Q452" s="172"/>
    </row>
    <row r="453" spans="17:17" x14ac:dyDescent="0.35">
      <c r="Q453" s="172"/>
    </row>
    <row r="454" spans="17:17" x14ac:dyDescent="0.35">
      <c r="Q454" s="174"/>
    </row>
    <row r="455" spans="17:17" x14ac:dyDescent="0.35">
      <c r="Q455" s="172"/>
    </row>
    <row r="456" spans="17:17" x14ac:dyDescent="0.35">
      <c r="Q456" s="172"/>
    </row>
  </sheetData>
  <sheetProtection formatCells="0" formatColumns="0" formatRows="0" sort="0" autoFilter="0" pivotTables="0"/>
  <autoFilter ref="A3:Z3"/>
  <sortState ref="S5:S61">
    <sortCondition ref="S5:S61"/>
  </sortState>
  <mergeCells count="17">
    <mergeCell ref="A1:H1"/>
    <mergeCell ref="S2:S3"/>
    <mergeCell ref="Q3:Q4"/>
    <mergeCell ref="N2:N3"/>
    <mergeCell ref="K2:K3"/>
    <mergeCell ref="L2:L3"/>
    <mergeCell ref="M2:M3"/>
    <mergeCell ref="O2:O3"/>
    <mergeCell ref="AA2:AA3"/>
    <mergeCell ref="Y2:Y3"/>
    <mergeCell ref="A2:B2"/>
    <mergeCell ref="C2:D2"/>
    <mergeCell ref="E2:F2"/>
    <mergeCell ref="G2:H2"/>
    <mergeCell ref="J2:J3"/>
    <mergeCell ref="U2:U3"/>
    <mergeCell ref="W2:W3"/>
  </mergeCells>
  <conditionalFormatting sqref="H5:H260">
    <cfRule type="duplicateValues" dxfId="1" priority="1"/>
  </conditionalFormatting>
  <conditionalFormatting sqref="H5:H260">
    <cfRule type="duplicateValues" dxfId="0" priority="2"/>
  </conditionalFormatting>
  <dataValidations count="5">
    <dataValidation type="list" allowBlank="1" showInputMessage="1" showErrorMessage="1" sqref="L4:L5">
      <formula1>Так</formula1>
    </dataValidation>
    <dataValidation type="list" allowBlank="1" showInputMessage="1" showErrorMessage="1" sqref="J4:J5">
      <formula1>$J$4:$J$5</formula1>
    </dataValidation>
    <dataValidation type="list" allowBlank="1" showInputMessage="1" showErrorMessage="1" sqref="G5:G262">
      <formula1>Австрiя</formula1>
    </dataValidation>
    <dataValidation type="list" allowBlank="1" showInputMessage="1" showErrorMessage="1" sqref="C4:C9">
      <formula1>Населений</formula1>
    </dataValidation>
    <dataValidation type="list" allowBlank="1" showInputMessage="1" showErrorMessage="1" promptTitle="Області" sqref="A4:A33">
      <formula1>Область</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tabColor rgb="FFFFFF00"/>
  </sheetPr>
  <dimension ref="A1:AT217"/>
  <sheetViews>
    <sheetView showGridLines="0" showZeros="0" zoomScaleNormal="100" zoomScaleSheetLayoutView="70" workbookViewId="0"/>
  </sheetViews>
  <sheetFormatPr defaultColWidth="0" defaultRowHeight="14.5" zeroHeight="1" x14ac:dyDescent="0.35"/>
  <cols>
    <col min="1" max="1" width="17" style="341" customWidth="1"/>
    <col min="2" max="2" width="18.54296875" style="341" customWidth="1"/>
    <col min="3" max="5" width="11.1796875" style="341" customWidth="1"/>
    <col min="6" max="6" width="11.81640625" style="341" customWidth="1"/>
    <col min="7" max="7" width="11.36328125" style="341" customWidth="1"/>
    <col min="8" max="8" width="11.36328125" customWidth="1"/>
    <col min="9" max="10" width="11.36328125" style="336" customWidth="1"/>
    <col min="11" max="11" width="10.54296875" customWidth="1"/>
    <col min="12" max="12" width="6" customWidth="1"/>
    <col min="13" max="13" width="18.453125" style="474" customWidth="1"/>
    <col min="14" max="14" width="1.90625" style="474" customWidth="1"/>
    <col min="15" max="17" width="10.54296875" style="474" customWidth="1"/>
    <col min="18" max="19" width="10.54296875" customWidth="1"/>
    <col min="20" max="20" width="23.36328125" bestFit="1" customWidth="1"/>
    <col min="21" max="21" width="25.08984375" customWidth="1"/>
    <col min="22" max="23" width="25.08984375" hidden="1"/>
    <col min="24" max="24" width="21.453125" hidden="1"/>
    <col min="25" max="29" width="0.54296875" hidden="1"/>
    <col min="30" max="30" width="7" hidden="1"/>
    <col min="31" max="34" width="0.453125" hidden="1"/>
    <col min="35" max="38" width="0.54296875" hidden="1"/>
    <col min="39" max="39" width="0.6328125" hidden="1"/>
    <col min="40" max="40" width="33.1796875" hidden="1"/>
    <col min="41" max="44" width="10.54296875" hidden="1"/>
    <col min="45" max="45" width="14.6328125" hidden="1"/>
    <col min="46" max="46" width="14.453125" hidden="1"/>
    <col min="47" max="16384" width="10.54296875" hidden="1"/>
  </cols>
  <sheetData>
    <row r="1" spans="1:21" x14ac:dyDescent="0.35">
      <c r="B1" s="419"/>
      <c r="C1" s="419"/>
      <c r="D1" s="419"/>
      <c r="E1" s="419"/>
      <c r="F1" s="419"/>
      <c r="G1" s="419"/>
      <c r="I1"/>
      <c r="J1"/>
      <c r="K1" s="419" t="s">
        <v>1255</v>
      </c>
      <c r="M1" s="475"/>
      <c r="N1" s="476"/>
      <c r="O1" s="476"/>
      <c r="P1" s="476"/>
      <c r="Q1" s="476"/>
      <c r="R1" s="445"/>
      <c r="S1" s="445"/>
      <c r="T1" s="445"/>
      <c r="U1" s="445"/>
    </row>
    <row r="2" spans="1:21" ht="32.5" customHeight="1" x14ac:dyDescent="0.35">
      <c r="A2" s="729" t="s">
        <v>1473</v>
      </c>
      <c r="B2" s="729"/>
      <c r="C2" s="729"/>
      <c r="D2" s="729"/>
      <c r="E2" s="729"/>
      <c r="F2" s="729"/>
      <c r="G2" s="729"/>
      <c r="H2" s="729"/>
      <c r="I2" s="729"/>
      <c r="J2" s="729"/>
      <c r="K2" s="729"/>
      <c r="M2" s="475"/>
      <c r="N2" s="476"/>
      <c r="O2" s="476"/>
      <c r="P2" s="476"/>
      <c r="Q2" s="476"/>
      <c r="R2" s="445"/>
      <c r="S2" s="445"/>
      <c r="T2" s="445"/>
      <c r="U2" s="445"/>
    </row>
    <row r="3" spans="1:21" ht="15.65" customHeight="1" x14ac:dyDescent="0.35">
      <c r="A3" s="735" t="s">
        <v>1256</v>
      </c>
      <c r="B3" s="735"/>
      <c r="C3" s="734"/>
      <c r="D3" s="734"/>
      <c r="E3" s="734"/>
      <c r="F3" s="734"/>
      <c r="G3" s="734"/>
      <c r="H3" s="734"/>
      <c r="I3" s="734"/>
      <c r="J3" s="734"/>
      <c r="K3" s="734"/>
      <c r="M3" s="475"/>
      <c r="N3" s="476"/>
      <c r="O3" s="476"/>
      <c r="P3" s="476"/>
      <c r="Q3" s="476"/>
      <c r="R3" s="445"/>
      <c r="S3" s="445"/>
      <c r="T3" s="445"/>
      <c r="U3" s="445"/>
    </row>
    <row r="4" spans="1:21" ht="15.65" customHeight="1" x14ac:dyDescent="0.35">
      <c r="A4" s="735" t="s">
        <v>1257</v>
      </c>
      <c r="B4" s="735"/>
      <c r="C4" s="733"/>
      <c r="D4" s="733"/>
      <c r="E4" s="733"/>
      <c r="F4" s="733"/>
      <c r="G4" s="733"/>
      <c r="H4" s="733"/>
      <c r="I4" s="733"/>
      <c r="J4" s="733"/>
      <c r="K4" s="733"/>
      <c r="M4" s="475"/>
      <c r="N4" s="476"/>
      <c r="O4" s="476"/>
      <c r="P4" s="476"/>
      <c r="Q4" s="476"/>
      <c r="R4" s="445"/>
      <c r="S4" s="445"/>
      <c r="T4" s="445"/>
      <c r="U4" s="445"/>
    </row>
    <row r="5" spans="1:21" ht="4.5" customHeight="1" x14ac:dyDescent="0.35">
      <c r="A5" s="736"/>
      <c r="B5" s="736"/>
      <c r="C5" s="736"/>
      <c r="D5" s="736"/>
      <c r="E5" s="736"/>
      <c r="F5" s="736"/>
      <c r="G5" s="736"/>
      <c r="I5"/>
      <c r="J5"/>
      <c r="M5" s="475"/>
      <c r="N5" s="476"/>
      <c r="O5" s="476"/>
      <c r="P5" s="476"/>
      <c r="Q5" s="476"/>
      <c r="R5" s="445"/>
      <c r="S5" s="445"/>
      <c r="T5" s="445"/>
      <c r="U5" s="445"/>
    </row>
    <row r="6" spans="1:21" ht="14.5" customHeight="1" x14ac:dyDescent="0.35">
      <c r="A6" s="704" t="s">
        <v>563</v>
      </c>
      <c r="B6" s="704"/>
      <c r="C6" s="704"/>
      <c r="D6" s="704"/>
      <c r="E6" s="704"/>
      <c r="F6" s="704"/>
      <c r="G6" s="704"/>
      <c r="H6" s="704"/>
      <c r="I6" s="704"/>
      <c r="J6" s="704"/>
      <c r="K6" s="704"/>
      <c r="M6" s="475"/>
      <c r="N6" s="476"/>
      <c r="O6" s="476"/>
      <c r="P6" s="476"/>
      <c r="Q6" s="476"/>
      <c r="R6" s="445"/>
      <c r="S6" s="445"/>
      <c r="T6" s="445"/>
      <c r="U6" s="445"/>
    </row>
    <row r="7" spans="1:21" x14ac:dyDescent="0.35">
      <c r="A7" s="730" t="s">
        <v>395</v>
      </c>
      <c r="B7" s="730"/>
      <c r="D7" s="731" t="str">
        <f>'Для друку'!$E$5</f>
        <v/>
      </c>
      <c r="E7" s="731"/>
      <c r="F7" s="731"/>
      <c r="G7" s="731"/>
      <c r="H7" s="731"/>
      <c r="I7" s="731"/>
      <c r="J7" s="731"/>
      <c r="K7" s="731"/>
      <c r="M7" s="475"/>
      <c r="N7" s="476"/>
      <c r="O7" s="476"/>
      <c r="P7" s="476"/>
      <c r="Q7" s="476"/>
      <c r="R7" s="445"/>
      <c r="S7" s="445"/>
      <c r="T7" s="445"/>
      <c r="U7" s="445"/>
    </row>
    <row r="8" spans="1:21" x14ac:dyDescent="0.35">
      <c r="A8" s="730" t="s">
        <v>1590</v>
      </c>
      <c r="B8" s="730"/>
      <c r="D8" s="731" t="str">
        <f ca="1">CONCATENATE('Для друку'!$F$13," ",'Для друку'!$F$14)</f>
        <v xml:space="preserve">     </v>
      </c>
      <c r="E8" s="731"/>
      <c r="F8" s="731"/>
      <c r="G8" s="731"/>
      <c r="H8" s="731"/>
      <c r="I8" s="731"/>
      <c r="J8" s="731"/>
      <c r="K8" s="731"/>
      <c r="M8" s="475"/>
      <c r="N8" s="476"/>
      <c r="O8" s="476"/>
      <c r="P8" s="476"/>
      <c r="Q8" s="476"/>
      <c r="R8" s="445"/>
      <c r="S8" s="445"/>
      <c r="T8" s="445"/>
      <c r="U8" s="445"/>
    </row>
    <row r="9" spans="1:21" x14ac:dyDescent="0.35">
      <c r="A9" s="730" t="s">
        <v>283</v>
      </c>
      <c r="B9" s="730"/>
      <c r="D9" s="731" t="str">
        <f ca="1">'Для друку'!$F$15</f>
        <v xml:space="preserve"> ;   -  </v>
      </c>
      <c r="E9" s="731"/>
      <c r="F9" s="731"/>
      <c r="G9" s="731"/>
      <c r="H9" s="731"/>
      <c r="I9" s="731"/>
      <c r="J9" s="731"/>
      <c r="K9" s="731"/>
      <c r="M9" s="475"/>
      <c r="N9" s="476"/>
      <c r="O9" s="476"/>
      <c r="P9" s="476"/>
      <c r="Q9" s="476"/>
      <c r="R9" s="445"/>
      <c r="S9" s="445"/>
      <c r="T9" s="445"/>
      <c r="U9" s="445"/>
    </row>
    <row r="10" spans="1:21" x14ac:dyDescent="0.35">
      <c r="A10" s="730" t="s">
        <v>309</v>
      </c>
      <c r="B10" s="730"/>
      <c r="D10" s="731" t="str">
        <f ca="1">'Для друку'!$F$16</f>
        <v xml:space="preserve"> ,  .  ,  . ,  </v>
      </c>
      <c r="E10" s="731"/>
      <c r="F10" s="731"/>
      <c r="G10" s="731"/>
      <c r="H10" s="731"/>
      <c r="I10" s="731"/>
      <c r="J10" s="731"/>
      <c r="K10" s="731"/>
      <c r="M10" s="475"/>
      <c r="N10" s="476"/>
      <c r="O10" s="476"/>
      <c r="P10" s="476"/>
      <c r="Q10" s="476"/>
      <c r="R10" s="445"/>
      <c r="S10" s="445"/>
      <c r="T10" s="445"/>
      <c r="U10" s="445"/>
    </row>
    <row r="11" spans="1:21" x14ac:dyDescent="0.35">
      <c r="A11" s="730" t="s">
        <v>566</v>
      </c>
      <c r="B11" s="730"/>
      <c r="D11" s="732" t="str">
        <f ca="1">'Для друку'!$F$17</f>
        <v xml:space="preserve"> </v>
      </c>
      <c r="E11" s="732"/>
      <c r="F11" s="732"/>
      <c r="G11" s="732"/>
      <c r="H11" s="732"/>
      <c r="I11" s="732"/>
      <c r="J11" s="732"/>
      <c r="K11" s="732"/>
      <c r="M11" s="475"/>
      <c r="N11" s="476"/>
      <c r="O11" s="476"/>
      <c r="P11" s="476"/>
      <c r="Q11" s="476"/>
      <c r="R11" s="445"/>
      <c r="S11" s="445"/>
      <c r="T11" s="445"/>
      <c r="U11" s="445"/>
    </row>
    <row r="12" spans="1:21" x14ac:dyDescent="0.35">
      <c r="A12" s="730" t="s">
        <v>243</v>
      </c>
      <c r="B12" s="730"/>
      <c r="D12" s="731" t="str">
        <f ca="1">'Для друку'!$F$18</f>
        <v/>
      </c>
      <c r="E12" s="731"/>
      <c r="F12" s="731"/>
      <c r="G12" s="731"/>
      <c r="H12" s="731"/>
      <c r="I12" s="731"/>
      <c r="J12" s="731"/>
      <c r="K12" s="731"/>
      <c r="M12" s="475"/>
      <c r="N12" s="476"/>
      <c r="O12" s="476"/>
      <c r="P12" s="476"/>
      <c r="Q12" s="476"/>
      <c r="R12" s="445"/>
      <c r="S12" s="445"/>
      <c r="T12" s="445"/>
      <c r="U12" s="445"/>
    </row>
    <row r="13" spans="1:21" x14ac:dyDescent="0.35">
      <c r="A13" s="730" t="s">
        <v>244</v>
      </c>
      <c r="B13" s="730"/>
      <c r="C13" s="730"/>
      <c r="D13" s="731" t="str">
        <f ca="1">'Для друку'!$F$22</f>
        <v/>
      </c>
      <c r="E13" s="731"/>
      <c r="F13" s="731"/>
      <c r="G13" s="731"/>
      <c r="H13" s="731"/>
      <c r="I13" s="731"/>
      <c r="J13" s="731"/>
      <c r="K13" s="731"/>
      <c r="M13" s="475"/>
      <c r="N13" s="476"/>
      <c r="O13" s="476"/>
      <c r="P13" s="476"/>
      <c r="Q13" s="476"/>
      <c r="R13" s="445"/>
      <c r="S13" s="445"/>
      <c r="T13" s="445"/>
      <c r="U13" s="445"/>
    </row>
    <row r="14" spans="1:21" x14ac:dyDescent="0.35">
      <c r="A14" s="730" t="s">
        <v>567</v>
      </c>
      <c r="B14" s="730"/>
      <c r="D14" s="731" t="str">
        <f ca="1">'Для друку'!$F$31</f>
        <v xml:space="preserve">     </v>
      </c>
      <c r="E14" s="731"/>
      <c r="F14" s="731"/>
      <c r="G14" s="731"/>
      <c r="H14" s="731"/>
      <c r="I14" s="731"/>
      <c r="J14" s="731"/>
      <c r="K14" s="731"/>
      <c r="M14" s="475"/>
      <c r="N14" s="476"/>
      <c r="O14" s="476"/>
      <c r="P14" s="476"/>
      <c r="Q14" s="476"/>
      <c r="R14" s="445"/>
      <c r="S14" s="445"/>
      <c r="T14" s="445"/>
      <c r="U14" s="445"/>
    </row>
    <row r="15" spans="1:21" x14ac:dyDescent="0.35">
      <c r="A15" s="730" t="s">
        <v>373</v>
      </c>
      <c r="B15" s="730"/>
      <c r="C15" s="730"/>
      <c r="D15" s="720" t="str">
        <f ca="1">'Для друку'!D102</f>
        <v xml:space="preserve"> </v>
      </c>
      <c r="E15" s="720"/>
      <c r="F15" s="720"/>
      <c r="G15" s="720"/>
      <c r="H15" s="720"/>
      <c r="I15" s="720"/>
      <c r="J15" s="720"/>
      <c r="K15" s="720"/>
      <c r="M15" s="475"/>
      <c r="N15" s="476"/>
      <c r="O15" s="476"/>
      <c r="P15" s="476"/>
      <c r="Q15" s="476"/>
      <c r="R15" s="445"/>
      <c r="S15" s="445"/>
      <c r="T15" s="445"/>
      <c r="U15" s="445"/>
    </row>
    <row r="16" spans="1:21" x14ac:dyDescent="0.35">
      <c r="A16" s="417"/>
      <c r="B16" s="417"/>
      <c r="C16" s="422"/>
      <c r="D16" s="418"/>
      <c r="E16" s="418"/>
      <c r="F16" s="418"/>
      <c r="G16" s="418"/>
      <c r="I16"/>
      <c r="J16"/>
      <c r="M16" s="475"/>
      <c r="N16" s="476"/>
      <c r="O16" s="476"/>
      <c r="P16" s="476"/>
      <c r="Q16" s="476"/>
      <c r="R16" s="445"/>
      <c r="S16" s="445"/>
      <c r="T16" s="445"/>
      <c r="U16" s="445"/>
    </row>
    <row r="17" spans="1:21" ht="14.5" customHeight="1" x14ac:dyDescent="0.35">
      <c r="A17" s="763" t="s">
        <v>1258</v>
      </c>
      <c r="B17" s="763"/>
      <c r="C17" s="425" t="str">
        <f ca="1">'Для друку'!$J$92</f>
        <v xml:space="preserve"> </v>
      </c>
      <c r="F17" s="763" t="s">
        <v>260</v>
      </c>
      <c r="G17" s="764"/>
      <c r="H17" s="425" t="str">
        <f ca="1">'Для друку'!$M$92</f>
        <v xml:space="preserve"> </v>
      </c>
      <c r="I17" s="347"/>
      <c r="M17" s="479" t="str">
        <f ca="1">IFERROR(H17-C17,"")</f>
        <v/>
      </c>
      <c r="N17" s="477" t="s">
        <v>1374</v>
      </c>
      <c r="O17" s="478"/>
      <c r="P17" s="478"/>
      <c r="Q17" s="478"/>
      <c r="R17" s="445"/>
      <c r="S17" s="445"/>
      <c r="T17" s="445"/>
      <c r="U17" s="445"/>
    </row>
    <row r="18" spans="1:21" ht="19" customHeight="1" x14ac:dyDescent="0.35">
      <c r="A18" s="762"/>
      <c r="B18" s="762"/>
      <c r="C18" s="762"/>
      <c r="D18" s="762"/>
      <c r="E18" s="762"/>
      <c r="F18" s="762"/>
      <c r="G18" s="762"/>
      <c r="M18" s="479" t="str">
        <f ca="1">IF(M17&lt;=30,"так","ні ")</f>
        <v xml:space="preserve">ні </v>
      </c>
      <c r="N18" s="687" t="s">
        <v>1589</v>
      </c>
      <c r="O18" s="687"/>
      <c r="P18" s="687"/>
      <c r="Q18" s="687"/>
      <c r="R18" s="687"/>
      <c r="S18" s="687"/>
      <c r="T18" s="687"/>
      <c r="U18" s="687"/>
    </row>
    <row r="19" spans="1:21" ht="15" customHeight="1" x14ac:dyDescent="0.35">
      <c r="A19" s="737" t="s">
        <v>1567</v>
      </c>
      <c r="B19" s="738"/>
      <c r="C19" s="737" t="s">
        <v>1568</v>
      </c>
      <c r="D19" s="738"/>
      <c r="E19" s="743" t="s">
        <v>1569</v>
      </c>
      <c r="F19" s="744"/>
      <c r="G19" s="744"/>
      <c r="H19" s="745"/>
      <c r="I19" s="746" t="s">
        <v>1259</v>
      </c>
      <c r="J19" s="747"/>
      <c r="K19" s="748"/>
      <c r="M19" s="480"/>
      <c r="N19" s="687"/>
      <c r="O19" s="687"/>
      <c r="P19" s="687"/>
      <c r="Q19" s="687"/>
      <c r="R19" s="687"/>
      <c r="S19" s="687"/>
      <c r="T19" s="687"/>
      <c r="U19" s="687"/>
    </row>
    <row r="20" spans="1:21" ht="15" customHeight="1" x14ac:dyDescent="0.35">
      <c r="A20" s="739"/>
      <c r="B20" s="740"/>
      <c r="C20" s="741"/>
      <c r="D20" s="742"/>
      <c r="E20" s="743" t="s">
        <v>1570</v>
      </c>
      <c r="F20" s="745"/>
      <c r="G20" s="743" t="s">
        <v>1571</v>
      </c>
      <c r="H20" s="745"/>
      <c r="I20" s="749"/>
      <c r="J20" s="750"/>
      <c r="K20" s="751"/>
      <c r="M20" s="480"/>
      <c r="N20" s="687"/>
      <c r="O20" s="687"/>
      <c r="P20" s="687"/>
      <c r="Q20" s="687"/>
      <c r="R20" s="687"/>
      <c r="S20" s="687"/>
      <c r="T20" s="687"/>
      <c r="U20" s="687"/>
    </row>
    <row r="21" spans="1:21" ht="15" customHeight="1" x14ac:dyDescent="0.35">
      <c r="A21" s="741"/>
      <c r="B21" s="742"/>
      <c r="C21" s="743"/>
      <c r="D21" s="745"/>
      <c r="E21" s="752"/>
      <c r="F21" s="753"/>
      <c r="G21" s="752"/>
      <c r="H21" s="753"/>
      <c r="I21" s="754"/>
      <c r="J21" s="755"/>
      <c r="K21" s="756"/>
      <c r="M21" s="480"/>
      <c r="N21" s="446"/>
      <c r="O21" s="476"/>
      <c r="P21" s="476"/>
      <c r="Q21" s="476"/>
      <c r="R21" s="445"/>
      <c r="S21" s="445"/>
      <c r="T21" s="445"/>
      <c r="U21" s="445"/>
    </row>
    <row r="22" spans="1:21" ht="5.5" customHeight="1" x14ac:dyDescent="0.35">
      <c r="A22" s="423"/>
      <c r="B22" s="423"/>
      <c r="C22" s="423"/>
      <c r="D22" s="423"/>
      <c r="E22" s="423"/>
      <c r="F22" s="423"/>
      <c r="G22" s="423"/>
      <c r="H22" s="423"/>
      <c r="I22" s="424"/>
      <c r="J22" s="424"/>
      <c r="K22" s="424"/>
      <c r="M22" s="480"/>
      <c r="N22" s="446"/>
      <c r="O22" s="476"/>
      <c r="P22" s="476"/>
      <c r="Q22" s="476"/>
      <c r="R22" s="445"/>
      <c r="S22" s="445"/>
      <c r="T22" s="445"/>
      <c r="U22" s="445"/>
    </row>
    <row r="23" spans="1:21" ht="14.5" customHeight="1" x14ac:dyDescent="0.35">
      <c r="A23" s="704" t="s">
        <v>1304</v>
      </c>
      <c r="B23" s="704"/>
      <c r="C23" s="704"/>
      <c r="D23" s="704"/>
      <c r="E23" s="704"/>
      <c r="F23" s="704"/>
      <c r="G23" s="704"/>
      <c r="H23" s="704"/>
      <c r="I23" s="704"/>
      <c r="J23" s="704"/>
      <c r="K23" s="704"/>
      <c r="M23" s="475"/>
      <c r="N23" s="476"/>
      <c r="O23" s="476"/>
      <c r="P23" s="476"/>
      <c r="Q23" s="476"/>
      <c r="R23" s="445"/>
      <c r="S23" s="445"/>
      <c r="T23" s="445"/>
      <c r="U23" s="445"/>
    </row>
    <row r="24" spans="1:21" x14ac:dyDescent="0.35">
      <c r="A24" s="727" t="s">
        <v>1305</v>
      </c>
      <c r="B24" s="727"/>
      <c r="C24" s="727"/>
      <c r="D24" s="727"/>
      <c r="E24" s="727"/>
      <c r="F24" s="727"/>
      <c r="G24" s="727"/>
      <c r="H24" s="360" t="s">
        <v>1286</v>
      </c>
      <c r="I24" s="728" t="s">
        <v>1259</v>
      </c>
      <c r="J24" s="728"/>
      <c r="K24" s="728"/>
      <c r="M24" s="475"/>
      <c r="N24" s="476"/>
      <c r="O24" s="476"/>
      <c r="P24" s="476"/>
      <c r="Q24" s="476"/>
      <c r="R24" s="445"/>
      <c r="S24" s="445"/>
      <c r="T24" s="445"/>
      <c r="U24" s="445"/>
    </row>
    <row r="25" spans="1:21" ht="14.5" customHeight="1" x14ac:dyDescent="0.35">
      <c r="A25" s="713" t="s">
        <v>1306</v>
      </c>
      <c r="B25" s="713"/>
      <c r="C25" s="713"/>
      <c r="D25" s="713"/>
      <c r="E25" s="713"/>
      <c r="F25" s="713"/>
      <c r="G25" s="713"/>
      <c r="H25" s="357"/>
      <c r="I25" s="723"/>
      <c r="J25" s="724"/>
      <c r="K25" s="725"/>
      <c r="M25" s="481"/>
      <c r="N25" s="482"/>
      <c r="O25" s="476"/>
      <c r="P25" s="476"/>
      <c r="Q25" s="476"/>
      <c r="R25" s="445"/>
      <c r="S25" s="445"/>
      <c r="T25" s="445"/>
      <c r="U25" s="445"/>
    </row>
    <row r="26" spans="1:21" ht="14.5" customHeight="1" x14ac:dyDescent="0.35">
      <c r="A26" s="713" t="s">
        <v>1474</v>
      </c>
      <c r="B26" s="713"/>
      <c r="C26" s="713"/>
      <c r="D26" s="713"/>
      <c r="E26" s="713"/>
      <c r="F26" s="713"/>
      <c r="G26" s="713"/>
      <c r="H26" s="357"/>
      <c r="I26" s="723"/>
      <c r="J26" s="724"/>
      <c r="K26" s="725"/>
      <c r="M26" s="481"/>
      <c r="N26" s="482"/>
      <c r="O26" s="476"/>
      <c r="P26" s="476"/>
      <c r="Q26" s="476"/>
      <c r="R26" s="445"/>
      <c r="S26" s="445"/>
      <c r="T26" s="445"/>
      <c r="U26" s="445"/>
    </row>
    <row r="27" spans="1:21" ht="14.5" customHeight="1" x14ac:dyDescent="0.35">
      <c r="A27" s="713" t="s">
        <v>1307</v>
      </c>
      <c r="B27" s="713"/>
      <c r="C27" s="713"/>
      <c r="D27" s="713"/>
      <c r="E27" s="713"/>
      <c r="F27" s="713"/>
      <c r="G27" s="713"/>
      <c r="H27" s="357"/>
      <c r="I27" s="723"/>
      <c r="J27" s="724"/>
      <c r="K27" s="725"/>
      <c r="M27" s="481"/>
      <c r="N27" s="482"/>
      <c r="O27" s="476"/>
      <c r="P27" s="476"/>
      <c r="Q27" s="476"/>
      <c r="R27" s="445"/>
      <c r="S27" s="445"/>
      <c r="T27" s="445"/>
      <c r="U27" s="445"/>
    </row>
    <row r="28" spans="1:21" ht="29" customHeight="1" x14ac:dyDescent="0.35">
      <c r="A28" s="713" t="s">
        <v>1572</v>
      </c>
      <c r="B28" s="713"/>
      <c r="C28" s="713"/>
      <c r="D28" s="713"/>
      <c r="E28" s="713"/>
      <c r="F28" s="713"/>
      <c r="G28" s="713"/>
      <c r="H28" s="357"/>
      <c r="I28" s="723"/>
      <c r="J28" s="724"/>
      <c r="K28" s="725"/>
      <c r="M28" s="481"/>
      <c r="N28" s="482"/>
      <c r="O28" s="476"/>
      <c r="P28" s="476"/>
      <c r="Q28" s="476"/>
      <c r="R28" s="445"/>
      <c r="S28" s="445"/>
      <c r="T28" s="445"/>
      <c r="U28" s="445"/>
    </row>
    <row r="29" spans="1:21" ht="15" customHeight="1" x14ac:dyDescent="0.35">
      <c r="A29" s="726" t="s">
        <v>1308</v>
      </c>
      <c r="B29" s="726"/>
      <c r="C29" s="726"/>
      <c r="D29" s="726"/>
      <c r="E29" s="726"/>
      <c r="F29" s="726"/>
      <c r="G29" s="726"/>
      <c r="H29" s="726"/>
      <c r="I29" s="726"/>
      <c r="J29" s="726"/>
      <c r="K29" s="726"/>
      <c r="M29" s="510" t="s">
        <v>1366</v>
      </c>
      <c r="N29" s="482"/>
      <c r="O29" s="476"/>
      <c r="P29" s="476"/>
      <c r="Q29" s="476"/>
      <c r="R29" s="445"/>
      <c r="S29" s="445"/>
      <c r="T29" s="445"/>
      <c r="U29" s="445"/>
    </row>
    <row r="30" spans="1:21" ht="14.5" customHeight="1" x14ac:dyDescent="0.35">
      <c r="A30" s="713" t="s">
        <v>1309</v>
      </c>
      <c r="B30" s="713"/>
      <c r="C30" s="713"/>
      <c r="D30" s="713"/>
      <c r="E30" s="713"/>
      <c r="F30" s="713"/>
      <c r="G30" s="713"/>
      <c r="H30" s="357"/>
      <c r="I30" s="723"/>
      <c r="J30" s="724"/>
      <c r="K30" s="725"/>
      <c r="M30" s="481"/>
      <c r="N30" s="482"/>
      <c r="O30" s="476"/>
      <c r="P30" s="476"/>
      <c r="Q30" s="476"/>
      <c r="R30" s="445"/>
      <c r="S30" s="445"/>
      <c r="T30" s="445"/>
      <c r="U30" s="445"/>
    </row>
    <row r="31" spans="1:21" ht="28" customHeight="1" x14ac:dyDescent="0.35">
      <c r="A31" s="713" t="s">
        <v>1475</v>
      </c>
      <c r="B31" s="713"/>
      <c r="C31" s="713"/>
      <c r="D31" s="713"/>
      <c r="E31" s="713"/>
      <c r="F31" s="713"/>
      <c r="G31" s="713"/>
      <c r="H31" s="357"/>
      <c r="I31" s="723"/>
      <c r="J31" s="724"/>
      <c r="K31" s="725"/>
      <c r="M31" s="481"/>
      <c r="N31" s="482"/>
      <c r="O31" s="476"/>
      <c r="P31" s="476"/>
      <c r="Q31" s="476"/>
      <c r="R31" s="445"/>
      <c r="S31" s="445"/>
      <c r="T31" s="445"/>
      <c r="U31" s="445"/>
    </row>
    <row r="32" spans="1:21" ht="28" customHeight="1" x14ac:dyDescent="0.35">
      <c r="A32" s="713" t="s">
        <v>1310</v>
      </c>
      <c r="B32" s="713"/>
      <c r="C32" s="713"/>
      <c r="D32" s="713"/>
      <c r="E32" s="713"/>
      <c r="F32" s="713"/>
      <c r="G32" s="713"/>
      <c r="H32" s="357"/>
      <c r="I32" s="723"/>
      <c r="J32" s="724"/>
      <c r="K32" s="725"/>
      <c r="M32" s="481"/>
      <c r="N32" s="482"/>
      <c r="O32" s="476"/>
      <c r="P32" s="476"/>
      <c r="Q32" s="476"/>
      <c r="R32" s="445"/>
      <c r="S32" s="445"/>
      <c r="T32" s="445"/>
      <c r="U32" s="445"/>
    </row>
    <row r="33" spans="1:21" x14ac:dyDescent="0.35">
      <c r="A33" s="726" t="s">
        <v>1476</v>
      </c>
      <c r="B33" s="726"/>
      <c r="C33" s="726"/>
      <c r="D33" s="726"/>
      <c r="E33" s="726"/>
      <c r="F33" s="726"/>
      <c r="G33" s="726"/>
      <c r="H33" s="726"/>
      <c r="I33" s="726"/>
      <c r="J33" s="726"/>
      <c r="K33" s="726"/>
      <c r="M33" s="510" t="s">
        <v>1366</v>
      </c>
      <c r="N33" s="482"/>
      <c r="O33" s="476"/>
      <c r="P33" s="476"/>
      <c r="Q33" s="476"/>
      <c r="R33" s="445"/>
      <c r="S33" s="445"/>
      <c r="T33" s="445"/>
      <c r="U33" s="445"/>
    </row>
    <row r="34" spans="1:21" ht="14.5" customHeight="1" x14ac:dyDescent="0.35">
      <c r="A34" s="713" t="s">
        <v>1311</v>
      </c>
      <c r="B34" s="713"/>
      <c r="C34" s="713"/>
      <c r="D34" s="713"/>
      <c r="E34" s="713"/>
      <c r="F34" s="713"/>
      <c r="G34" s="713"/>
      <c r="H34" s="357"/>
      <c r="I34" s="723"/>
      <c r="J34" s="724"/>
      <c r="K34" s="725"/>
      <c r="M34" s="481"/>
      <c r="N34" s="482"/>
      <c r="O34" s="476"/>
      <c r="P34" s="476"/>
      <c r="Q34" s="476"/>
      <c r="R34" s="445"/>
      <c r="S34" s="445"/>
      <c r="T34" s="445"/>
      <c r="U34" s="445"/>
    </row>
    <row r="35" spans="1:21" ht="14.5" customHeight="1" x14ac:dyDescent="0.35">
      <c r="A35" s="713" t="s">
        <v>1312</v>
      </c>
      <c r="B35" s="713"/>
      <c r="C35" s="713"/>
      <c r="D35" s="713"/>
      <c r="E35" s="713"/>
      <c r="F35" s="713"/>
      <c r="G35" s="713"/>
      <c r="H35" s="357"/>
      <c r="I35" s="723"/>
      <c r="J35" s="724"/>
      <c r="K35" s="725"/>
      <c r="M35" s="481"/>
      <c r="N35" s="482"/>
      <c r="O35" s="476"/>
      <c r="P35" s="476"/>
      <c r="Q35" s="476"/>
      <c r="R35" s="445"/>
      <c r="S35" s="445"/>
      <c r="T35" s="445"/>
      <c r="U35" s="445"/>
    </row>
    <row r="36" spans="1:21" ht="14.5" customHeight="1" x14ac:dyDescent="0.35">
      <c r="A36" s="713" t="s">
        <v>1477</v>
      </c>
      <c r="B36" s="713"/>
      <c r="C36" s="713"/>
      <c r="D36" s="713"/>
      <c r="E36" s="713"/>
      <c r="F36" s="713"/>
      <c r="G36" s="713"/>
      <c r="H36" s="357"/>
      <c r="I36" s="723"/>
      <c r="J36" s="724"/>
      <c r="K36" s="725"/>
      <c r="M36" s="481"/>
      <c r="N36" s="482"/>
      <c r="O36" s="476"/>
      <c r="P36" s="476"/>
      <c r="Q36" s="476"/>
      <c r="R36" s="445"/>
      <c r="S36" s="445"/>
      <c r="T36" s="445"/>
      <c r="U36" s="445"/>
    </row>
    <row r="37" spans="1:21" ht="28" customHeight="1" x14ac:dyDescent="0.35">
      <c r="A37" s="713" t="s">
        <v>1485</v>
      </c>
      <c r="B37" s="713"/>
      <c r="C37" s="713"/>
      <c r="D37" s="713"/>
      <c r="E37" s="713"/>
      <c r="F37" s="713"/>
      <c r="G37" s="713"/>
      <c r="H37" s="357"/>
      <c r="I37" s="723"/>
      <c r="J37" s="724"/>
      <c r="K37" s="725"/>
      <c r="M37" s="481"/>
      <c r="N37" s="482"/>
      <c r="O37" s="476"/>
      <c r="P37" s="476"/>
      <c r="Q37" s="476"/>
      <c r="R37" s="445"/>
      <c r="S37" s="445"/>
      <c r="T37" s="445"/>
      <c r="U37" s="445"/>
    </row>
    <row r="38" spans="1:21" ht="15" customHeight="1" x14ac:dyDescent="0.35">
      <c r="A38" s="726" t="s">
        <v>1313</v>
      </c>
      <c r="B38" s="726"/>
      <c r="C38" s="726"/>
      <c r="D38" s="726"/>
      <c r="E38" s="726"/>
      <c r="F38" s="726"/>
      <c r="G38" s="726"/>
      <c r="H38" s="726"/>
      <c r="I38" s="726"/>
      <c r="J38" s="726"/>
      <c r="K38" s="726"/>
      <c r="M38" s="510" t="s">
        <v>1366</v>
      </c>
      <c r="N38" s="482"/>
      <c r="O38" s="476"/>
      <c r="P38" s="476"/>
      <c r="Q38" s="476"/>
      <c r="R38" s="445"/>
      <c r="S38" s="445"/>
      <c r="T38" s="445"/>
      <c r="U38" s="445"/>
    </row>
    <row r="39" spans="1:21" ht="14.5" customHeight="1" x14ac:dyDescent="0.35">
      <c r="A39" s="713" t="s">
        <v>1314</v>
      </c>
      <c r="B39" s="713"/>
      <c r="C39" s="713"/>
      <c r="D39" s="713"/>
      <c r="E39" s="713"/>
      <c r="F39" s="713"/>
      <c r="G39" s="713"/>
      <c r="H39" s="357"/>
      <c r="I39" s="723"/>
      <c r="J39" s="724"/>
      <c r="K39" s="725"/>
      <c r="M39" s="481"/>
      <c r="N39" s="482"/>
      <c r="O39" s="476"/>
      <c r="P39" s="476"/>
      <c r="Q39" s="476"/>
      <c r="R39" s="445"/>
      <c r="S39" s="445"/>
      <c r="T39" s="445"/>
      <c r="U39" s="445"/>
    </row>
    <row r="40" spans="1:21" ht="14.5" customHeight="1" x14ac:dyDescent="0.35">
      <c r="A40" s="713" t="s">
        <v>1312</v>
      </c>
      <c r="B40" s="713"/>
      <c r="C40" s="713"/>
      <c r="D40" s="713"/>
      <c r="E40" s="713"/>
      <c r="F40" s="713"/>
      <c r="G40" s="713"/>
      <c r="H40" s="357"/>
      <c r="I40" s="723"/>
      <c r="J40" s="724"/>
      <c r="K40" s="725"/>
      <c r="M40" s="481"/>
      <c r="N40" s="482"/>
      <c r="O40" s="476"/>
      <c r="P40" s="476"/>
      <c r="Q40" s="476"/>
      <c r="R40" s="445"/>
      <c r="S40" s="445"/>
      <c r="T40" s="445"/>
      <c r="U40" s="445"/>
    </row>
    <row r="41" spans="1:21" ht="28" customHeight="1" x14ac:dyDescent="0.35">
      <c r="A41" s="713" t="s">
        <v>1315</v>
      </c>
      <c r="B41" s="713"/>
      <c r="C41" s="713"/>
      <c r="D41" s="713"/>
      <c r="E41" s="713"/>
      <c r="F41" s="713"/>
      <c r="G41" s="713"/>
      <c r="H41" s="357"/>
      <c r="I41" s="723"/>
      <c r="J41" s="724"/>
      <c r="K41" s="725"/>
      <c r="M41" s="481"/>
      <c r="N41" s="482"/>
      <c r="O41" s="476"/>
      <c r="P41" s="476"/>
      <c r="Q41" s="476"/>
      <c r="R41" s="445"/>
      <c r="S41" s="445"/>
      <c r="T41" s="445"/>
      <c r="U41" s="445"/>
    </row>
    <row r="42" spans="1:21" ht="15" customHeight="1" x14ac:dyDescent="0.35">
      <c r="A42" s="726" t="s">
        <v>1316</v>
      </c>
      <c r="B42" s="726"/>
      <c r="C42" s="726"/>
      <c r="D42" s="726"/>
      <c r="E42" s="726"/>
      <c r="F42" s="726"/>
      <c r="G42" s="726"/>
      <c r="H42" s="726"/>
      <c r="I42" s="726"/>
      <c r="J42" s="726"/>
      <c r="K42" s="726"/>
      <c r="M42" s="510" t="s">
        <v>1366</v>
      </c>
      <c r="N42" s="482"/>
      <c r="O42" s="476"/>
      <c r="P42" s="476"/>
      <c r="Q42" s="476"/>
      <c r="R42" s="445"/>
      <c r="S42" s="445"/>
      <c r="T42" s="445"/>
      <c r="U42" s="445"/>
    </row>
    <row r="43" spans="1:21" ht="14.5" customHeight="1" x14ac:dyDescent="0.35">
      <c r="A43" s="713" t="s">
        <v>1317</v>
      </c>
      <c r="B43" s="713"/>
      <c r="C43" s="713"/>
      <c r="D43" s="713"/>
      <c r="E43" s="713"/>
      <c r="F43" s="713"/>
      <c r="G43" s="713"/>
      <c r="H43" s="357"/>
      <c r="I43" s="723"/>
      <c r="J43" s="724"/>
      <c r="K43" s="725"/>
      <c r="M43" s="481"/>
      <c r="N43" s="482"/>
      <c r="O43" s="476"/>
      <c r="P43" s="476"/>
      <c r="Q43" s="476"/>
      <c r="R43" s="445"/>
      <c r="S43" s="445"/>
      <c r="T43" s="445"/>
      <c r="U43" s="445"/>
    </row>
    <row r="44" spans="1:21" ht="14.5" customHeight="1" x14ac:dyDescent="0.35">
      <c r="A44" s="713" t="s">
        <v>1318</v>
      </c>
      <c r="B44" s="713"/>
      <c r="C44" s="713"/>
      <c r="D44" s="713"/>
      <c r="E44" s="713"/>
      <c r="F44" s="713"/>
      <c r="G44" s="713"/>
      <c r="H44" s="357"/>
      <c r="I44" s="723"/>
      <c r="J44" s="724"/>
      <c r="K44" s="725"/>
      <c r="M44" s="481"/>
      <c r="N44" s="482"/>
      <c r="O44" s="476"/>
      <c r="P44" s="476"/>
      <c r="Q44" s="476"/>
      <c r="R44" s="445"/>
      <c r="S44" s="445"/>
      <c r="T44" s="445"/>
      <c r="U44" s="445"/>
    </row>
    <row r="45" spans="1:21" ht="14.5" customHeight="1" x14ac:dyDescent="0.35">
      <c r="A45" s="713" t="s">
        <v>1314</v>
      </c>
      <c r="B45" s="713"/>
      <c r="C45" s="713"/>
      <c r="D45" s="713"/>
      <c r="E45" s="713"/>
      <c r="F45" s="713"/>
      <c r="G45" s="713"/>
      <c r="H45" s="357"/>
      <c r="I45" s="723"/>
      <c r="J45" s="724"/>
      <c r="K45" s="725"/>
      <c r="M45" s="481"/>
      <c r="N45" s="482"/>
      <c r="O45" s="476"/>
      <c r="P45" s="476"/>
      <c r="Q45" s="476"/>
      <c r="R45" s="445"/>
      <c r="S45" s="445"/>
      <c r="T45" s="445"/>
      <c r="U45" s="445"/>
    </row>
    <row r="46" spans="1:21" ht="15" customHeight="1" x14ac:dyDescent="0.35">
      <c r="A46" s="765" t="s">
        <v>1319</v>
      </c>
      <c r="B46" s="765"/>
      <c r="C46" s="765"/>
      <c r="D46" s="765"/>
      <c r="E46" s="765"/>
      <c r="F46" s="765"/>
      <c r="G46" s="765"/>
      <c r="H46" s="765"/>
      <c r="I46" s="765"/>
      <c r="J46" s="765"/>
      <c r="K46" s="765"/>
      <c r="M46" s="510" t="s">
        <v>1367</v>
      </c>
      <c r="N46" s="482"/>
      <c r="O46" s="476"/>
      <c r="P46" s="476"/>
      <c r="Q46" s="476"/>
      <c r="R46" s="445"/>
      <c r="S46" s="445"/>
      <c r="T46" s="445"/>
      <c r="U46" s="445"/>
    </row>
    <row r="47" spans="1:21" ht="28" customHeight="1" x14ac:dyDescent="0.35">
      <c r="A47" s="713" t="s">
        <v>1320</v>
      </c>
      <c r="B47" s="713"/>
      <c r="C47" s="713"/>
      <c r="D47" s="713"/>
      <c r="E47" s="713"/>
      <c r="F47" s="713"/>
      <c r="G47" s="713"/>
      <c r="H47" s="357"/>
      <c r="I47" s="723"/>
      <c r="J47" s="724"/>
      <c r="K47" s="725"/>
      <c r="M47" s="481"/>
      <c r="N47" s="482"/>
      <c r="O47" s="476"/>
      <c r="P47" s="476"/>
      <c r="Q47" s="476"/>
      <c r="R47" s="445"/>
      <c r="S47" s="445"/>
      <c r="T47" s="445"/>
      <c r="U47" s="445"/>
    </row>
    <row r="48" spans="1:21" ht="29" customHeight="1" x14ac:dyDescent="0.35">
      <c r="A48" s="726" t="s">
        <v>1321</v>
      </c>
      <c r="B48" s="726"/>
      <c r="C48" s="726"/>
      <c r="D48" s="726"/>
      <c r="E48" s="726"/>
      <c r="F48" s="726"/>
      <c r="G48" s="726"/>
      <c r="H48" s="726"/>
      <c r="I48" s="726"/>
      <c r="J48" s="726"/>
      <c r="K48" s="726"/>
      <c r="M48" s="510" t="s">
        <v>1368</v>
      </c>
      <c r="N48" s="482"/>
      <c r="O48" s="476"/>
      <c r="P48" s="476"/>
      <c r="Q48" s="476"/>
      <c r="R48" s="445"/>
      <c r="S48" s="445"/>
      <c r="T48" s="445"/>
      <c r="U48" s="445"/>
    </row>
    <row r="49" spans="1:21" ht="14.5" customHeight="1" x14ac:dyDescent="0.35">
      <c r="A49" s="713" t="s">
        <v>1322</v>
      </c>
      <c r="B49" s="713"/>
      <c r="C49" s="713"/>
      <c r="D49" s="713"/>
      <c r="E49" s="713"/>
      <c r="F49" s="713"/>
      <c r="G49" s="713"/>
      <c r="H49" s="357"/>
      <c r="I49" s="723"/>
      <c r="J49" s="724"/>
      <c r="K49" s="725"/>
      <c r="M49" s="481"/>
      <c r="N49" s="482"/>
      <c r="O49" s="476"/>
      <c r="P49" s="476"/>
      <c r="Q49" s="476"/>
      <c r="R49" s="445"/>
      <c r="S49" s="445"/>
      <c r="T49" s="445"/>
      <c r="U49" s="445"/>
    </row>
    <row r="50" spans="1:21" ht="14.5" customHeight="1" x14ac:dyDescent="0.35">
      <c r="A50" s="713" t="s">
        <v>1323</v>
      </c>
      <c r="B50" s="713"/>
      <c r="C50" s="713"/>
      <c r="D50" s="713"/>
      <c r="E50" s="713"/>
      <c r="F50" s="713"/>
      <c r="G50" s="713"/>
      <c r="H50" s="357"/>
      <c r="I50" s="723"/>
      <c r="J50" s="724"/>
      <c r="K50" s="725"/>
      <c r="M50" s="481"/>
      <c r="N50" s="482"/>
      <c r="O50" s="476"/>
      <c r="P50" s="476"/>
      <c r="Q50" s="476"/>
      <c r="R50" s="445"/>
      <c r="S50" s="445"/>
      <c r="T50" s="445"/>
      <c r="U50" s="445"/>
    </row>
    <row r="51" spans="1:21" ht="28" customHeight="1" x14ac:dyDescent="0.35">
      <c r="A51" s="713" t="s">
        <v>1324</v>
      </c>
      <c r="B51" s="713"/>
      <c r="C51" s="713"/>
      <c r="D51" s="713"/>
      <c r="E51" s="713"/>
      <c r="F51" s="713"/>
      <c r="G51" s="713"/>
      <c r="H51" s="357"/>
      <c r="I51" s="723"/>
      <c r="J51" s="724"/>
      <c r="K51" s="725"/>
      <c r="M51" s="510" t="s">
        <v>1369</v>
      </c>
      <c r="N51" s="482"/>
      <c r="O51" s="476"/>
      <c r="P51" s="476"/>
      <c r="Q51" s="476"/>
      <c r="R51" s="445"/>
      <c r="S51" s="445"/>
      <c r="T51" s="445"/>
      <c r="U51" s="445"/>
    </row>
    <row r="52" spans="1:21" x14ac:dyDescent="0.35">
      <c r="A52" s="726" t="s">
        <v>1325</v>
      </c>
      <c r="B52" s="726"/>
      <c r="C52" s="726"/>
      <c r="D52" s="726"/>
      <c r="E52" s="726"/>
      <c r="F52" s="726"/>
      <c r="G52" s="726"/>
      <c r="H52" s="726"/>
      <c r="I52" s="726"/>
      <c r="J52" s="726"/>
      <c r="K52" s="726"/>
      <c r="M52" s="483"/>
      <c r="N52" s="482"/>
      <c r="O52" s="476"/>
      <c r="P52" s="476"/>
      <c r="Q52" s="476"/>
      <c r="R52" s="445"/>
      <c r="S52" s="445"/>
      <c r="T52" s="445"/>
      <c r="U52" s="445"/>
    </row>
    <row r="53" spans="1:21" ht="28" customHeight="1" x14ac:dyDescent="0.35">
      <c r="A53" s="713" t="s">
        <v>1326</v>
      </c>
      <c r="B53" s="713"/>
      <c r="C53" s="713"/>
      <c r="D53" s="713"/>
      <c r="E53" s="713"/>
      <c r="F53" s="713"/>
      <c r="G53" s="713"/>
      <c r="H53" s="357"/>
      <c r="I53" s="723"/>
      <c r="J53" s="724"/>
      <c r="K53" s="725"/>
      <c r="M53" s="481"/>
      <c r="N53" s="482"/>
      <c r="O53" s="476"/>
      <c r="P53" s="476"/>
      <c r="Q53" s="476"/>
      <c r="R53" s="445"/>
      <c r="S53" s="445"/>
      <c r="T53" s="445"/>
      <c r="U53" s="445"/>
    </row>
    <row r="54" spans="1:21" x14ac:dyDescent="0.35">
      <c r="A54" s="726" t="s">
        <v>1486</v>
      </c>
      <c r="B54" s="726"/>
      <c r="C54" s="726"/>
      <c r="D54" s="726"/>
      <c r="E54" s="726"/>
      <c r="F54" s="726"/>
      <c r="G54" s="726"/>
      <c r="H54" s="726"/>
      <c r="I54" s="726"/>
      <c r="J54" s="726"/>
      <c r="K54" s="726"/>
      <c r="M54" s="483"/>
      <c r="N54" s="482"/>
      <c r="O54" s="476"/>
      <c r="P54" s="476"/>
      <c r="Q54" s="476"/>
      <c r="R54" s="445"/>
      <c r="S54" s="445"/>
      <c r="T54" s="445"/>
      <c r="U54" s="445"/>
    </row>
    <row r="55" spans="1:21" ht="52.75" customHeight="1" x14ac:dyDescent="0.35">
      <c r="A55" s="713" t="s">
        <v>1487</v>
      </c>
      <c r="B55" s="713"/>
      <c r="C55" s="713"/>
      <c r="D55" s="713"/>
      <c r="E55" s="713"/>
      <c r="F55" s="713"/>
      <c r="G55" s="713"/>
      <c r="H55" s="357"/>
      <c r="I55" s="723"/>
      <c r="J55" s="724"/>
      <c r="K55" s="725"/>
      <c r="M55" s="510" t="s">
        <v>1369</v>
      </c>
      <c r="N55" s="482"/>
      <c r="O55" s="476"/>
      <c r="P55" s="476"/>
      <c r="Q55" s="476"/>
      <c r="R55" s="445"/>
      <c r="S55" s="445"/>
      <c r="T55" s="445"/>
      <c r="U55" s="445"/>
    </row>
    <row r="56" spans="1:21" ht="5" customHeight="1" collapsed="1" x14ac:dyDescent="0.35">
      <c r="A56" s="358"/>
      <c r="B56" s="358"/>
      <c r="C56" s="351"/>
      <c r="D56" s="352"/>
      <c r="E56" s="358"/>
      <c r="F56" s="358"/>
      <c r="G56" s="358"/>
      <c r="M56" s="481"/>
      <c r="N56" s="482"/>
      <c r="O56" s="476"/>
      <c r="P56" s="476"/>
      <c r="Q56" s="476"/>
      <c r="R56" s="445"/>
      <c r="S56" s="445"/>
      <c r="T56" s="445"/>
      <c r="U56" s="445"/>
    </row>
    <row r="57" spans="1:21" ht="14.5" customHeight="1" x14ac:dyDescent="0.35">
      <c r="A57" s="704" t="s">
        <v>1361</v>
      </c>
      <c r="B57" s="704"/>
      <c r="C57" s="704"/>
      <c r="D57" s="704"/>
      <c r="E57" s="704"/>
      <c r="F57" s="704"/>
      <c r="G57" s="704"/>
      <c r="H57" s="704"/>
      <c r="I57" s="704"/>
      <c r="J57" s="704"/>
      <c r="K57" s="704"/>
      <c r="M57" s="484">
        <f>IF(M59&gt;0,0,MAX(C59:G59))</f>
        <v>0</v>
      </c>
      <c r="N57" s="511" t="s">
        <v>1573</v>
      </c>
      <c r="O57" s="511"/>
      <c r="P57" s="476"/>
      <c r="Q57" s="476"/>
      <c r="R57" s="445"/>
      <c r="S57" s="445"/>
      <c r="T57" s="445"/>
      <c r="U57" s="445"/>
    </row>
    <row r="58" spans="1:21" ht="14.5" customHeight="1" x14ac:dyDescent="0.35">
      <c r="E58" s="434"/>
      <c r="F58" s="434"/>
      <c r="M58" s="485" t="str">
        <f>IF(M57=0,"",IF(OR($C$3="погодження",$C$3="попереднє погодження"),$M$57+$M$64+$M$65+$M$66+$M$67+45,$M$57+$M$64+$M$65+$M$66+$M$67+90))</f>
        <v/>
      </c>
      <c r="N58" s="511" t="s">
        <v>1574</v>
      </c>
      <c r="O58" s="507"/>
      <c r="P58" s="476"/>
      <c r="Q58" s="476"/>
      <c r="R58" s="445"/>
      <c r="S58" s="445"/>
      <c r="T58" s="445"/>
      <c r="U58" s="445"/>
    </row>
    <row r="59" spans="1:21" x14ac:dyDescent="0.35">
      <c r="A59" s="766" t="s">
        <v>1260</v>
      </c>
      <c r="B59" s="766"/>
      <c r="C59" s="427"/>
      <c r="D59" s="428"/>
      <c r="E59" s="428"/>
      <c r="F59" s="429"/>
      <c r="G59" s="429"/>
      <c r="M59" s="486"/>
      <c r="N59" s="511" t="s">
        <v>1372</v>
      </c>
      <c r="O59" s="507"/>
      <c r="P59" s="476"/>
      <c r="Q59" s="476"/>
      <c r="R59" s="445"/>
      <c r="S59" s="445"/>
      <c r="T59" s="445"/>
      <c r="U59" s="445"/>
    </row>
    <row r="60" spans="1:21" x14ac:dyDescent="0.35">
      <c r="A60" s="766" t="s">
        <v>1261</v>
      </c>
      <c r="B60" s="766"/>
      <c r="C60" s="427"/>
      <c r="D60" s="428"/>
      <c r="E60" s="429"/>
      <c r="F60" s="429"/>
      <c r="G60" s="429"/>
      <c r="M60" s="510" t="s">
        <v>1371</v>
      </c>
      <c r="N60" s="476"/>
      <c r="O60" s="476"/>
      <c r="P60" s="476"/>
      <c r="Q60" s="476"/>
      <c r="R60" s="445"/>
      <c r="S60" s="445"/>
      <c r="T60" s="445"/>
      <c r="U60" s="445"/>
    </row>
    <row r="61" spans="1:21" ht="6.5" customHeight="1" x14ac:dyDescent="0.35">
      <c r="A61" s="358"/>
      <c r="B61" s="358"/>
      <c r="C61" s="351"/>
      <c r="D61" s="352"/>
      <c r="E61" s="358"/>
      <c r="F61" s="358"/>
      <c r="G61" s="358"/>
      <c r="M61" s="487"/>
      <c r="N61" s="488"/>
      <c r="O61" s="476"/>
      <c r="P61" s="476"/>
      <c r="Q61" s="476"/>
      <c r="R61" s="445"/>
      <c r="S61" s="445"/>
      <c r="T61" s="445"/>
      <c r="U61" s="445"/>
    </row>
    <row r="62" spans="1:21" x14ac:dyDescent="0.35">
      <c r="A62" s="712" t="s">
        <v>1262</v>
      </c>
      <c r="B62" s="712"/>
      <c r="C62" s="712"/>
      <c r="D62" s="712"/>
      <c r="E62" s="712"/>
      <c r="F62" s="712"/>
      <c r="G62" s="712"/>
      <c r="H62" s="712"/>
      <c r="I62" s="712"/>
      <c r="J62" s="712"/>
      <c r="K62" s="712"/>
      <c r="M62" s="483"/>
      <c r="N62" s="482"/>
      <c r="O62" s="476"/>
      <c r="P62" s="476"/>
      <c r="Q62" s="476"/>
      <c r="R62" s="445"/>
      <c r="S62" s="445"/>
      <c r="T62" s="445"/>
      <c r="U62" s="445"/>
    </row>
    <row r="63" spans="1:21" ht="31.5" x14ac:dyDescent="0.35">
      <c r="A63"/>
      <c r="B63"/>
      <c r="C63"/>
      <c r="D63"/>
      <c r="E63"/>
      <c r="F63"/>
      <c r="G63"/>
      <c r="I63" s="433" t="s">
        <v>1365</v>
      </c>
      <c r="J63" s="433" t="s">
        <v>1364</v>
      </c>
      <c r="K63" s="433" t="s">
        <v>1363</v>
      </c>
      <c r="M63" s="489" t="s">
        <v>1263</v>
      </c>
      <c r="N63" s="488"/>
      <c r="O63" s="476"/>
      <c r="P63" s="476"/>
      <c r="Q63" s="476"/>
      <c r="R63" s="445"/>
      <c r="S63" s="445"/>
      <c r="T63" s="445"/>
      <c r="U63" s="445"/>
    </row>
    <row r="64" spans="1:21" ht="16.5" customHeight="1" x14ac:dyDescent="0.35">
      <c r="A64" s="718" t="s">
        <v>1576</v>
      </c>
      <c r="B64" s="718"/>
      <c r="C64" s="718"/>
      <c r="D64" s="718"/>
      <c r="E64" s="718"/>
      <c r="F64" s="718"/>
      <c r="G64" s="718"/>
      <c r="H64" s="718"/>
      <c r="I64" s="431"/>
      <c r="J64" s="432"/>
      <c r="K64" s="432"/>
      <c r="M64" s="490">
        <f>IF($K64=0,J64-I64,K64-I64)</f>
        <v>0</v>
      </c>
      <c r="N64" s="692" t="s">
        <v>1575</v>
      </c>
      <c r="O64" s="689"/>
      <c r="P64" s="689"/>
      <c r="Q64" s="689"/>
      <c r="R64" s="689"/>
      <c r="S64" s="689"/>
      <c r="T64" s="689"/>
      <c r="U64" s="445"/>
    </row>
    <row r="65" spans="1:21" ht="16.5" customHeight="1" x14ac:dyDescent="0.35">
      <c r="A65" s="718" t="s">
        <v>1265</v>
      </c>
      <c r="B65" s="718"/>
      <c r="C65" s="718"/>
      <c r="D65" s="718"/>
      <c r="E65" s="718"/>
      <c r="F65" s="718"/>
      <c r="G65" s="718"/>
      <c r="H65" s="718"/>
      <c r="I65" s="432"/>
      <c r="J65" s="432"/>
      <c r="K65" s="432"/>
      <c r="M65" s="490">
        <f>IF($K65=0,J65-I65,K65-I65)</f>
        <v>0</v>
      </c>
      <c r="N65" s="692"/>
      <c r="O65" s="689"/>
      <c r="P65" s="689"/>
      <c r="Q65" s="689"/>
      <c r="R65" s="689"/>
      <c r="S65" s="689"/>
      <c r="T65" s="689"/>
      <c r="U65" s="445"/>
    </row>
    <row r="66" spans="1:21" ht="16.5" customHeight="1" x14ac:dyDescent="0.35">
      <c r="A66" s="718" t="s">
        <v>1266</v>
      </c>
      <c r="B66" s="718"/>
      <c r="C66" s="718"/>
      <c r="D66" s="718"/>
      <c r="E66" s="718"/>
      <c r="F66" s="718"/>
      <c r="G66" s="718"/>
      <c r="H66" s="718"/>
      <c r="I66" s="432"/>
      <c r="J66" s="432"/>
      <c r="K66" s="432"/>
      <c r="M66" s="490">
        <f>IF($K66=0,J66-I66,K66-I66)</f>
        <v>0</v>
      </c>
      <c r="N66" s="692"/>
      <c r="O66" s="689"/>
      <c r="P66" s="689"/>
      <c r="Q66" s="689"/>
      <c r="R66" s="689"/>
      <c r="S66" s="689"/>
      <c r="T66" s="689"/>
      <c r="U66" s="445"/>
    </row>
    <row r="67" spans="1:21" ht="14.5" customHeight="1" x14ac:dyDescent="0.35">
      <c r="A67" s="718" t="s">
        <v>1267</v>
      </c>
      <c r="B67" s="718"/>
      <c r="C67" s="718"/>
      <c r="D67" s="718"/>
      <c r="E67" s="718"/>
      <c r="F67" s="718"/>
      <c r="G67" s="718"/>
      <c r="H67" s="718"/>
      <c r="I67" s="432"/>
      <c r="J67" s="432"/>
      <c r="K67" s="432"/>
      <c r="M67" s="490">
        <f>IF($K67=0,J67-I67,K67-I67)</f>
        <v>0</v>
      </c>
      <c r="N67" s="511" t="s">
        <v>1375</v>
      </c>
      <c r="O67" s="507"/>
      <c r="P67" s="507"/>
      <c r="Q67" s="507"/>
      <c r="R67" s="508"/>
      <c r="S67" s="508"/>
      <c r="T67" s="508"/>
      <c r="U67" s="445"/>
    </row>
    <row r="68" spans="1:21" x14ac:dyDescent="0.35">
      <c r="A68" s="712" t="s">
        <v>1268</v>
      </c>
      <c r="B68" s="712"/>
      <c r="C68" s="712"/>
      <c r="D68" s="712"/>
      <c r="E68" s="712"/>
      <c r="F68" s="712"/>
      <c r="G68" s="712"/>
      <c r="H68" s="712"/>
      <c r="I68" s="712"/>
      <c r="J68" s="712"/>
      <c r="K68" s="712"/>
      <c r="M68" s="475"/>
      <c r="N68" s="476"/>
      <c r="O68" s="476"/>
      <c r="P68" s="476"/>
      <c r="Q68" s="476"/>
      <c r="R68" s="445"/>
      <c r="S68" s="445"/>
      <c r="T68" s="445"/>
      <c r="U68" s="445"/>
    </row>
    <row r="69" spans="1:21" ht="21" x14ac:dyDescent="0.35">
      <c r="A69" s="349"/>
      <c r="B69" s="349"/>
      <c r="E69" s="433" t="s">
        <v>1269</v>
      </c>
      <c r="F69" s="433" t="s">
        <v>1270</v>
      </c>
      <c r="G69" s="722" t="s">
        <v>1271</v>
      </c>
      <c r="H69" s="722"/>
      <c r="I69" s="722"/>
      <c r="J69" s="722"/>
      <c r="K69" s="722"/>
      <c r="M69" s="510" t="s">
        <v>1370</v>
      </c>
      <c r="N69" s="512"/>
      <c r="O69" s="507"/>
      <c r="P69" s="507"/>
      <c r="Q69" s="507"/>
      <c r="R69" s="508"/>
      <c r="S69" s="508"/>
      <c r="T69" s="508"/>
      <c r="U69" s="508"/>
    </row>
    <row r="70" spans="1:21" ht="20.5" customHeight="1" x14ac:dyDescent="0.35">
      <c r="A70" s="718" t="s">
        <v>1272</v>
      </c>
      <c r="B70" s="718"/>
      <c r="C70" s="718"/>
      <c r="D70" s="718"/>
      <c r="E70" s="436"/>
      <c r="F70" s="436"/>
      <c r="G70" s="711"/>
      <c r="H70" s="711"/>
      <c r="I70" s="711"/>
      <c r="J70" s="711"/>
      <c r="K70" s="711"/>
      <c r="M70" s="688" t="s">
        <v>1483</v>
      </c>
      <c r="N70" s="689"/>
      <c r="O70" s="689"/>
      <c r="P70" s="689"/>
      <c r="Q70" s="689"/>
      <c r="R70" s="689"/>
      <c r="S70" s="689"/>
      <c r="T70" s="689"/>
      <c r="U70" s="689"/>
    </row>
    <row r="71" spans="1:21" ht="20.5" customHeight="1" x14ac:dyDescent="0.35">
      <c r="A71" s="718" t="s">
        <v>1578</v>
      </c>
      <c r="B71" s="718"/>
      <c r="C71" s="718"/>
      <c r="D71" s="718"/>
      <c r="E71" s="436"/>
      <c r="F71" s="436"/>
      <c r="G71" s="711"/>
      <c r="H71" s="711"/>
      <c r="I71" s="711"/>
      <c r="J71" s="711"/>
      <c r="K71" s="711"/>
      <c r="M71" s="688"/>
      <c r="N71" s="689"/>
      <c r="O71" s="689"/>
      <c r="P71" s="689"/>
      <c r="Q71" s="689"/>
      <c r="R71" s="689"/>
      <c r="S71" s="689"/>
      <c r="T71" s="689"/>
      <c r="U71" s="689"/>
    </row>
    <row r="72" spans="1:21" ht="20.5" customHeight="1" x14ac:dyDescent="0.35">
      <c r="A72" s="718" t="s">
        <v>1481</v>
      </c>
      <c r="B72" s="718"/>
      <c r="C72" s="718"/>
      <c r="D72" s="718"/>
      <c r="E72" s="436"/>
      <c r="F72" s="436"/>
      <c r="G72" s="711"/>
      <c r="H72" s="711"/>
      <c r="I72" s="711"/>
      <c r="J72" s="711"/>
      <c r="K72" s="711"/>
      <c r="M72" s="688"/>
      <c r="N72" s="689"/>
      <c r="O72" s="689"/>
      <c r="P72" s="689"/>
      <c r="Q72" s="689"/>
      <c r="R72" s="689"/>
      <c r="S72" s="689"/>
      <c r="T72" s="689"/>
      <c r="U72" s="689"/>
    </row>
    <row r="73" spans="1:21" ht="20.5" customHeight="1" x14ac:dyDescent="0.35">
      <c r="A73" s="718" t="s">
        <v>1482</v>
      </c>
      <c r="B73" s="718"/>
      <c r="C73" s="718"/>
      <c r="D73" s="718"/>
      <c r="E73" s="436"/>
      <c r="F73" s="436"/>
      <c r="G73" s="711"/>
      <c r="H73" s="711"/>
      <c r="I73" s="711"/>
      <c r="J73" s="711"/>
      <c r="K73" s="711"/>
      <c r="M73" s="688"/>
      <c r="N73" s="689"/>
      <c r="O73" s="689"/>
      <c r="P73" s="689"/>
      <c r="Q73" s="689"/>
      <c r="R73" s="689"/>
      <c r="S73" s="689"/>
      <c r="T73" s="689"/>
      <c r="U73" s="689"/>
    </row>
    <row r="74" spans="1:21" ht="15" customHeight="1" x14ac:dyDescent="0.35">
      <c r="A74" s="718"/>
      <c r="B74" s="718"/>
      <c r="C74" s="718"/>
      <c r="D74" s="718"/>
      <c r="E74" s="436"/>
      <c r="F74" s="436"/>
      <c r="G74" s="711"/>
      <c r="H74" s="711"/>
      <c r="I74" s="711"/>
      <c r="J74" s="711"/>
      <c r="K74" s="711"/>
      <c r="M74" s="513" t="s">
        <v>1577</v>
      </c>
      <c r="N74" s="514"/>
      <c r="O74" s="514"/>
      <c r="P74" s="514"/>
      <c r="Q74" s="507"/>
      <c r="R74" s="508"/>
      <c r="S74" s="508"/>
      <c r="T74" s="508"/>
      <c r="U74" s="508"/>
    </row>
    <row r="75" spans="1:21" ht="15" customHeight="1" x14ac:dyDescent="0.35">
      <c r="A75" s="718"/>
      <c r="B75" s="718"/>
      <c r="C75" s="718"/>
      <c r="D75" s="718"/>
      <c r="E75" s="436"/>
      <c r="F75" s="436"/>
      <c r="G75" s="711"/>
      <c r="H75" s="711"/>
      <c r="I75" s="711"/>
      <c r="J75" s="711"/>
      <c r="K75" s="711"/>
      <c r="M75" s="447"/>
      <c r="N75" s="435"/>
      <c r="O75" s="435"/>
      <c r="P75" s="435"/>
      <c r="Q75" s="476"/>
      <c r="R75" s="445"/>
      <c r="S75" s="445"/>
      <c r="T75" s="445"/>
      <c r="U75" s="445"/>
    </row>
    <row r="76" spans="1:21" ht="15" customHeight="1" x14ac:dyDescent="0.35">
      <c r="A76" s="718"/>
      <c r="B76" s="718"/>
      <c r="C76" s="718"/>
      <c r="D76" s="718"/>
      <c r="E76" s="436"/>
      <c r="F76" s="436"/>
      <c r="G76" s="711"/>
      <c r="H76" s="711"/>
      <c r="I76" s="711"/>
      <c r="J76" s="711"/>
      <c r="K76" s="711"/>
      <c r="M76" s="447"/>
      <c r="N76" s="435"/>
      <c r="O76" s="435"/>
      <c r="P76" s="435"/>
      <c r="Q76" s="476"/>
      <c r="R76" s="445"/>
      <c r="S76" s="445"/>
      <c r="T76" s="445"/>
      <c r="U76" s="445"/>
    </row>
    <row r="77" spans="1:21" ht="15" customHeight="1" x14ac:dyDescent="0.35">
      <c r="A77" s="718"/>
      <c r="B77" s="718"/>
      <c r="C77" s="718"/>
      <c r="D77" s="718"/>
      <c r="E77" s="436"/>
      <c r="F77" s="436"/>
      <c r="G77" s="711"/>
      <c r="H77" s="711"/>
      <c r="I77" s="711"/>
      <c r="J77" s="711"/>
      <c r="K77" s="711"/>
      <c r="M77" s="447"/>
      <c r="N77" s="435"/>
      <c r="O77" s="435"/>
      <c r="P77" s="435"/>
      <c r="Q77" s="476"/>
      <c r="R77" s="445"/>
      <c r="S77" s="445"/>
      <c r="T77" s="445"/>
      <c r="U77" s="445"/>
    </row>
    <row r="78" spans="1:21" ht="15" customHeight="1" x14ac:dyDescent="0.35">
      <c r="A78" s="718"/>
      <c r="B78" s="718"/>
      <c r="C78" s="718"/>
      <c r="D78" s="718"/>
      <c r="E78" s="436"/>
      <c r="F78" s="436"/>
      <c r="G78" s="711"/>
      <c r="H78" s="711"/>
      <c r="I78" s="711"/>
      <c r="J78" s="711"/>
      <c r="K78" s="711"/>
      <c r="M78" s="447"/>
      <c r="N78" s="435"/>
      <c r="O78" s="435"/>
      <c r="P78" s="435"/>
      <c r="Q78" s="476"/>
      <c r="R78" s="445"/>
      <c r="S78" s="445"/>
      <c r="T78" s="445"/>
      <c r="U78" s="445"/>
    </row>
    <row r="79" spans="1:21" ht="14.5" customHeight="1" x14ac:dyDescent="0.35">
      <c r="A79" s="704" t="s">
        <v>1273</v>
      </c>
      <c r="B79" s="704"/>
      <c r="C79" s="704"/>
      <c r="D79" s="704"/>
      <c r="E79" s="704"/>
      <c r="F79" s="704"/>
      <c r="G79" s="704"/>
      <c r="H79" s="704"/>
      <c r="I79" s="704"/>
      <c r="J79" s="704"/>
      <c r="K79" s="704"/>
      <c r="M79" s="475"/>
      <c r="N79" s="476"/>
      <c r="O79" s="476"/>
      <c r="P79" s="476"/>
      <c r="Q79" s="476"/>
      <c r="R79" s="445"/>
      <c r="S79" s="445"/>
      <c r="T79" s="445"/>
      <c r="U79" s="445"/>
    </row>
    <row r="80" spans="1:21" x14ac:dyDescent="0.35">
      <c r="A80" s="727" t="s">
        <v>1274</v>
      </c>
      <c r="B80" s="727"/>
      <c r="C80" s="727"/>
      <c r="H80" s="360" t="s">
        <v>1362</v>
      </c>
      <c r="I80" s="727" t="s">
        <v>1259</v>
      </c>
      <c r="J80" s="727"/>
      <c r="K80" s="727"/>
      <c r="M80" s="487"/>
      <c r="N80" s="488"/>
      <c r="O80" s="476"/>
      <c r="P80" s="476"/>
      <c r="Q80" s="476"/>
      <c r="R80" s="445"/>
      <c r="S80" s="445"/>
      <c r="T80" s="445"/>
      <c r="U80" s="445"/>
    </row>
    <row r="81" spans="1:21" ht="14.5" customHeight="1" x14ac:dyDescent="0.35">
      <c r="A81" s="713" t="s">
        <v>1275</v>
      </c>
      <c r="B81" s="713"/>
      <c r="C81" s="713"/>
      <c r="D81" s="713"/>
      <c r="E81" s="713"/>
      <c r="F81" s="713"/>
      <c r="G81" s="713"/>
      <c r="H81" s="357"/>
      <c r="I81" s="715"/>
      <c r="J81" s="716"/>
      <c r="K81" s="717"/>
      <c r="M81" s="487"/>
      <c r="N81" s="488"/>
      <c r="O81" s="476"/>
      <c r="P81" s="476"/>
      <c r="Q81" s="476"/>
      <c r="R81" s="445"/>
      <c r="S81" s="445"/>
      <c r="T81" s="445"/>
      <c r="U81" s="445"/>
    </row>
    <row r="82" spans="1:21" ht="14.5" customHeight="1" x14ac:dyDescent="0.35">
      <c r="A82" s="713" t="s">
        <v>1276</v>
      </c>
      <c r="B82" s="713"/>
      <c r="C82" s="713"/>
      <c r="D82" s="713"/>
      <c r="E82" s="713"/>
      <c r="F82" s="713"/>
      <c r="G82" s="713"/>
      <c r="H82" s="357"/>
      <c r="I82" s="715"/>
      <c r="J82" s="716"/>
      <c r="K82" s="717"/>
      <c r="M82" s="487"/>
      <c r="N82" s="488"/>
      <c r="O82" s="476"/>
      <c r="P82" s="476"/>
      <c r="Q82" s="476"/>
      <c r="R82" s="445"/>
      <c r="S82" s="445"/>
      <c r="T82" s="445"/>
      <c r="U82" s="445"/>
    </row>
    <row r="83" spans="1:21" ht="14.5" customHeight="1" x14ac:dyDescent="0.35">
      <c r="A83" s="713" t="s">
        <v>1580</v>
      </c>
      <c r="B83" s="713"/>
      <c r="C83" s="713"/>
      <c r="D83" s="713"/>
      <c r="E83" s="713"/>
      <c r="F83" s="713"/>
      <c r="G83" s="713"/>
      <c r="H83" s="357"/>
      <c r="I83" s="719" t="str">
        <f ca="1">'Для друку'!$U$623</f>
        <v xml:space="preserve"> </v>
      </c>
      <c r="J83" s="720"/>
      <c r="K83" s="721"/>
      <c r="M83" s="487"/>
      <c r="N83" s="488"/>
      <c r="O83" s="476"/>
      <c r="P83" s="476"/>
      <c r="Q83" s="476"/>
      <c r="R83" s="445"/>
      <c r="S83" s="445"/>
      <c r="T83" s="445"/>
      <c r="U83" s="445"/>
    </row>
    <row r="84" spans="1:21" ht="14.5" customHeight="1" x14ac:dyDescent="0.35">
      <c r="A84" s="713" t="s">
        <v>1277</v>
      </c>
      <c r="B84" s="713"/>
      <c r="C84" s="713"/>
      <c r="D84" s="713"/>
      <c r="E84" s="713"/>
      <c r="F84" s="713"/>
      <c r="G84" s="713"/>
      <c r="H84" s="357"/>
      <c r="I84" s="719" t="str">
        <f ca="1">CONCATENATE('Для друку'!E600," ",'Для друку'!$E$602," ",'Для друку'!$E$604," ",'Для друку'!$E$606," ",'Для друку'!$E$608)</f>
        <v xml:space="preserve">         </v>
      </c>
      <c r="J84" s="720"/>
      <c r="K84" s="721"/>
      <c r="M84" s="487"/>
      <c r="N84" s="488"/>
      <c r="O84" s="476"/>
      <c r="P84" s="476"/>
      <c r="Q84" s="476"/>
      <c r="R84" s="445"/>
      <c r="S84" s="445"/>
      <c r="T84" s="445"/>
      <c r="U84" s="445"/>
    </row>
    <row r="85" spans="1:21" ht="14.5" customHeight="1" x14ac:dyDescent="0.35">
      <c r="A85" s="713" t="s">
        <v>1278</v>
      </c>
      <c r="B85" s="713"/>
      <c r="C85" s="713"/>
      <c r="D85" s="713"/>
      <c r="E85" s="713"/>
      <c r="F85" s="713"/>
      <c r="G85" s="713"/>
      <c r="H85" s="357"/>
      <c r="I85" s="719" t="str">
        <f ca="1">'Для друку'!$E$610</f>
        <v xml:space="preserve"> </v>
      </c>
      <c r="J85" s="720"/>
      <c r="K85" s="721"/>
      <c r="M85" s="487"/>
      <c r="N85" s="488"/>
      <c r="O85" s="476"/>
      <c r="P85" s="476"/>
      <c r="Q85" s="476"/>
      <c r="R85" s="445"/>
      <c r="S85" s="445"/>
      <c r="T85" s="445"/>
      <c r="U85" s="445"/>
    </row>
    <row r="86" spans="1:21" ht="14.5" customHeight="1" x14ac:dyDescent="0.35">
      <c r="A86" s="713" t="s">
        <v>1488</v>
      </c>
      <c r="B86" s="713"/>
      <c r="C86" s="713"/>
      <c r="D86" s="713"/>
      <c r="E86" s="713"/>
      <c r="F86" s="713"/>
      <c r="G86" s="713"/>
      <c r="H86" s="357"/>
      <c r="I86" s="715"/>
      <c r="J86" s="716"/>
      <c r="K86" s="717"/>
      <c r="M86" s="487"/>
      <c r="N86" s="488"/>
      <c r="O86" s="476"/>
      <c r="P86" s="476"/>
      <c r="Q86" s="476"/>
      <c r="R86" s="445"/>
      <c r="S86" s="445"/>
      <c r="T86" s="445"/>
      <c r="U86" s="445"/>
    </row>
    <row r="87" spans="1:21" ht="14.5" customHeight="1" x14ac:dyDescent="0.35">
      <c r="A87" s="713" t="s">
        <v>1279</v>
      </c>
      <c r="B87" s="713"/>
      <c r="C87" s="713"/>
      <c r="D87" s="713"/>
      <c r="E87" s="713"/>
      <c r="F87" s="713"/>
      <c r="G87" s="713"/>
      <c r="H87" s="357"/>
      <c r="I87" s="719" t="str">
        <f ca="1">'Для друку'!$E$612</f>
        <v xml:space="preserve"> </v>
      </c>
      <c r="J87" s="720"/>
      <c r="K87" s="721"/>
      <c r="M87" s="487"/>
      <c r="N87" s="488"/>
      <c r="O87" s="476"/>
      <c r="P87" s="476"/>
      <c r="Q87" s="476"/>
      <c r="R87" s="445"/>
      <c r="S87" s="445"/>
      <c r="T87" s="445"/>
      <c r="U87" s="445"/>
    </row>
    <row r="88" spans="1:21" ht="14.5" customHeight="1" x14ac:dyDescent="0.35">
      <c r="A88" s="714" t="s">
        <v>1489</v>
      </c>
      <c r="B88" s="714"/>
      <c r="C88" s="714"/>
      <c r="D88" s="714"/>
      <c r="E88" s="714"/>
      <c r="F88" s="714"/>
      <c r="G88" s="714"/>
      <c r="H88" s="357"/>
      <c r="I88" s="715"/>
      <c r="J88" s="716"/>
      <c r="K88" s="717"/>
      <c r="M88" s="513" t="s">
        <v>1368</v>
      </c>
      <c r="N88" s="488"/>
      <c r="O88" s="476"/>
      <c r="P88" s="476"/>
      <c r="Q88" s="476"/>
      <c r="R88" s="445"/>
      <c r="S88" s="445"/>
      <c r="T88" s="445"/>
      <c r="U88" s="445"/>
    </row>
    <row r="89" spans="1:21" ht="14.5" customHeight="1" x14ac:dyDescent="0.35">
      <c r="A89" s="714" t="s">
        <v>1490</v>
      </c>
      <c r="B89" s="714"/>
      <c r="C89" s="714"/>
      <c r="D89" s="714"/>
      <c r="E89" s="714"/>
      <c r="F89" s="714"/>
      <c r="G89" s="714"/>
      <c r="H89" s="357"/>
      <c r="I89" s="715"/>
      <c r="J89" s="716"/>
      <c r="K89" s="717"/>
      <c r="M89" s="513" t="s">
        <v>1368</v>
      </c>
      <c r="N89" s="488"/>
      <c r="O89" s="476"/>
      <c r="P89" s="476"/>
      <c r="Q89" s="476"/>
      <c r="R89" s="445"/>
      <c r="S89" s="445"/>
      <c r="T89" s="445"/>
      <c r="U89" s="445"/>
    </row>
    <row r="90" spans="1:21" ht="14.5" customHeight="1" x14ac:dyDescent="0.35">
      <c r="A90" s="714" t="s">
        <v>1491</v>
      </c>
      <c r="B90" s="714"/>
      <c r="C90" s="714"/>
      <c r="D90" s="714"/>
      <c r="E90" s="714"/>
      <c r="F90" s="714"/>
      <c r="G90" s="714"/>
      <c r="H90" s="357"/>
      <c r="I90" s="715"/>
      <c r="J90" s="716"/>
      <c r="K90" s="717"/>
      <c r="M90" s="513" t="s">
        <v>1368</v>
      </c>
      <c r="N90" s="488"/>
      <c r="O90" s="476"/>
      <c r="P90" s="476"/>
      <c r="Q90" s="476"/>
      <c r="R90" s="445"/>
      <c r="S90" s="445"/>
      <c r="T90" s="445"/>
      <c r="U90" s="445"/>
    </row>
    <row r="91" spans="1:21" ht="28" customHeight="1" x14ac:dyDescent="0.35">
      <c r="A91" s="714" t="s">
        <v>1579</v>
      </c>
      <c r="B91" s="714"/>
      <c r="C91" s="714"/>
      <c r="D91" s="714"/>
      <c r="E91" s="714"/>
      <c r="F91" s="714"/>
      <c r="G91" s="714"/>
      <c r="H91" s="357"/>
      <c r="I91" s="715"/>
      <c r="J91" s="716"/>
      <c r="K91" s="717"/>
      <c r="M91" s="491"/>
      <c r="N91" s="488"/>
      <c r="O91" s="476"/>
      <c r="P91" s="476"/>
      <c r="Q91" s="476"/>
      <c r="R91" s="445"/>
      <c r="S91" s="445"/>
      <c r="T91" s="445"/>
      <c r="U91" s="445"/>
    </row>
    <row r="92" spans="1:21" ht="14.5" customHeight="1" x14ac:dyDescent="0.35">
      <c r="A92" s="704" t="s">
        <v>1283</v>
      </c>
      <c r="B92" s="704"/>
      <c r="C92" s="704"/>
      <c r="D92" s="704"/>
      <c r="E92" s="704"/>
      <c r="F92" s="704"/>
      <c r="G92" s="704"/>
      <c r="H92" s="704"/>
      <c r="I92" s="704"/>
      <c r="J92" s="704"/>
      <c r="K92" s="704"/>
      <c r="M92" s="475"/>
      <c r="N92" s="476"/>
      <c r="O92" s="476"/>
      <c r="P92" s="476"/>
      <c r="Q92" s="476"/>
      <c r="R92" s="445"/>
      <c r="S92" s="445"/>
      <c r="T92" s="445"/>
      <c r="U92" s="445"/>
    </row>
    <row r="93" spans="1:21" ht="14.5" customHeight="1" x14ac:dyDescent="0.35">
      <c r="A93" s="708" t="s">
        <v>1284</v>
      </c>
      <c r="B93" s="708"/>
      <c r="C93" s="708"/>
      <c r="D93" s="708"/>
      <c r="E93" s="708"/>
      <c r="F93" s="708"/>
      <c r="G93" s="708"/>
      <c r="H93" s="708"/>
      <c r="I93" s="708"/>
      <c r="J93" s="708"/>
      <c r="K93" s="708"/>
      <c r="M93" s="487"/>
      <c r="N93" s="488"/>
      <c r="O93" s="476"/>
      <c r="P93" s="476"/>
      <c r="Q93" s="476"/>
      <c r="R93" s="445"/>
      <c r="S93" s="445"/>
      <c r="T93" s="445"/>
      <c r="U93" s="445"/>
    </row>
    <row r="94" spans="1:21" x14ac:dyDescent="0.35">
      <c r="A94" s="710" t="s">
        <v>1285</v>
      </c>
      <c r="B94" s="710"/>
      <c r="C94" s="710"/>
      <c r="D94" s="710"/>
      <c r="E94" s="710"/>
      <c r="F94" s="710"/>
      <c r="G94" s="710"/>
      <c r="H94" s="361" t="s">
        <v>1286</v>
      </c>
      <c r="I94" s="710" t="s">
        <v>1259</v>
      </c>
      <c r="J94" s="710"/>
      <c r="K94" s="710"/>
      <c r="M94" s="487"/>
      <c r="N94" s="488"/>
      <c r="O94" s="476"/>
      <c r="P94" s="476"/>
      <c r="Q94" s="476"/>
      <c r="R94" s="445"/>
      <c r="S94" s="445"/>
      <c r="T94" s="445"/>
      <c r="U94" s="445"/>
    </row>
    <row r="95" spans="1:21" ht="14.5" customHeight="1" x14ac:dyDescent="0.35">
      <c r="A95" s="709" t="s">
        <v>1287</v>
      </c>
      <c r="B95" s="709"/>
      <c r="C95" s="709"/>
      <c r="D95" s="709"/>
      <c r="E95" s="709"/>
      <c r="F95" s="709"/>
      <c r="G95" s="709"/>
      <c r="H95" s="439"/>
      <c r="I95" s="757" t="str">
        <f ca="1">CONCATENATE('Для друку'!U644," / ",'Для друку'!U652," / ",IF('Для друку'!U654=0,"",'Для друку'!U654),".     ",'Для друку'!G653," / ",IF('Для друку'!G655=0,"",'Для друку'!G655))</f>
        <v xml:space="preserve">  /   / .       / </v>
      </c>
      <c r="J95" s="757"/>
      <c r="K95" s="757"/>
      <c r="M95" s="487"/>
      <c r="N95" s="488"/>
      <c r="O95" s="476"/>
      <c r="P95" s="476"/>
      <c r="Q95" s="476"/>
      <c r="R95" s="445"/>
      <c r="S95" s="445"/>
      <c r="T95" s="445"/>
      <c r="U95" s="445"/>
    </row>
    <row r="96" spans="1:21" ht="14.5" customHeight="1" x14ac:dyDescent="0.35">
      <c r="A96" s="709" t="s">
        <v>1288</v>
      </c>
      <c r="B96" s="709"/>
      <c r="C96" s="709"/>
      <c r="D96" s="709"/>
      <c r="E96" s="709"/>
      <c r="F96" s="709"/>
      <c r="G96" s="709"/>
      <c r="H96" s="439"/>
      <c r="I96" s="757" t="str">
        <f ca="1">CONCATENATE('Для друку'!U645,"/",'Для друку'!U646)</f>
        <v xml:space="preserve"> / </v>
      </c>
      <c r="J96" s="757"/>
      <c r="K96" s="757"/>
      <c r="M96" s="487"/>
      <c r="N96" s="488"/>
      <c r="O96" s="476"/>
      <c r="P96" s="476"/>
      <c r="Q96" s="476"/>
      <c r="R96" s="445"/>
      <c r="S96" s="445"/>
      <c r="T96" s="445"/>
      <c r="U96" s="445"/>
    </row>
    <row r="97" spans="1:21" ht="26" customHeight="1" x14ac:dyDescent="0.35">
      <c r="A97" s="709" t="s">
        <v>1289</v>
      </c>
      <c r="B97" s="709"/>
      <c r="C97" s="709"/>
      <c r="D97" s="709"/>
      <c r="E97" s="709"/>
      <c r="F97" s="709"/>
      <c r="G97" s="709"/>
      <c r="H97" s="439"/>
      <c r="I97" s="757" t="str">
        <f ca="1">CONCATENATE('Для друку'!U647,"/",'Для друку'!U648)</f>
        <v xml:space="preserve"> / </v>
      </c>
      <c r="J97" s="757"/>
      <c r="K97" s="757"/>
      <c r="M97" s="487"/>
      <c r="N97" s="488"/>
      <c r="O97" s="476"/>
      <c r="P97" s="476"/>
      <c r="Q97" s="476"/>
      <c r="R97" s="445"/>
      <c r="S97" s="445"/>
      <c r="T97" s="445"/>
      <c r="U97" s="445"/>
    </row>
    <row r="98" spans="1:21" ht="29" customHeight="1" x14ac:dyDescent="0.35">
      <c r="A98" s="709" t="s">
        <v>1290</v>
      </c>
      <c r="B98" s="709"/>
      <c r="C98" s="709"/>
      <c r="D98" s="709"/>
      <c r="E98" s="709"/>
      <c r="F98" s="709"/>
      <c r="G98" s="709"/>
      <c r="H98" s="439"/>
      <c r="I98" s="757" t="str">
        <f ca="1">'Для друку'!U649</f>
        <v xml:space="preserve"> </v>
      </c>
      <c r="J98" s="757"/>
      <c r="K98" s="757"/>
      <c r="M98" s="487"/>
      <c r="N98" s="488"/>
      <c r="O98" s="476"/>
      <c r="P98" s="476"/>
      <c r="Q98" s="476"/>
      <c r="R98" s="445"/>
      <c r="S98" s="445"/>
      <c r="T98" s="445"/>
      <c r="U98" s="445"/>
    </row>
    <row r="99" spans="1:21" ht="14.5" customHeight="1" x14ac:dyDescent="0.35">
      <c r="A99" s="709" t="s">
        <v>1291</v>
      </c>
      <c r="B99" s="709"/>
      <c r="C99" s="709"/>
      <c r="D99" s="709"/>
      <c r="E99" s="709"/>
      <c r="F99" s="709"/>
      <c r="G99" s="709"/>
      <c r="H99" s="439"/>
      <c r="I99" s="757" t="str">
        <f ca="1">CONCATENATE('Для друку'!U650,"/",'Для друку'!U651)</f>
        <v xml:space="preserve"> / </v>
      </c>
      <c r="J99" s="757"/>
      <c r="K99" s="757"/>
      <c r="M99" s="487"/>
      <c r="N99" s="488"/>
      <c r="O99" s="476"/>
      <c r="P99" s="476"/>
      <c r="Q99" s="476"/>
      <c r="R99" s="445"/>
      <c r="S99" s="445"/>
      <c r="T99" s="445"/>
      <c r="U99" s="445"/>
    </row>
    <row r="100" spans="1:21" ht="28.5" customHeight="1" x14ac:dyDescent="0.35">
      <c r="A100" s="709" t="s">
        <v>1464</v>
      </c>
      <c r="B100" s="709"/>
      <c r="C100" s="709"/>
      <c r="D100" s="709"/>
      <c r="E100" s="709"/>
      <c r="F100" s="709"/>
      <c r="G100" s="709"/>
      <c r="H100" s="439"/>
      <c r="I100" s="757" t="str">
        <f ca="1">CONCATENATE('Для друку'!U660," / ",IF('Для друку'!G661=0,"",'Для друку'!G661))</f>
        <v xml:space="preserve"> / </v>
      </c>
      <c r="J100" s="757"/>
      <c r="K100" s="757"/>
      <c r="M100" s="487"/>
      <c r="N100" s="488"/>
      <c r="O100" s="476"/>
      <c r="P100" s="476"/>
      <c r="Q100" s="476"/>
      <c r="R100" s="445"/>
      <c r="S100" s="445"/>
      <c r="T100" s="445"/>
      <c r="U100" s="445"/>
    </row>
    <row r="101" spans="1:21" ht="29" customHeight="1" x14ac:dyDescent="0.35">
      <c r="A101" s="709" t="s">
        <v>1300</v>
      </c>
      <c r="B101" s="709"/>
      <c r="C101" s="709"/>
      <c r="D101" s="709"/>
      <c r="E101" s="709"/>
      <c r="F101" s="709"/>
      <c r="G101" s="709"/>
      <c r="H101" s="439"/>
      <c r="I101" s="757" t="str">
        <f ca="1">'Для друку'!U662</f>
        <v/>
      </c>
      <c r="J101" s="757"/>
      <c r="K101" s="757"/>
      <c r="M101" s="487"/>
      <c r="N101" s="488"/>
      <c r="O101" s="476"/>
      <c r="P101" s="476"/>
      <c r="Q101" s="476"/>
      <c r="R101" s="445"/>
      <c r="S101" s="445"/>
      <c r="T101" s="445"/>
      <c r="U101" s="445"/>
    </row>
    <row r="102" spans="1:21" ht="30" customHeight="1" x14ac:dyDescent="0.35">
      <c r="A102" s="709" t="s">
        <v>1465</v>
      </c>
      <c r="B102" s="709"/>
      <c r="C102" s="709"/>
      <c r="D102" s="709"/>
      <c r="E102" s="709"/>
      <c r="F102" s="709"/>
      <c r="G102" s="709"/>
      <c r="H102" s="439"/>
      <c r="I102" s="757" t="str">
        <f ca="1">CONCATENATE('Для друку'!U663," / ",IF('Для друку'!G664=0,"",'Для друку'!G664))</f>
        <v xml:space="preserve"> / </v>
      </c>
      <c r="J102" s="757"/>
      <c r="K102" s="757"/>
      <c r="M102" s="487"/>
      <c r="N102" s="488"/>
      <c r="O102" s="476"/>
      <c r="P102" s="476"/>
      <c r="Q102" s="476"/>
      <c r="R102" s="445"/>
      <c r="S102" s="445"/>
      <c r="T102" s="445"/>
      <c r="U102" s="445"/>
    </row>
    <row r="103" spans="1:21" ht="26.5" customHeight="1" x14ac:dyDescent="0.35">
      <c r="A103" s="709" t="s">
        <v>1466</v>
      </c>
      <c r="B103" s="709"/>
      <c r="C103" s="709"/>
      <c r="D103" s="709"/>
      <c r="E103" s="709"/>
      <c r="F103" s="709"/>
      <c r="G103" s="709"/>
      <c r="H103" s="439"/>
      <c r="I103" s="757" t="str">
        <f ca="1">CONCATENATE('Для друку'!U665," / ",'Для друку'!U666,".     ",IF('Для друку'!G667="0; 0","",'Для друку'!G667))</f>
        <v xml:space="preserve"> / .     ; </v>
      </c>
      <c r="J103" s="757"/>
      <c r="K103" s="757"/>
      <c r="M103" s="487"/>
      <c r="N103" s="488"/>
      <c r="O103" s="476"/>
      <c r="P103" s="476"/>
      <c r="Q103" s="476"/>
      <c r="R103" s="445"/>
      <c r="S103" s="445"/>
      <c r="T103" s="445"/>
      <c r="U103" s="445"/>
    </row>
    <row r="104" spans="1:21" ht="14.5" customHeight="1" x14ac:dyDescent="0.35">
      <c r="A104" s="708" t="s">
        <v>1292</v>
      </c>
      <c r="B104" s="708"/>
      <c r="C104" s="708"/>
      <c r="D104" s="708"/>
      <c r="E104" s="708"/>
      <c r="F104" s="708"/>
      <c r="G104" s="708"/>
      <c r="H104" s="708"/>
      <c r="I104" s="708"/>
      <c r="J104" s="708"/>
      <c r="K104" s="708"/>
      <c r="M104" s="487"/>
      <c r="N104" s="488"/>
      <c r="O104" s="476"/>
      <c r="P104" s="476"/>
      <c r="Q104" s="476"/>
      <c r="R104" s="445"/>
      <c r="S104" s="445"/>
      <c r="T104" s="445"/>
      <c r="U104" s="445"/>
    </row>
    <row r="105" spans="1:21" x14ac:dyDescent="0.35">
      <c r="A105" s="709" t="s">
        <v>1293</v>
      </c>
      <c r="B105" s="709"/>
      <c r="C105" s="709"/>
      <c r="D105" s="709"/>
      <c r="E105" s="709"/>
      <c r="F105" s="709"/>
      <c r="G105" s="709"/>
      <c r="H105" s="439"/>
      <c r="I105" s="757" t="str">
        <f ca="1">CONCATENATE('Для друку'!U669," / ",'Для друку'!F670)</f>
        <v xml:space="preserve"> / </v>
      </c>
      <c r="J105" s="757"/>
      <c r="K105" s="757"/>
      <c r="M105" s="487"/>
      <c r="N105" s="488"/>
      <c r="O105" s="476"/>
      <c r="P105" s="476"/>
      <c r="Q105" s="476"/>
      <c r="R105" s="445"/>
      <c r="S105" s="445"/>
      <c r="T105" s="445"/>
      <c r="U105" s="445"/>
    </row>
    <row r="106" spans="1:21" x14ac:dyDescent="0.35">
      <c r="A106" s="709" t="s">
        <v>1581</v>
      </c>
      <c r="B106" s="709"/>
      <c r="C106" s="709"/>
      <c r="D106" s="709"/>
      <c r="E106" s="709"/>
      <c r="F106" s="709"/>
      <c r="G106" s="709"/>
      <c r="H106" s="439"/>
      <c r="I106" s="757" t="str">
        <f ca="1">CONCATENATE('Для друку'!U673," / ",'Для друку'!U674," / ",'Для друку'!U678,".     ",IF(CONCATENATE('Для друку'!F677," / ",'Для друку'!F679)="0 / 0","",CONCATENATE('Для друку'!F677," / ",'Для друку'!F679)))</f>
        <v xml:space="preserve"> /  / .      / </v>
      </c>
      <c r="J106" s="757"/>
      <c r="K106" s="757"/>
      <c r="M106" s="487"/>
      <c r="N106" s="488"/>
      <c r="O106" s="476"/>
      <c r="P106" s="476"/>
      <c r="Q106" s="476"/>
      <c r="R106" s="445"/>
      <c r="S106" s="445"/>
      <c r="T106" s="445"/>
      <c r="U106" s="445"/>
    </row>
    <row r="107" spans="1:21" ht="14.5" customHeight="1" x14ac:dyDescent="0.35">
      <c r="A107" s="708" t="s">
        <v>1295</v>
      </c>
      <c r="B107" s="708"/>
      <c r="C107" s="708"/>
      <c r="D107" s="708"/>
      <c r="E107" s="708"/>
      <c r="F107" s="708"/>
      <c r="G107" s="708"/>
      <c r="H107" s="708"/>
      <c r="I107" s="708"/>
      <c r="J107" s="708"/>
      <c r="K107" s="708"/>
      <c r="M107" s="487"/>
      <c r="N107" s="488"/>
      <c r="O107" s="476"/>
      <c r="P107" s="476"/>
      <c r="Q107" s="476"/>
      <c r="R107" s="445"/>
      <c r="S107" s="445"/>
      <c r="T107" s="445"/>
      <c r="U107" s="445"/>
    </row>
    <row r="108" spans="1:21" ht="14.5" customHeight="1" x14ac:dyDescent="0.35">
      <c r="A108" s="709" t="s">
        <v>1296</v>
      </c>
      <c r="B108" s="709"/>
      <c r="C108" s="709"/>
      <c r="D108" s="709"/>
      <c r="E108" s="709"/>
      <c r="F108" s="709"/>
      <c r="G108" s="709"/>
      <c r="H108" s="439"/>
      <c r="I108" s="757" t="str">
        <f ca="1">CONCATENATE('Для друку'!U683," / ",IF('Для друку'!G684=0,"",'Для друку'!G684))</f>
        <v xml:space="preserve"> / </v>
      </c>
      <c r="J108" s="757"/>
      <c r="K108" s="757"/>
      <c r="M108" s="487"/>
      <c r="N108" s="488"/>
      <c r="O108" s="476"/>
      <c r="P108" s="476"/>
      <c r="Q108" s="476"/>
      <c r="R108" s="445"/>
      <c r="S108" s="445"/>
      <c r="T108" s="445"/>
      <c r="U108" s="445"/>
    </row>
    <row r="109" spans="1:21" ht="26.5" customHeight="1" x14ac:dyDescent="0.35">
      <c r="A109" s="709" t="s">
        <v>1297</v>
      </c>
      <c r="B109" s="709"/>
      <c r="C109" s="709"/>
      <c r="D109" s="709"/>
      <c r="E109" s="709"/>
      <c r="F109" s="709"/>
      <c r="G109" s="709"/>
      <c r="H109" s="439"/>
      <c r="I109" s="757" t="str">
        <f ca="1">CONCATENATE('Для друку'!U685," / ",'Для друку'!U687,".      ",IF(CONCATENATE('Для друку'!G686," / ",'Для друку'!G688)="0 / 0","",CONCATENATE('Для друку'!G686," / ",'Для друку'!G688)))</f>
        <v xml:space="preserve"> / .       / </v>
      </c>
      <c r="J109" s="757"/>
      <c r="K109" s="757"/>
      <c r="M109" s="487"/>
      <c r="N109" s="488"/>
      <c r="O109" s="476"/>
      <c r="P109" s="476"/>
      <c r="Q109" s="476"/>
      <c r="R109" s="445"/>
      <c r="S109" s="445"/>
      <c r="T109" s="445"/>
      <c r="U109" s="445"/>
    </row>
    <row r="110" spans="1:21" ht="26.5" customHeight="1" x14ac:dyDescent="0.35">
      <c r="A110" s="709" t="s">
        <v>1582</v>
      </c>
      <c r="B110" s="709"/>
      <c r="C110" s="709"/>
      <c r="D110" s="709"/>
      <c r="E110" s="709"/>
      <c r="F110" s="709"/>
      <c r="G110" s="709"/>
      <c r="H110" s="439"/>
      <c r="I110" s="757" t="str">
        <f ca="1">CONCATENATE('Для друку'!U689," / ",IF('Для друку'!G690=0,"",'Для друку'!G690))</f>
        <v xml:space="preserve"> / </v>
      </c>
      <c r="J110" s="757"/>
      <c r="K110" s="757"/>
      <c r="M110" s="487"/>
      <c r="N110" s="488"/>
      <c r="O110" s="476"/>
      <c r="P110" s="476"/>
      <c r="Q110" s="476"/>
      <c r="R110" s="445"/>
      <c r="S110" s="445"/>
      <c r="T110" s="445"/>
      <c r="U110" s="445"/>
    </row>
    <row r="111" spans="1:21" ht="26.5" customHeight="1" x14ac:dyDescent="0.35">
      <c r="A111" s="709" t="s">
        <v>1467</v>
      </c>
      <c r="B111" s="709"/>
      <c r="C111" s="709"/>
      <c r="D111" s="709"/>
      <c r="E111" s="709"/>
      <c r="F111" s="709"/>
      <c r="G111" s="709"/>
      <c r="H111" s="439"/>
      <c r="I111" s="757" t="str">
        <f ca="1">CONCATENATE('Для друку'!U691," / ",IF('Для друку'!G692=0,"",'Для друку'!G692))</f>
        <v xml:space="preserve"> / </v>
      </c>
      <c r="J111" s="757"/>
      <c r="K111" s="757"/>
      <c r="M111" s="487"/>
      <c r="N111" s="488"/>
      <c r="O111" s="476"/>
      <c r="P111" s="476"/>
      <c r="Q111" s="476"/>
      <c r="R111" s="445"/>
      <c r="S111" s="445"/>
      <c r="T111" s="445"/>
      <c r="U111" s="445"/>
    </row>
    <row r="112" spans="1:21" ht="26.5" customHeight="1" x14ac:dyDescent="0.35">
      <c r="A112" s="709" t="s">
        <v>1468</v>
      </c>
      <c r="B112" s="709"/>
      <c r="C112" s="709"/>
      <c r="D112" s="709"/>
      <c r="E112" s="709"/>
      <c r="F112" s="709"/>
      <c r="G112" s="709"/>
      <c r="H112" s="439"/>
      <c r="I112" s="757" t="str">
        <f ca="1">CONCATENATE('Для друку'!U697," / ",IF('Для друку'!G698=0,"",'Для друку'!G698))</f>
        <v xml:space="preserve"> / </v>
      </c>
      <c r="J112" s="757"/>
      <c r="K112" s="757"/>
      <c r="M112" s="487"/>
      <c r="N112" s="488"/>
      <c r="O112" s="476"/>
      <c r="P112" s="476"/>
      <c r="Q112" s="476"/>
      <c r="R112" s="445"/>
      <c r="S112" s="445"/>
      <c r="T112" s="445"/>
      <c r="U112" s="445"/>
    </row>
    <row r="113" spans="1:46" ht="14.5" customHeight="1" x14ac:dyDescent="0.35">
      <c r="A113" s="708" t="s">
        <v>1298</v>
      </c>
      <c r="B113" s="708"/>
      <c r="C113" s="708"/>
      <c r="D113" s="708"/>
      <c r="E113" s="708"/>
      <c r="F113" s="708"/>
      <c r="G113" s="708"/>
      <c r="H113" s="708"/>
      <c r="I113" s="708"/>
      <c r="J113" s="708"/>
      <c r="K113" s="708"/>
      <c r="M113" s="487"/>
      <c r="N113" s="488"/>
      <c r="O113" s="476"/>
      <c r="P113" s="476"/>
      <c r="Q113" s="476"/>
      <c r="R113" s="445"/>
      <c r="S113" s="445"/>
      <c r="T113" s="445"/>
      <c r="U113" s="445"/>
    </row>
    <row r="114" spans="1:46" ht="26.5" customHeight="1" x14ac:dyDescent="0.35">
      <c r="A114" s="709" t="s">
        <v>1469</v>
      </c>
      <c r="B114" s="709"/>
      <c r="C114" s="709"/>
      <c r="D114" s="709"/>
      <c r="E114" s="709"/>
      <c r="F114" s="709"/>
      <c r="G114" s="709"/>
      <c r="H114" s="439"/>
      <c r="I114" s="757" t="str">
        <f ca="1">CONCATENATE('Для друку'!U656," / ",'Для друку'!U658," / ",'Для друку'!U695,".       ",IF(CONCATENATE('Для друку'!G657," / ",'Для друку'!G659," / ",'Для друку'!G692)="0 / 0 / 0","",CONCATENATE('Для друку'!G657," / ",'Для друку'!G659," / ",'Для друку'!G692)))</f>
        <v xml:space="preserve"> /  / .        /  / </v>
      </c>
      <c r="J114" s="757"/>
      <c r="K114" s="757"/>
      <c r="M114" s="690" t="s">
        <v>1599</v>
      </c>
      <c r="N114" s="691"/>
      <c r="O114" s="691"/>
      <c r="P114" s="691"/>
      <c r="Q114" s="691"/>
      <c r="R114" s="691"/>
      <c r="S114" s="691"/>
      <c r="T114" s="691"/>
      <c r="U114" s="691"/>
    </row>
    <row r="115" spans="1:46" ht="39" customHeight="1" x14ac:dyDescent="0.35">
      <c r="A115" s="709" t="s">
        <v>1583</v>
      </c>
      <c r="B115" s="709"/>
      <c r="C115" s="709"/>
      <c r="D115" s="709"/>
      <c r="E115" s="709"/>
      <c r="F115" s="709"/>
      <c r="G115" s="709"/>
      <c r="H115" s="439"/>
      <c r="I115" s="757"/>
      <c r="J115" s="757"/>
      <c r="K115" s="757"/>
      <c r="M115" s="690" t="s">
        <v>1600</v>
      </c>
      <c r="N115" s="691"/>
      <c r="O115" s="691"/>
      <c r="P115" s="691"/>
      <c r="Q115" s="691"/>
      <c r="R115" s="691"/>
      <c r="S115" s="691"/>
      <c r="T115" s="691"/>
      <c r="U115" s="691"/>
    </row>
    <row r="116" spans="1:46" ht="53.5" customHeight="1" x14ac:dyDescent="0.35">
      <c r="A116" s="709" t="s">
        <v>1470</v>
      </c>
      <c r="B116" s="709"/>
      <c r="C116" s="709"/>
      <c r="D116" s="709"/>
      <c r="E116" s="709"/>
      <c r="F116" s="709"/>
      <c r="G116" s="709"/>
      <c r="H116" s="439"/>
      <c r="I116" s="757"/>
      <c r="J116" s="757"/>
      <c r="K116" s="757"/>
      <c r="M116" s="487"/>
      <c r="N116" s="488"/>
      <c r="O116" s="476"/>
      <c r="P116" s="476"/>
      <c r="Q116" s="476"/>
      <c r="R116" s="445"/>
      <c r="S116" s="445"/>
      <c r="T116" s="445"/>
      <c r="U116" s="445"/>
    </row>
    <row r="117" spans="1:46" ht="56.5" customHeight="1" x14ac:dyDescent="0.35">
      <c r="A117" s="709" t="s">
        <v>1471</v>
      </c>
      <c r="B117" s="709"/>
      <c r="C117" s="709"/>
      <c r="D117" s="709"/>
      <c r="E117" s="709"/>
      <c r="F117" s="709"/>
      <c r="G117" s="709"/>
      <c r="H117" s="439"/>
      <c r="I117" s="757"/>
      <c r="J117" s="757"/>
      <c r="K117" s="757"/>
      <c r="M117" s="487"/>
      <c r="N117" s="488"/>
      <c r="O117" s="476"/>
      <c r="P117" s="476"/>
      <c r="Q117" s="476"/>
      <c r="R117" s="445"/>
      <c r="S117" s="445"/>
      <c r="T117" s="445"/>
      <c r="U117" s="445"/>
    </row>
    <row r="118" spans="1:46" ht="14.5" customHeight="1" x14ac:dyDescent="0.35">
      <c r="A118" s="708" t="s">
        <v>1301</v>
      </c>
      <c r="B118" s="708"/>
      <c r="C118" s="708"/>
      <c r="D118" s="708"/>
      <c r="E118" s="708"/>
      <c r="F118" s="708"/>
      <c r="G118" s="708"/>
      <c r="H118" s="708"/>
      <c r="I118" s="708"/>
      <c r="J118" s="708"/>
      <c r="K118" s="708"/>
      <c r="M118" s="487"/>
      <c r="N118" s="488"/>
      <c r="O118" s="476"/>
      <c r="P118" s="476"/>
      <c r="Q118" s="476"/>
      <c r="R118" s="445"/>
      <c r="S118" s="445"/>
      <c r="T118" s="445"/>
      <c r="U118" s="445"/>
    </row>
    <row r="119" spans="1:46" ht="43" customHeight="1" x14ac:dyDescent="0.35">
      <c r="A119" s="709" t="s">
        <v>1302</v>
      </c>
      <c r="B119" s="709"/>
      <c r="C119" s="709"/>
      <c r="D119" s="709"/>
      <c r="E119" s="709"/>
      <c r="F119" s="709"/>
      <c r="G119" s="709"/>
      <c r="H119" s="439"/>
      <c r="I119" s="757" t="str">
        <f ca="1">CONCATENATE('Для друку'!U656," / ",'Для друку'!U658," / ",'Для друку'!U695,".      ",IF(CONCATENATE('Для друку'!G657," / ",'Для друку'!G659," / ",'Для друку'!G696)="0 / 0 / 0","",CONCATENATE('Для друку'!G657," / ",'Для друку'!G659," / ",'Для друку'!G696)))</f>
        <v xml:space="preserve"> /  / .       /  / </v>
      </c>
      <c r="J119" s="757"/>
      <c r="K119" s="757"/>
      <c r="M119" s="487"/>
      <c r="N119" s="488"/>
      <c r="O119" s="476"/>
      <c r="P119" s="476"/>
      <c r="Q119" s="476"/>
      <c r="R119" s="445"/>
      <c r="S119" s="445"/>
      <c r="T119" s="445"/>
      <c r="U119" s="445"/>
    </row>
    <row r="120" spans="1:46" ht="26.5" customHeight="1" x14ac:dyDescent="0.35">
      <c r="A120" s="709" t="s">
        <v>1303</v>
      </c>
      <c r="B120" s="709"/>
      <c r="C120" s="709"/>
      <c r="D120" s="709"/>
      <c r="E120" s="709"/>
      <c r="F120" s="709"/>
      <c r="G120" s="709"/>
      <c r="H120" s="439"/>
      <c r="I120" s="757" t="str">
        <f ca="1">CONCATENATE('Для друку'!U693," / ",IF('Для друку'!G694=0,"",'Для друку'!G694))</f>
        <v xml:space="preserve"> / </v>
      </c>
      <c r="J120" s="757"/>
      <c r="K120" s="757"/>
      <c r="M120" s="487"/>
      <c r="N120" s="488"/>
      <c r="O120" s="476"/>
      <c r="P120" s="476"/>
      <c r="Q120" s="476"/>
      <c r="R120" s="445"/>
      <c r="S120" s="445"/>
      <c r="T120" s="445"/>
      <c r="U120" s="445"/>
    </row>
    <row r="121" spans="1:46" x14ac:dyDescent="0.35">
      <c r="A121" s="709" t="s">
        <v>1472</v>
      </c>
      <c r="B121" s="709"/>
      <c r="C121" s="709"/>
      <c r="D121" s="709"/>
      <c r="E121" s="709"/>
      <c r="F121" s="709"/>
      <c r="G121" s="709"/>
      <c r="H121" s="439"/>
      <c r="I121" s="757" t="str">
        <f ca="1">CONCATENATE('Для друку'!U678," / ",'Для друку'!U680,".      ",IF(CONCATENATE('Для друку'!F679," / ",'Для друку'!F681)="0 / 0","",CONCATENATE('Для друку'!F679," / ",'Для друку'!F681)))</f>
        <v xml:space="preserve"> / .       / </v>
      </c>
      <c r="J121" s="757"/>
      <c r="K121" s="757"/>
      <c r="M121" s="487"/>
      <c r="N121" s="488"/>
      <c r="O121" s="476"/>
      <c r="P121" s="476"/>
      <c r="Q121" s="476"/>
      <c r="R121" s="445"/>
      <c r="S121" s="445"/>
      <c r="T121" s="445"/>
      <c r="U121" s="445"/>
    </row>
    <row r="122" spans="1:46" collapsed="1" x14ac:dyDescent="0.35">
      <c r="A122" s="759"/>
      <c r="B122" s="759"/>
      <c r="C122" s="759"/>
      <c r="D122" s="759"/>
      <c r="E122" s="759"/>
      <c r="F122" s="759"/>
      <c r="G122" s="759"/>
      <c r="M122" s="487"/>
      <c r="N122" s="488"/>
      <c r="O122" s="476"/>
      <c r="P122" s="476"/>
      <c r="Q122" s="476"/>
      <c r="R122" s="445"/>
      <c r="S122" s="445"/>
    </row>
    <row r="123" spans="1:46" ht="14.5" customHeight="1" x14ac:dyDescent="0.35">
      <c r="A123" s="704" t="s">
        <v>1343</v>
      </c>
      <c r="B123" s="704"/>
      <c r="C123" s="704"/>
      <c r="D123" s="704"/>
      <c r="E123" s="704"/>
      <c r="F123" s="704"/>
      <c r="G123" s="704"/>
      <c r="H123" s="704"/>
      <c r="I123" s="704"/>
      <c r="J123" s="704"/>
      <c r="K123" s="704"/>
      <c r="M123" s="475"/>
      <c r="N123" s="476"/>
      <c r="O123" s="476"/>
      <c r="P123" s="476"/>
      <c r="Q123" s="476"/>
      <c r="R123" s="445"/>
      <c r="S123" s="445"/>
      <c r="AN123" s="473" t="s">
        <v>1344</v>
      </c>
      <c r="AO123" s="473" t="s">
        <v>1345</v>
      </c>
      <c r="AP123" s="473" t="s">
        <v>1345</v>
      </c>
      <c r="AQ123" s="473" t="s">
        <v>1346</v>
      </c>
      <c r="AR123" s="473" t="s">
        <v>1346</v>
      </c>
      <c r="AS123" s="473" t="s">
        <v>1347</v>
      </c>
      <c r="AT123" s="473" t="s">
        <v>1347</v>
      </c>
    </row>
    <row r="124" spans="1:46" s="342" customFormat="1" ht="15.5" x14ac:dyDescent="0.35">
      <c r="A124" s="693" t="s">
        <v>1348</v>
      </c>
      <c r="B124" s="693"/>
      <c r="C124" s="693"/>
      <c r="D124" s="693"/>
      <c r="E124" s="707" t="str">
        <f ca="1">CONCATENATE(ГГ1," р., ",ММ1," міс., ",дд1," дн.")</f>
        <v>0 р., 0 міс., 0 дн.</v>
      </c>
      <c r="F124" s="707"/>
      <c r="G124" s="707"/>
      <c r="L124"/>
      <c r="M124" s="513" t="s">
        <v>1280</v>
      </c>
      <c r="N124" s="464"/>
      <c r="O124" s="493"/>
      <c r="P124" s="493"/>
      <c r="Q124" s="493"/>
      <c r="R124" s="504"/>
      <c r="S124" s="504"/>
      <c r="T124"/>
      <c r="U124"/>
      <c r="V124"/>
      <c r="W124"/>
      <c r="X124"/>
      <c r="Y124"/>
      <c r="Z124"/>
      <c r="AA124"/>
      <c r="AB124"/>
      <c r="AC124"/>
      <c r="AD124"/>
      <c r="AE124"/>
      <c r="AF124"/>
      <c r="AG124"/>
      <c r="AH124"/>
      <c r="AI124"/>
      <c r="AJ124"/>
      <c r="AK124"/>
      <c r="AL124"/>
      <c r="AM124"/>
      <c r="AN124" s="473">
        <f ca="1">SUMIF($V$130:$V$213,"ТАК",AR130:AR213)</f>
        <v>0</v>
      </c>
      <c r="AO124" s="473">
        <f ca="1">AN124/365</f>
        <v>0</v>
      </c>
      <c r="AP124" s="473">
        <f ca="1">ROUNDDOWN(AO124,0)</f>
        <v>0</v>
      </c>
      <c r="AQ124" s="473">
        <f ca="1">(AO124-AP124)*12</f>
        <v>0</v>
      </c>
      <c r="AR124" s="473">
        <f ca="1">ROUNDDOWN(AQ124,0)</f>
        <v>0</v>
      </c>
      <c r="AS124" s="473">
        <f ca="1">(AQ124-AR124)*30.42</f>
        <v>0</v>
      </c>
      <c r="AT124" s="473">
        <f ca="1">ROUNDDOWN(AS124,0)</f>
        <v>0</v>
      </c>
    </row>
    <row r="125" spans="1:46" s="342" customFormat="1" ht="15.5" x14ac:dyDescent="0.35">
      <c r="A125" s="694" t="s">
        <v>1349</v>
      </c>
      <c r="B125" s="694"/>
      <c r="C125" s="694"/>
      <c r="D125" s="694"/>
      <c r="E125" s="707" t="str">
        <f ca="1">CONCATENATE(гг2," р., ",мм2," міс., ",дд2," дн.")</f>
        <v>0 р., 0 міс., 0 дн.</v>
      </c>
      <c r="F125" s="707"/>
      <c r="G125" s="707"/>
      <c r="L125"/>
      <c r="M125" s="513" t="s">
        <v>1281</v>
      </c>
      <c r="N125" s="464"/>
      <c r="O125" s="493"/>
      <c r="P125" s="493"/>
      <c r="Q125" s="493"/>
      <c r="R125" s="504"/>
      <c r="S125" s="504"/>
      <c r="T125"/>
      <c r="U125"/>
      <c r="V125"/>
      <c r="W125"/>
      <c r="X125"/>
      <c r="Y125"/>
      <c r="Z125"/>
      <c r="AA125"/>
      <c r="AB125"/>
      <c r="AC125"/>
      <c r="AD125"/>
      <c r="AE125"/>
      <c r="AF125"/>
      <c r="AG125"/>
      <c r="AH125"/>
      <c r="AI125"/>
      <c r="AJ125"/>
      <c r="AK125"/>
      <c r="AL125"/>
      <c r="AM125"/>
      <c r="AN125" s="473">
        <f ca="1">SUMIFS($AR$130:$AR$213,$V$130:$V$213,"ТАК",W130:W213,"ТАК")</f>
        <v>0</v>
      </c>
      <c r="AO125" s="473">
        <f ca="1">AN125/365</f>
        <v>0</v>
      </c>
      <c r="AP125" s="473">
        <f ca="1">ROUNDDOWN(AO125,0)</f>
        <v>0</v>
      </c>
      <c r="AQ125" s="473">
        <f ca="1">(AO125-AP125)*12</f>
        <v>0</v>
      </c>
      <c r="AR125" s="473">
        <f ca="1">ROUNDDOWN(AQ125,0)</f>
        <v>0</v>
      </c>
      <c r="AS125" s="473">
        <f ca="1">(AQ125-AR125)*30.42</f>
        <v>0</v>
      </c>
      <c r="AT125" s="473">
        <f ca="1">ROUNDDOWN(AS125,0)</f>
        <v>0</v>
      </c>
    </row>
    <row r="126" spans="1:46" s="342" customFormat="1" ht="15.5" x14ac:dyDescent="0.35">
      <c r="A126" s="694" t="s">
        <v>1350</v>
      </c>
      <c r="B126" s="694"/>
      <c r="C126" s="694"/>
      <c r="D126" s="694"/>
      <c r="E126" s="707" t="str">
        <f ca="1">CONCATENATE(гг3," р., ",мм3," міс., ",дд3," дн.")</f>
        <v>0 р., 0 міс., 0 дн.</v>
      </c>
      <c r="F126" s="707"/>
      <c r="G126" s="707"/>
      <c r="L126"/>
      <c r="M126" s="513" t="s">
        <v>1282</v>
      </c>
      <c r="N126" s="464"/>
      <c r="O126" s="493"/>
      <c r="P126" s="493"/>
      <c r="Q126" s="493"/>
      <c r="R126" s="504"/>
      <c r="S126" s="504"/>
      <c r="T126"/>
      <c r="U126"/>
      <c r="V126"/>
      <c r="W126"/>
      <c r="X126"/>
      <c r="Y126"/>
      <c r="Z126"/>
      <c r="AA126"/>
      <c r="AB126"/>
      <c r="AC126"/>
      <c r="AD126"/>
      <c r="AE126"/>
      <c r="AF126"/>
      <c r="AG126"/>
      <c r="AH126"/>
      <c r="AI126"/>
      <c r="AJ126"/>
      <c r="AK126"/>
      <c r="AL126"/>
      <c r="AM126"/>
      <c r="AN126" s="473">
        <f ca="1">(SUMIFS($AR$130:$AR$213,$V$130:$V$213,"ТАК",$X$130:$X$213,"ТАК"))</f>
        <v>0</v>
      </c>
      <c r="AO126" s="473">
        <f ca="1">AN126/365</f>
        <v>0</v>
      </c>
      <c r="AP126" s="473">
        <f ca="1">ROUNDDOWN(AO126,0)</f>
        <v>0</v>
      </c>
      <c r="AQ126" s="473">
        <f ca="1">(AO126-AP126)*12</f>
        <v>0</v>
      </c>
      <c r="AR126" s="473">
        <f ca="1">ROUNDDOWN(AQ126,0)</f>
        <v>0</v>
      </c>
      <c r="AS126" s="473">
        <f ca="1">(AQ126-AR126)*30.42</f>
        <v>0</v>
      </c>
      <c r="AT126" s="473">
        <f ca="1">ROUNDDOWN(AS126,0)</f>
        <v>0</v>
      </c>
    </row>
    <row r="127" spans="1:46" s="345" customFormat="1" ht="15.5" x14ac:dyDescent="0.35">
      <c r="A127" s="695"/>
      <c r="B127" s="696"/>
      <c r="C127" s="696"/>
      <c r="D127" s="696"/>
      <c r="E127" s="697"/>
      <c r="L127"/>
      <c r="M127" s="492"/>
      <c r="N127" s="437"/>
      <c r="O127" s="698" t="s">
        <v>1377</v>
      </c>
      <c r="P127" s="699"/>
      <c r="Q127" s="700"/>
      <c r="R127" s="504"/>
      <c r="S127" s="504"/>
      <c r="T127"/>
      <c r="U127"/>
      <c r="V127"/>
      <c r="W127"/>
      <c r="X127"/>
      <c r="Y127"/>
      <c r="Z127"/>
      <c r="AA127"/>
      <c r="AB127"/>
      <c r="AC127"/>
      <c r="AD127"/>
      <c r="AE127"/>
      <c r="AF127"/>
      <c r="AG127"/>
      <c r="AH127"/>
      <c r="AI127"/>
      <c r="AJ127"/>
      <c r="AK127"/>
      <c r="AL127"/>
      <c r="AM127"/>
      <c r="AN127"/>
      <c r="AO127"/>
      <c r="AP127"/>
      <c r="AQ127"/>
      <c r="AR127"/>
      <c r="AS127"/>
      <c r="AT127"/>
    </row>
    <row r="128" spans="1:46" s="343" customFormat="1" ht="21" customHeight="1" x14ac:dyDescent="0.35">
      <c r="A128" s="706" t="s">
        <v>1351</v>
      </c>
      <c r="B128" s="706"/>
      <c r="C128" s="706"/>
      <c r="D128" s="706"/>
      <c r="E128" s="701" t="s">
        <v>1352</v>
      </c>
      <c r="F128" s="701"/>
      <c r="G128" s="705" t="s">
        <v>213</v>
      </c>
      <c r="H128" s="705"/>
      <c r="I128" s="705"/>
      <c r="J128" s="705" t="s">
        <v>264</v>
      </c>
      <c r="K128" s="705"/>
      <c r="L128"/>
      <c r="M128" s="702" t="s">
        <v>1353</v>
      </c>
      <c r="N128" s="494"/>
      <c r="O128" s="703" t="s">
        <v>1354</v>
      </c>
      <c r="P128" s="703" t="s">
        <v>1355</v>
      </c>
      <c r="Q128" s="703" t="s">
        <v>1356</v>
      </c>
      <c r="R128" s="504"/>
      <c r="S128" s="504"/>
      <c r="T128"/>
      <c r="U128"/>
      <c r="V128"/>
      <c r="W128"/>
      <c r="X128"/>
      <c r="Y128"/>
      <c r="Z128"/>
      <c r="AA128"/>
      <c r="AB128"/>
      <c r="AC128"/>
      <c r="AD128"/>
      <c r="AE128"/>
      <c r="AF128"/>
      <c r="AG128"/>
      <c r="AH128"/>
      <c r="AI128"/>
      <c r="AJ128"/>
      <c r="AK128"/>
      <c r="AL128"/>
      <c r="AM128"/>
      <c r="AN128"/>
      <c r="AO128"/>
      <c r="AP128"/>
      <c r="AQ128"/>
      <c r="AR128"/>
      <c r="AS128"/>
      <c r="AT128"/>
    </row>
    <row r="129" spans="1:46" s="343" customFormat="1" ht="22.5" customHeight="1" x14ac:dyDescent="0.35">
      <c r="A129" s="706"/>
      <c r="B129" s="706"/>
      <c r="C129" s="706"/>
      <c r="D129" s="706"/>
      <c r="E129" s="450" t="s">
        <v>1357</v>
      </c>
      <c r="F129" s="450" t="s">
        <v>1358</v>
      </c>
      <c r="G129" s="705"/>
      <c r="H129" s="705"/>
      <c r="I129" s="705"/>
      <c r="J129" s="705"/>
      <c r="K129" s="705"/>
      <c r="L129"/>
      <c r="M129" s="702"/>
      <c r="N129" s="494"/>
      <c r="O129" s="703"/>
      <c r="P129" s="703"/>
      <c r="Q129" s="703"/>
      <c r="R129" s="504"/>
      <c r="S129" s="504"/>
      <c r="T129" s="473" t="s">
        <v>1584</v>
      </c>
      <c r="U129" s="473" t="s">
        <v>1585</v>
      </c>
      <c r="V129" s="473" t="s">
        <v>1586</v>
      </c>
      <c r="W129" s="473" t="s">
        <v>1587</v>
      </c>
      <c r="X129" s="473" t="s">
        <v>1588</v>
      </c>
      <c r="Y129"/>
      <c r="Z129"/>
      <c r="AA129"/>
      <c r="AB129"/>
      <c r="AC129"/>
      <c r="AD129"/>
      <c r="AE129"/>
      <c r="AF129"/>
      <c r="AG129"/>
      <c r="AH129"/>
      <c r="AI129"/>
      <c r="AJ129"/>
      <c r="AK129"/>
      <c r="AL129"/>
      <c r="AM129"/>
      <c r="AN129"/>
      <c r="AO129"/>
      <c r="AP129"/>
      <c r="AQ129"/>
      <c r="AR129" s="473" t="s">
        <v>1359</v>
      </c>
      <c r="AS129"/>
      <c r="AT129"/>
    </row>
    <row r="130" spans="1:46" s="343" customFormat="1" x14ac:dyDescent="0.35">
      <c r="A130" s="685" t="str">
        <f ca="1">'Для друку'!B113</f>
        <v/>
      </c>
      <c r="B130" s="685"/>
      <c r="C130" s="685"/>
      <c r="D130" s="685"/>
      <c r="E130" s="498" t="str">
        <f ca="1">'Для друку'!F113</f>
        <v xml:space="preserve"> </v>
      </c>
      <c r="F130" s="498" t="str">
        <f ca="1">'Для друку'!H113</f>
        <v xml:space="preserve"> </v>
      </c>
      <c r="G130" s="686" t="str">
        <f ca="1">'Для друку'!J113</f>
        <v xml:space="preserve"> </v>
      </c>
      <c r="H130" s="686"/>
      <c r="I130" s="686"/>
      <c r="J130" s="686" t="str">
        <f ca="1">'Для друку'!N113</f>
        <v xml:space="preserve"> </v>
      </c>
      <c r="K130" s="686"/>
      <c r="L130"/>
      <c r="M130" s="505" t="str">
        <f ca="1">'Для друку'!S113</f>
        <v/>
      </c>
      <c r="N130" s="495"/>
      <c r="O130" s="496"/>
      <c r="P130" s="496"/>
      <c r="Q130" s="496"/>
      <c r="R130" s="504"/>
      <c r="S130" s="504"/>
      <c r="T130" s="473" t="str">
        <f ca="1">IF(ISBLANK(INDIRECT("E130"))," ",(INDIRECT("E130")))</f>
        <v xml:space="preserve"> </v>
      </c>
      <c r="U130" s="473" t="str">
        <f ca="1">IF(ISBLANK(INDIRECT("F130"))," ",(INDIRECT("F130")))</f>
        <v xml:space="preserve"> </v>
      </c>
      <c r="V130" s="473" t="str">
        <f ca="1">IF(ISBLANK(INDIRECT("O130"))," ",(INDIRECT("O130")))</f>
        <v xml:space="preserve"> </v>
      </c>
      <c r="W130" s="473" t="str">
        <f ca="1">IF(ISBLANK(INDIRECT("P130"))," ",(INDIRECT("P130")))</f>
        <v xml:space="preserve"> </v>
      </c>
      <c r="X130" s="473" t="str">
        <f ca="1">IF(ISBLANK(INDIRECT("Q130"))," ",(INDIRECT("Q130")))</f>
        <v xml:space="preserve"> </v>
      </c>
      <c r="Y130"/>
      <c r="Z130"/>
      <c r="AA130"/>
      <c r="AB130"/>
      <c r="AC130"/>
      <c r="AD130"/>
      <c r="AE130"/>
      <c r="AF130"/>
      <c r="AG130"/>
      <c r="AH130"/>
      <c r="AI130"/>
      <c r="AJ130"/>
      <c r="AK130"/>
      <c r="AL130"/>
      <c r="AM130"/>
      <c r="AN130"/>
      <c r="AO130"/>
      <c r="AP130"/>
      <c r="AQ130"/>
      <c r="AR130" s="473" t="e">
        <f ca="1">IFERROR(IF(U130-T130&lt;0,TODAY()-T130,U130-T130),TODAY()-T130)</f>
        <v>#VALUE!</v>
      </c>
      <c r="AS130"/>
      <c r="AT130"/>
    </row>
    <row r="131" spans="1:46" s="343" customFormat="1" x14ac:dyDescent="0.35">
      <c r="A131" s="685" t="str">
        <f ca="1">'Для друку'!B114</f>
        <v/>
      </c>
      <c r="B131" s="685"/>
      <c r="C131" s="685"/>
      <c r="D131" s="685"/>
      <c r="E131" s="498" t="str">
        <f ca="1">'Для друку'!F114</f>
        <v xml:space="preserve"> </v>
      </c>
      <c r="F131" s="498" t="str">
        <f ca="1">'Для друку'!H114</f>
        <v xml:space="preserve"> </v>
      </c>
      <c r="G131" s="686" t="str">
        <f ca="1">'Для друку'!J114</f>
        <v xml:space="preserve"> </v>
      </c>
      <c r="H131" s="686"/>
      <c r="I131" s="686"/>
      <c r="J131" s="686" t="str">
        <f ca="1">'Для друку'!N114</f>
        <v xml:space="preserve"> </v>
      </c>
      <c r="K131" s="686"/>
      <c r="L131"/>
      <c r="M131" s="505" t="str">
        <f ca="1">'Для друку'!S114</f>
        <v/>
      </c>
      <c r="N131" s="495"/>
      <c r="O131" s="496"/>
      <c r="P131" s="496"/>
      <c r="Q131" s="496"/>
      <c r="R131" s="504"/>
      <c r="S131" s="504"/>
      <c r="T131" s="473" t="str">
        <f ca="1">IF(ISBLANK(INDIRECT("E131"))," ",(INDIRECT("E131")))</f>
        <v xml:space="preserve"> </v>
      </c>
      <c r="U131" s="473" t="str">
        <f ca="1">IF(ISBLANK(INDIRECT("F131"))," ",(INDIRECT("F131")))</f>
        <v xml:space="preserve"> </v>
      </c>
      <c r="V131" s="473" t="str">
        <f ca="1">IF(ISBLANK(INDIRECT("O131"))," ",(INDIRECT("O131")))</f>
        <v xml:space="preserve"> </v>
      </c>
      <c r="W131" s="473" t="str">
        <f ca="1">IF(ISBLANK(INDIRECT("P131"))," ",(INDIRECT("P131")))</f>
        <v xml:space="preserve"> </v>
      </c>
      <c r="X131" s="473" t="str">
        <f ca="1">IF(ISBLANK(INDIRECT("Q131"))," ",(INDIRECT("Q131")))</f>
        <v xml:space="preserve"> </v>
      </c>
      <c r="Y131"/>
      <c r="Z131"/>
      <c r="AA131"/>
      <c r="AB131"/>
      <c r="AC131"/>
      <c r="AD131"/>
      <c r="AE131"/>
      <c r="AF131"/>
      <c r="AG131"/>
      <c r="AH131"/>
      <c r="AI131"/>
      <c r="AJ131"/>
      <c r="AK131"/>
      <c r="AL131"/>
      <c r="AM131"/>
      <c r="AN131"/>
      <c r="AO131"/>
      <c r="AP131"/>
      <c r="AQ131"/>
      <c r="AR131" s="473" t="e">
        <f t="shared" ref="AR131:AR194" ca="1" si="0">IFERROR(IF(U131-T131&lt;0,TODAY()-T131,U131-T131),TODAY()-T131)</f>
        <v>#VALUE!</v>
      </c>
      <c r="AS131"/>
      <c r="AT131"/>
    </row>
    <row r="132" spans="1:46" s="343" customFormat="1" x14ac:dyDescent="0.35">
      <c r="A132" s="685" t="str">
        <f ca="1">'Для друку'!B115</f>
        <v/>
      </c>
      <c r="B132" s="685"/>
      <c r="C132" s="685"/>
      <c r="D132" s="685"/>
      <c r="E132" s="498" t="str">
        <f ca="1">'Для друку'!F115</f>
        <v xml:space="preserve"> </v>
      </c>
      <c r="F132" s="498" t="str">
        <f ca="1">'Для друку'!H115</f>
        <v xml:space="preserve"> </v>
      </c>
      <c r="G132" s="686" t="str">
        <f ca="1">'Для друку'!J115</f>
        <v xml:space="preserve"> </v>
      </c>
      <c r="H132" s="686"/>
      <c r="I132" s="686"/>
      <c r="J132" s="686" t="str">
        <f ca="1">'Для друку'!N115</f>
        <v xml:space="preserve"> </v>
      </c>
      <c r="K132" s="686"/>
      <c r="L132"/>
      <c r="M132" s="505" t="str">
        <f ca="1">'Для друку'!S115</f>
        <v/>
      </c>
      <c r="N132" s="495"/>
      <c r="O132" s="496"/>
      <c r="P132" s="496"/>
      <c r="Q132" s="496"/>
      <c r="R132" s="504"/>
      <c r="S132" s="504"/>
      <c r="T132" s="473" t="str">
        <f ca="1">IF(ISBLANK(INDIRECT("E132"))," ",(INDIRECT("E132")))</f>
        <v xml:space="preserve"> </v>
      </c>
      <c r="U132" s="473" t="str">
        <f ca="1">IF(ISBLANK(INDIRECT("F132"))," ",(INDIRECT("F132")))</f>
        <v xml:space="preserve"> </v>
      </c>
      <c r="V132" s="473" t="str">
        <f ca="1">IF(ISBLANK(INDIRECT("O132"))," ",(INDIRECT("O132")))</f>
        <v xml:space="preserve"> </v>
      </c>
      <c r="W132" s="473" t="str">
        <f ca="1">IF(ISBLANK(INDIRECT("P132"))," ",(INDIRECT("P132")))</f>
        <v xml:space="preserve"> </v>
      </c>
      <c r="X132" s="473" t="str">
        <f ca="1">IF(ISBLANK(INDIRECT("Q132"))," ",(INDIRECT("Q132")))</f>
        <v xml:space="preserve"> </v>
      </c>
      <c r="Y132"/>
      <c r="Z132"/>
      <c r="AA132"/>
      <c r="AB132"/>
      <c r="AC132"/>
      <c r="AD132"/>
      <c r="AE132"/>
      <c r="AF132"/>
      <c r="AG132"/>
      <c r="AH132"/>
      <c r="AI132"/>
      <c r="AJ132"/>
      <c r="AK132"/>
      <c r="AL132"/>
      <c r="AM132"/>
      <c r="AN132"/>
      <c r="AO132"/>
      <c r="AP132"/>
      <c r="AQ132"/>
      <c r="AR132" s="473" t="e">
        <f t="shared" ca="1" si="0"/>
        <v>#VALUE!</v>
      </c>
      <c r="AS132"/>
      <c r="AT132"/>
    </row>
    <row r="133" spans="1:46" s="343" customFormat="1" x14ac:dyDescent="0.35">
      <c r="A133" s="685" t="str">
        <f ca="1">'Для друку'!B116</f>
        <v/>
      </c>
      <c r="B133" s="685"/>
      <c r="C133" s="685"/>
      <c r="D133" s="685"/>
      <c r="E133" s="498" t="str">
        <f ca="1">'Для друку'!F116</f>
        <v xml:space="preserve"> </v>
      </c>
      <c r="F133" s="498" t="str">
        <f ca="1">'Для друку'!H116</f>
        <v xml:space="preserve"> </v>
      </c>
      <c r="G133" s="686" t="str">
        <f ca="1">'Для друку'!J116</f>
        <v xml:space="preserve"> </v>
      </c>
      <c r="H133" s="686"/>
      <c r="I133" s="686"/>
      <c r="J133" s="686" t="str">
        <f ca="1">'Для друку'!N116</f>
        <v xml:space="preserve"> </v>
      </c>
      <c r="K133" s="686"/>
      <c r="L133"/>
      <c r="M133" s="505" t="str">
        <f ca="1">'Для друку'!S116</f>
        <v/>
      </c>
      <c r="N133" s="495"/>
      <c r="O133" s="496"/>
      <c r="P133" s="496"/>
      <c r="Q133" s="496"/>
      <c r="R133" s="504"/>
      <c r="S133" s="504"/>
      <c r="T133" s="473" t="str">
        <f ca="1">IF(ISBLANK(INDIRECT("E133"))," ",(INDIRECT("E133")))</f>
        <v xml:space="preserve"> </v>
      </c>
      <c r="U133" s="473" t="str">
        <f ca="1">IF(ISBLANK(INDIRECT("F133"))," ",(INDIRECT("F133")))</f>
        <v xml:space="preserve"> </v>
      </c>
      <c r="V133" s="473" t="str">
        <f ca="1">IF(ISBLANK(INDIRECT("O133"))," ",(INDIRECT("O133")))</f>
        <v xml:space="preserve"> </v>
      </c>
      <c r="W133" s="473" t="str">
        <f ca="1">IF(ISBLANK(INDIRECT("P133"))," ",(INDIRECT("P133")))</f>
        <v xml:space="preserve"> </v>
      </c>
      <c r="X133" s="473" t="str">
        <f ca="1">IF(ISBLANK(INDIRECT("Q133"))," ",(INDIRECT("Q133")))</f>
        <v xml:space="preserve"> </v>
      </c>
      <c r="Y133"/>
      <c r="Z133"/>
      <c r="AA133"/>
      <c r="AB133"/>
      <c r="AC133"/>
      <c r="AD133"/>
      <c r="AE133"/>
      <c r="AF133"/>
      <c r="AG133"/>
      <c r="AH133"/>
      <c r="AI133"/>
      <c r="AJ133"/>
      <c r="AK133"/>
      <c r="AL133"/>
      <c r="AM133"/>
      <c r="AN133"/>
      <c r="AO133"/>
      <c r="AP133"/>
      <c r="AQ133"/>
      <c r="AR133" s="473" t="e">
        <f t="shared" ca="1" si="0"/>
        <v>#VALUE!</v>
      </c>
      <c r="AS133"/>
      <c r="AT133"/>
    </row>
    <row r="134" spans="1:46" s="343" customFormat="1" x14ac:dyDescent="0.35">
      <c r="A134" s="685" t="str">
        <f ca="1">'Для друку'!B117</f>
        <v/>
      </c>
      <c r="B134" s="685"/>
      <c r="C134" s="685"/>
      <c r="D134" s="685"/>
      <c r="E134" s="498" t="str">
        <f ca="1">'Для друку'!F117</f>
        <v xml:space="preserve"> </v>
      </c>
      <c r="F134" s="498" t="str">
        <f ca="1">'Для друку'!H117</f>
        <v xml:space="preserve"> </v>
      </c>
      <c r="G134" s="686" t="str">
        <f ca="1">'Для друку'!J117</f>
        <v xml:space="preserve"> </v>
      </c>
      <c r="H134" s="686"/>
      <c r="I134" s="686"/>
      <c r="J134" s="686" t="str">
        <f ca="1">'Для друку'!N117</f>
        <v xml:space="preserve"> </v>
      </c>
      <c r="K134" s="686"/>
      <c r="L134"/>
      <c r="M134" s="505" t="str">
        <f ca="1">'Для друку'!S117</f>
        <v/>
      </c>
      <c r="N134" s="495"/>
      <c r="O134" s="496"/>
      <c r="P134" s="496"/>
      <c r="Q134" s="496"/>
      <c r="R134" s="504"/>
      <c r="S134" s="504"/>
      <c r="T134" s="473" t="str">
        <f ca="1">IF(ISBLANK(INDIRECT("E134"))," ",(INDIRECT("E134")))</f>
        <v xml:space="preserve"> </v>
      </c>
      <c r="U134" s="473" t="str">
        <f ca="1">IF(ISBLANK(INDIRECT("F134"))," ",(INDIRECT("F134")))</f>
        <v xml:space="preserve"> </v>
      </c>
      <c r="V134" s="473" t="str">
        <f ca="1">IF(ISBLANK(INDIRECT("O134"))," ",(INDIRECT("O134")))</f>
        <v xml:space="preserve"> </v>
      </c>
      <c r="W134" s="473" t="str">
        <f ca="1">IF(ISBLANK(INDIRECT("P134"))," ",(INDIRECT("P134")))</f>
        <v xml:space="preserve"> </v>
      </c>
      <c r="X134" s="473" t="str">
        <f ca="1">IF(ISBLANK(INDIRECT("Q134"))," ",(INDIRECT("Q134")))</f>
        <v xml:space="preserve"> </v>
      </c>
      <c r="Y134"/>
      <c r="Z134"/>
      <c r="AA134"/>
      <c r="AB134"/>
      <c r="AC134"/>
      <c r="AD134"/>
      <c r="AE134"/>
      <c r="AF134"/>
      <c r="AG134"/>
      <c r="AH134"/>
      <c r="AI134"/>
      <c r="AJ134"/>
      <c r="AK134"/>
      <c r="AL134"/>
      <c r="AM134"/>
      <c r="AN134"/>
      <c r="AO134"/>
      <c r="AP134"/>
      <c r="AQ134"/>
      <c r="AR134" s="473" t="e">
        <f t="shared" ca="1" si="0"/>
        <v>#VALUE!</v>
      </c>
      <c r="AS134"/>
      <c r="AT134"/>
    </row>
    <row r="135" spans="1:46" s="343" customFormat="1" x14ac:dyDescent="0.35">
      <c r="A135" s="685" t="str">
        <f ca="1">'Для друку'!B118</f>
        <v/>
      </c>
      <c r="B135" s="685"/>
      <c r="C135" s="685"/>
      <c r="D135" s="685"/>
      <c r="E135" s="498" t="str">
        <f ca="1">'Для друку'!F118</f>
        <v xml:space="preserve"> </v>
      </c>
      <c r="F135" s="498" t="str">
        <f ca="1">'Для друку'!H118</f>
        <v xml:space="preserve"> </v>
      </c>
      <c r="G135" s="686" t="str">
        <f ca="1">'Для друку'!J118</f>
        <v xml:space="preserve"> </v>
      </c>
      <c r="H135" s="686"/>
      <c r="I135" s="686"/>
      <c r="J135" s="686" t="str">
        <f ca="1">'Для друку'!N118</f>
        <v xml:space="preserve"> </v>
      </c>
      <c r="K135" s="686"/>
      <c r="L135"/>
      <c r="M135" s="505" t="str">
        <f ca="1">'Для друку'!S118</f>
        <v/>
      </c>
      <c r="N135" s="495"/>
      <c r="O135" s="496"/>
      <c r="P135" s="496"/>
      <c r="Q135" s="496"/>
      <c r="R135" s="504"/>
      <c r="S135" s="504"/>
      <c r="T135" s="473" t="str">
        <f ca="1">IF(ISBLANK(INDIRECT("E135"))," ",(INDIRECT("E135")))</f>
        <v xml:space="preserve"> </v>
      </c>
      <c r="U135" s="473" t="str">
        <f ca="1">IF(ISBLANK(INDIRECT("F135"))," ",(INDIRECT("F135")))</f>
        <v xml:space="preserve"> </v>
      </c>
      <c r="V135" s="473" t="str">
        <f ca="1">IF(ISBLANK(INDIRECT("O135"))," ",(INDIRECT("O135")))</f>
        <v xml:space="preserve"> </v>
      </c>
      <c r="W135" s="473" t="str">
        <f ca="1">IF(ISBLANK(INDIRECT("P135"))," ",(INDIRECT("P135")))</f>
        <v xml:space="preserve"> </v>
      </c>
      <c r="X135" s="473" t="str">
        <f ca="1">IF(ISBLANK(INDIRECT("Q135"))," ",(INDIRECT("Q135")))</f>
        <v xml:space="preserve"> </v>
      </c>
      <c r="Y135"/>
      <c r="Z135"/>
      <c r="AA135"/>
      <c r="AB135"/>
      <c r="AC135"/>
      <c r="AD135"/>
      <c r="AE135"/>
      <c r="AF135"/>
      <c r="AG135"/>
      <c r="AH135"/>
      <c r="AI135"/>
      <c r="AJ135"/>
      <c r="AK135"/>
      <c r="AL135"/>
      <c r="AM135"/>
      <c r="AN135"/>
      <c r="AO135"/>
      <c r="AP135"/>
      <c r="AQ135"/>
      <c r="AR135" s="473" t="e">
        <f t="shared" ca="1" si="0"/>
        <v>#VALUE!</v>
      </c>
      <c r="AS135"/>
      <c r="AT135"/>
    </row>
    <row r="136" spans="1:46" s="343" customFormat="1" x14ac:dyDescent="0.35">
      <c r="A136" s="685" t="str">
        <f ca="1">'Для друку'!B119</f>
        <v/>
      </c>
      <c r="B136" s="685"/>
      <c r="C136" s="685"/>
      <c r="D136" s="685"/>
      <c r="E136" s="498" t="str">
        <f ca="1">'Для друку'!F119</f>
        <v xml:space="preserve"> </v>
      </c>
      <c r="F136" s="498" t="str">
        <f ca="1">'Для друку'!H119</f>
        <v xml:space="preserve"> </v>
      </c>
      <c r="G136" s="686" t="str">
        <f ca="1">'Для друку'!J119</f>
        <v xml:space="preserve"> </v>
      </c>
      <c r="H136" s="686"/>
      <c r="I136" s="686"/>
      <c r="J136" s="686" t="str">
        <f ca="1">'Для друку'!N119</f>
        <v xml:space="preserve"> </v>
      </c>
      <c r="K136" s="686"/>
      <c r="L136"/>
      <c r="M136" s="505" t="str">
        <f ca="1">'Для друку'!S119</f>
        <v/>
      </c>
      <c r="N136" s="495"/>
      <c r="O136" s="496"/>
      <c r="P136" s="496"/>
      <c r="Q136" s="496"/>
      <c r="R136" s="504"/>
      <c r="S136" s="504"/>
      <c r="T136" s="473" t="str">
        <f ca="1">IF(ISBLANK(INDIRECT("E136"))," ",(INDIRECT("E136")))</f>
        <v xml:space="preserve"> </v>
      </c>
      <c r="U136" s="473" t="str">
        <f ca="1">IF(ISBLANK(INDIRECT("F136"))," ",(INDIRECT("F136")))</f>
        <v xml:space="preserve"> </v>
      </c>
      <c r="V136" s="473" t="str">
        <f ca="1">IF(ISBLANK(INDIRECT("O136"))," ",(INDIRECT("O136")))</f>
        <v xml:space="preserve"> </v>
      </c>
      <c r="W136" s="473" t="str">
        <f ca="1">IF(ISBLANK(INDIRECT("P136"))," ",(INDIRECT("P136")))</f>
        <v xml:space="preserve"> </v>
      </c>
      <c r="X136" s="473" t="str">
        <f ca="1">IF(ISBLANK(INDIRECT("Q136"))," ",(INDIRECT("Q136")))</f>
        <v xml:space="preserve"> </v>
      </c>
      <c r="Y136"/>
      <c r="Z136"/>
      <c r="AA136"/>
      <c r="AB136"/>
      <c r="AC136"/>
      <c r="AD136"/>
      <c r="AE136"/>
      <c r="AF136"/>
      <c r="AG136"/>
      <c r="AH136"/>
      <c r="AI136"/>
      <c r="AJ136"/>
      <c r="AK136"/>
      <c r="AL136"/>
      <c r="AM136"/>
      <c r="AN136"/>
      <c r="AO136"/>
      <c r="AP136"/>
      <c r="AQ136"/>
      <c r="AR136" s="473" t="e">
        <f t="shared" ca="1" si="0"/>
        <v>#VALUE!</v>
      </c>
      <c r="AS136"/>
      <c r="AT136"/>
    </row>
    <row r="137" spans="1:46" s="343" customFormat="1" x14ac:dyDescent="0.35">
      <c r="A137" s="685" t="str">
        <f ca="1">'Для друку'!B120</f>
        <v/>
      </c>
      <c r="B137" s="685"/>
      <c r="C137" s="685"/>
      <c r="D137" s="685"/>
      <c r="E137" s="498" t="str">
        <f ca="1">'Для друку'!F120</f>
        <v xml:space="preserve"> </v>
      </c>
      <c r="F137" s="498" t="str">
        <f ca="1">'Для друку'!H120</f>
        <v xml:space="preserve"> </v>
      </c>
      <c r="G137" s="686" t="str">
        <f ca="1">'Для друку'!J120</f>
        <v xml:space="preserve"> </v>
      </c>
      <c r="H137" s="686"/>
      <c r="I137" s="686"/>
      <c r="J137" s="686" t="str">
        <f ca="1">'Для друку'!N120</f>
        <v xml:space="preserve"> </v>
      </c>
      <c r="K137" s="686"/>
      <c r="L137"/>
      <c r="M137" s="505" t="str">
        <f ca="1">'Для друку'!S120</f>
        <v/>
      </c>
      <c r="N137" s="495"/>
      <c r="O137" s="496"/>
      <c r="P137" s="496"/>
      <c r="Q137" s="496"/>
      <c r="R137" s="504"/>
      <c r="S137" s="504"/>
      <c r="T137" s="473" t="str">
        <f ca="1">IF(ISBLANK(INDIRECT("E137"))," ",(INDIRECT("E137")))</f>
        <v xml:space="preserve"> </v>
      </c>
      <c r="U137" s="473" t="str">
        <f ca="1">IF(ISBLANK(INDIRECT("F137"))," ",(INDIRECT("F137")))</f>
        <v xml:space="preserve"> </v>
      </c>
      <c r="V137" s="473" t="str">
        <f ca="1">IF(ISBLANK(INDIRECT("O137"))," ",(INDIRECT("O137")))</f>
        <v xml:space="preserve"> </v>
      </c>
      <c r="W137" s="473" t="str">
        <f ca="1">IF(ISBLANK(INDIRECT("P137"))," ",(INDIRECT("P137")))</f>
        <v xml:space="preserve"> </v>
      </c>
      <c r="X137" s="473" t="str">
        <f ca="1">IF(ISBLANK(INDIRECT("Q137"))," ",(INDIRECT("Q137")))</f>
        <v xml:space="preserve"> </v>
      </c>
      <c r="Y137"/>
      <c r="Z137"/>
      <c r="AA137"/>
      <c r="AB137"/>
      <c r="AC137"/>
      <c r="AD137"/>
      <c r="AE137"/>
      <c r="AF137"/>
      <c r="AG137"/>
      <c r="AH137"/>
      <c r="AI137"/>
      <c r="AJ137"/>
      <c r="AK137"/>
      <c r="AL137"/>
      <c r="AM137"/>
      <c r="AN137"/>
      <c r="AO137"/>
      <c r="AP137"/>
      <c r="AQ137"/>
      <c r="AR137" s="473" t="e">
        <f t="shared" ca="1" si="0"/>
        <v>#VALUE!</v>
      </c>
      <c r="AS137"/>
      <c r="AT137"/>
    </row>
    <row r="138" spans="1:46" s="343" customFormat="1" x14ac:dyDescent="0.35">
      <c r="A138" s="685" t="str">
        <f ca="1">'Для друку'!B121</f>
        <v/>
      </c>
      <c r="B138" s="685"/>
      <c r="C138" s="685"/>
      <c r="D138" s="685"/>
      <c r="E138" s="498" t="str">
        <f ca="1">'Для друку'!F121</f>
        <v xml:space="preserve"> </v>
      </c>
      <c r="F138" s="498" t="str">
        <f ca="1">'Для друку'!H121</f>
        <v xml:space="preserve"> </v>
      </c>
      <c r="G138" s="686" t="str">
        <f ca="1">'Для друку'!J121</f>
        <v xml:space="preserve"> </v>
      </c>
      <c r="H138" s="686"/>
      <c r="I138" s="686"/>
      <c r="J138" s="686" t="str">
        <f ca="1">'Для друку'!N121</f>
        <v xml:space="preserve"> </v>
      </c>
      <c r="K138" s="686"/>
      <c r="L138"/>
      <c r="M138" s="505" t="str">
        <f ca="1">'Для друку'!S121</f>
        <v/>
      </c>
      <c r="N138" s="495"/>
      <c r="O138" s="496"/>
      <c r="P138" s="496"/>
      <c r="Q138" s="496"/>
      <c r="R138" s="504"/>
      <c r="S138" s="504"/>
      <c r="T138" s="473" t="str">
        <f ca="1">IF(ISBLANK(INDIRECT("E138"))," ",(INDIRECT("E138")))</f>
        <v xml:space="preserve"> </v>
      </c>
      <c r="U138" s="473" t="str">
        <f ca="1">IF(ISBLANK(INDIRECT("F138"))," ",(INDIRECT("F138")))</f>
        <v xml:space="preserve"> </v>
      </c>
      <c r="V138" s="473" t="str">
        <f ca="1">IF(ISBLANK(INDIRECT("O138"))," ",(INDIRECT("O138")))</f>
        <v xml:space="preserve"> </v>
      </c>
      <c r="W138" s="473" t="str">
        <f ca="1">IF(ISBLANK(INDIRECT("P138"))," ",(INDIRECT("P138")))</f>
        <v xml:space="preserve"> </v>
      </c>
      <c r="X138" s="473" t="str">
        <f ca="1">IF(ISBLANK(INDIRECT("Q138"))," ",(INDIRECT("Q138")))</f>
        <v xml:space="preserve"> </v>
      </c>
      <c r="Y138"/>
      <c r="Z138"/>
      <c r="AA138"/>
      <c r="AB138"/>
      <c r="AC138"/>
      <c r="AD138"/>
      <c r="AE138"/>
      <c r="AF138"/>
      <c r="AG138"/>
      <c r="AH138"/>
      <c r="AI138"/>
      <c r="AJ138"/>
      <c r="AK138"/>
      <c r="AL138"/>
      <c r="AM138"/>
      <c r="AN138"/>
      <c r="AO138"/>
      <c r="AP138"/>
      <c r="AQ138"/>
      <c r="AR138" s="473" t="e">
        <f t="shared" ca="1" si="0"/>
        <v>#VALUE!</v>
      </c>
      <c r="AS138"/>
      <c r="AT138"/>
    </row>
    <row r="139" spans="1:46" s="343" customFormat="1" x14ac:dyDescent="0.35">
      <c r="A139" s="685" t="str">
        <f ca="1">'Для друку'!B122</f>
        <v/>
      </c>
      <c r="B139" s="685"/>
      <c r="C139" s="685"/>
      <c r="D139" s="685"/>
      <c r="E139" s="498" t="str">
        <f ca="1">'Для друку'!F122</f>
        <v xml:space="preserve"> </v>
      </c>
      <c r="F139" s="498" t="str">
        <f ca="1">'Для друку'!H122</f>
        <v xml:space="preserve"> </v>
      </c>
      <c r="G139" s="686" t="str">
        <f ca="1">'Для друку'!J122</f>
        <v xml:space="preserve"> </v>
      </c>
      <c r="H139" s="686"/>
      <c r="I139" s="686"/>
      <c r="J139" s="686" t="str">
        <f ca="1">'Для друку'!N122</f>
        <v xml:space="preserve"> </v>
      </c>
      <c r="K139" s="686"/>
      <c r="L139"/>
      <c r="M139" s="505" t="str">
        <f ca="1">'Для друку'!S122</f>
        <v/>
      </c>
      <c r="N139" s="495"/>
      <c r="O139" s="496"/>
      <c r="P139" s="496"/>
      <c r="Q139" s="496"/>
      <c r="R139" s="504"/>
      <c r="S139" s="504"/>
      <c r="T139" s="473" t="str">
        <f ca="1">IF(ISBLANK(INDIRECT("E139"))," ",(INDIRECT("E139")))</f>
        <v xml:space="preserve"> </v>
      </c>
      <c r="U139" s="473" t="str">
        <f ca="1">IF(ISBLANK(INDIRECT("F139"))," ",(INDIRECT("F139")))</f>
        <v xml:space="preserve"> </v>
      </c>
      <c r="V139" s="473" t="str">
        <f ca="1">IF(ISBLANK(INDIRECT("O139"))," ",(INDIRECT("O139")))</f>
        <v xml:space="preserve"> </v>
      </c>
      <c r="W139" s="473" t="str">
        <f ca="1">IF(ISBLANK(INDIRECT("P139"))," ",(INDIRECT("P139")))</f>
        <v xml:space="preserve"> </v>
      </c>
      <c r="X139" s="473" t="str">
        <f ca="1">IF(ISBLANK(INDIRECT("Q139"))," ",(INDIRECT("Q139")))</f>
        <v xml:space="preserve"> </v>
      </c>
      <c r="Y139"/>
      <c r="Z139"/>
      <c r="AA139"/>
      <c r="AB139"/>
      <c r="AC139"/>
      <c r="AD139"/>
      <c r="AE139"/>
      <c r="AF139"/>
      <c r="AG139"/>
      <c r="AH139"/>
      <c r="AI139"/>
      <c r="AJ139"/>
      <c r="AK139"/>
      <c r="AL139"/>
      <c r="AM139"/>
      <c r="AN139"/>
      <c r="AO139"/>
      <c r="AP139"/>
      <c r="AQ139"/>
      <c r="AR139" s="473" t="e">
        <f t="shared" ca="1" si="0"/>
        <v>#VALUE!</v>
      </c>
      <c r="AS139"/>
      <c r="AT139"/>
    </row>
    <row r="140" spans="1:46" s="343" customFormat="1" x14ac:dyDescent="0.35">
      <c r="A140" s="685" t="str">
        <f ca="1">'Для друку'!B123</f>
        <v/>
      </c>
      <c r="B140" s="685"/>
      <c r="C140" s="685"/>
      <c r="D140" s="685"/>
      <c r="E140" s="498" t="str">
        <f ca="1">'Для друку'!F123</f>
        <v xml:space="preserve"> </v>
      </c>
      <c r="F140" s="498" t="str">
        <f ca="1">'Для друку'!H123</f>
        <v xml:space="preserve"> </v>
      </c>
      <c r="G140" s="686" t="str">
        <f ca="1">'Для друку'!J123</f>
        <v xml:space="preserve"> </v>
      </c>
      <c r="H140" s="686"/>
      <c r="I140" s="686"/>
      <c r="J140" s="686" t="str">
        <f ca="1">'Для друку'!N123</f>
        <v xml:space="preserve"> </v>
      </c>
      <c r="K140" s="686"/>
      <c r="L140"/>
      <c r="M140" s="505" t="str">
        <f ca="1">'Для друку'!S123</f>
        <v/>
      </c>
      <c r="N140" s="495"/>
      <c r="O140" s="496"/>
      <c r="P140" s="496"/>
      <c r="Q140" s="496"/>
      <c r="R140" s="504"/>
      <c r="S140" s="504"/>
      <c r="T140" s="473" t="str">
        <f ca="1">IF(ISBLANK(INDIRECT("E140"))," ",(INDIRECT("E140")))</f>
        <v xml:space="preserve"> </v>
      </c>
      <c r="U140" s="473" t="str">
        <f ca="1">IF(ISBLANK(INDIRECT("F140"))," ",(INDIRECT("F140")))</f>
        <v xml:space="preserve"> </v>
      </c>
      <c r="V140" s="473" t="str">
        <f ca="1">IF(ISBLANK(INDIRECT("O140"))," ",(INDIRECT("O140")))</f>
        <v xml:space="preserve"> </v>
      </c>
      <c r="W140" s="473" t="str">
        <f ca="1">IF(ISBLANK(INDIRECT("P140"))," ",(INDIRECT("P140")))</f>
        <v xml:space="preserve"> </v>
      </c>
      <c r="X140" s="473" t="str">
        <f ca="1">IF(ISBLANK(INDIRECT("Q140"))," ",(INDIRECT("Q140")))</f>
        <v xml:space="preserve"> </v>
      </c>
      <c r="Y140"/>
      <c r="Z140"/>
      <c r="AA140"/>
      <c r="AB140"/>
      <c r="AC140"/>
      <c r="AD140"/>
      <c r="AE140"/>
      <c r="AF140"/>
      <c r="AG140"/>
      <c r="AH140"/>
      <c r="AI140"/>
      <c r="AJ140"/>
      <c r="AK140"/>
      <c r="AL140"/>
      <c r="AM140"/>
      <c r="AN140"/>
      <c r="AO140"/>
      <c r="AP140"/>
      <c r="AQ140"/>
      <c r="AR140" s="473" t="e">
        <f t="shared" ca="1" si="0"/>
        <v>#VALUE!</v>
      </c>
      <c r="AS140"/>
      <c r="AT140"/>
    </row>
    <row r="141" spans="1:46" s="343" customFormat="1" x14ac:dyDescent="0.35">
      <c r="A141" s="685" t="str">
        <f ca="1">'Для друку'!B124</f>
        <v/>
      </c>
      <c r="B141" s="685"/>
      <c r="C141" s="685"/>
      <c r="D141" s="685"/>
      <c r="E141" s="498" t="str">
        <f ca="1">'Для друку'!F124</f>
        <v xml:space="preserve"> </v>
      </c>
      <c r="F141" s="498" t="str">
        <f ca="1">'Для друку'!H124</f>
        <v xml:space="preserve"> </v>
      </c>
      <c r="G141" s="686" t="str">
        <f ca="1">'Для друку'!J124</f>
        <v xml:space="preserve"> </v>
      </c>
      <c r="H141" s="686"/>
      <c r="I141" s="686"/>
      <c r="J141" s="686" t="str">
        <f ca="1">'Для друку'!N124</f>
        <v xml:space="preserve"> </v>
      </c>
      <c r="K141" s="686"/>
      <c r="L141"/>
      <c r="M141" s="505" t="str">
        <f ca="1">'Для друку'!S124</f>
        <v/>
      </c>
      <c r="N141" s="495"/>
      <c r="O141" s="496"/>
      <c r="P141" s="496"/>
      <c r="Q141" s="496"/>
      <c r="R141" s="504"/>
      <c r="S141" s="504"/>
      <c r="T141" s="473" t="str">
        <f ca="1">IF(ISBLANK(INDIRECT("E141"))," ",(INDIRECT("E141")))</f>
        <v xml:space="preserve"> </v>
      </c>
      <c r="U141" s="473" t="str">
        <f ca="1">IF(ISBLANK(INDIRECT("F141"))," ",(INDIRECT("F141")))</f>
        <v xml:space="preserve"> </v>
      </c>
      <c r="V141" s="473" t="str">
        <f ca="1">IF(ISBLANK(INDIRECT("O141"))," ",(INDIRECT("O141")))</f>
        <v xml:space="preserve"> </v>
      </c>
      <c r="W141" s="473" t="str">
        <f ca="1">IF(ISBLANK(INDIRECT("P141"))," ",(INDIRECT("P141")))</f>
        <v xml:space="preserve"> </v>
      </c>
      <c r="X141" s="473" t="str">
        <f ca="1">IF(ISBLANK(INDIRECT("Q141"))," ",(INDIRECT("Q141")))</f>
        <v xml:space="preserve"> </v>
      </c>
      <c r="Y141"/>
      <c r="Z141"/>
      <c r="AA141"/>
      <c r="AB141"/>
      <c r="AC141"/>
      <c r="AD141"/>
      <c r="AE141"/>
      <c r="AF141"/>
      <c r="AG141"/>
      <c r="AH141"/>
      <c r="AI141"/>
      <c r="AJ141"/>
      <c r="AK141"/>
      <c r="AL141"/>
      <c r="AM141"/>
      <c r="AN141"/>
      <c r="AO141"/>
      <c r="AP141"/>
      <c r="AQ141"/>
      <c r="AR141" s="473" t="e">
        <f t="shared" ca="1" si="0"/>
        <v>#VALUE!</v>
      </c>
      <c r="AS141"/>
      <c r="AT141"/>
    </row>
    <row r="142" spans="1:46" s="343" customFormat="1" x14ac:dyDescent="0.35">
      <c r="A142" s="685" t="str">
        <f ca="1">'Для друку'!B125</f>
        <v/>
      </c>
      <c r="B142" s="685"/>
      <c r="C142" s="685"/>
      <c r="D142" s="685"/>
      <c r="E142" s="498" t="str">
        <f ca="1">'Для друку'!F125</f>
        <v xml:space="preserve"> </v>
      </c>
      <c r="F142" s="498" t="str">
        <f ca="1">'Для друку'!H125</f>
        <v xml:space="preserve"> </v>
      </c>
      <c r="G142" s="686" t="str">
        <f ca="1">'Для друку'!J125</f>
        <v xml:space="preserve"> </v>
      </c>
      <c r="H142" s="686"/>
      <c r="I142" s="686"/>
      <c r="J142" s="686" t="str">
        <f ca="1">'Для друку'!N125</f>
        <v xml:space="preserve"> </v>
      </c>
      <c r="K142" s="686"/>
      <c r="L142"/>
      <c r="M142" s="505" t="str">
        <f ca="1">'Для друку'!S125</f>
        <v/>
      </c>
      <c r="N142" s="495"/>
      <c r="O142" s="496"/>
      <c r="P142" s="496"/>
      <c r="Q142" s="496"/>
      <c r="R142" s="504"/>
      <c r="S142" s="504"/>
      <c r="T142" s="473" t="str">
        <f ca="1">IF(ISBLANK(INDIRECT("E142"))," ",(INDIRECT("E142")))</f>
        <v xml:space="preserve"> </v>
      </c>
      <c r="U142" s="473" t="str">
        <f ca="1">IF(ISBLANK(INDIRECT("F142"))," ",(INDIRECT("F142")))</f>
        <v xml:space="preserve"> </v>
      </c>
      <c r="V142" s="473" t="str">
        <f ca="1">IF(ISBLANK(INDIRECT("O142"))," ",(INDIRECT("O142")))</f>
        <v xml:space="preserve"> </v>
      </c>
      <c r="W142" s="473" t="str">
        <f ca="1">IF(ISBLANK(INDIRECT("P142"))," ",(INDIRECT("P142")))</f>
        <v xml:space="preserve"> </v>
      </c>
      <c r="X142" s="473" t="str">
        <f ca="1">IF(ISBLANK(INDIRECT("Q142"))," ",(INDIRECT("Q142")))</f>
        <v xml:space="preserve"> </v>
      </c>
      <c r="Y142"/>
      <c r="Z142"/>
      <c r="AA142"/>
      <c r="AB142"/>
      <c r="AC142"/>
      <c r="AD142"/>
      <c r="AE142"/>
      <c r="AF142"/>
      <c r="AG142"/>
      <c r="AH142"/>
      <c r="AI142"/>
      <c r="AJ142"/>
      <c r="AK142"/>
      <c r="AL142"/>
      <c r="AM142"/>
      <c r="AN142"/>
      <c r="AO142"/>
      <c r="AP142"/>
      <c r="AQ142"/>
      <c r="AR142" s="473" t="e">
        <f t="shared" ca="1" si="0"/>
        <v>#VALUE!</v>
      </c>
      <c r="AS142"/>
      <c r="AT142"/>
    </row>
    <row r="143" spans="1:46" s="343" customFormat="1" x14ac:dyDescent="0.35">
      <c r="A143" s="685" t="str">
        <f ca="1">'Для друку'!B126</f>
        <v/>
      </c>
      <c r="B143" s="685"/>
      <c r="C143" s="685"/>
      <c r="D143" s="685"/>
      <c r="E143" s="498" t="str">
        <f ca="1">'Для друку'!F126</f>
        <v xml:space="preserve"> </v>
      </c>
      <c r="F143" s="498" t="str">
        <f ca="1">'Для друку'!H126</f>
        <v xml:space="preserve"> </v>
      </c>
      <c r="G143" s="686" t="str">
        <f ca="1">'Для друку'!J126</f>
        <v xml:space="preserve"> </v>
      </c>
      <c r="H143" s="686"/>
      <c r="I143" s="686"/>
      <c r="J143" s="686" t="str">
        <f ca="1">'Для друку'!N126</f>
        <v xml:space="preserve"> </v>
      </c>
      <c r="K143" s="686"/>
      <c r="L143"/>
      <c r="M143" s="505" t="str">
        <f ca="1">'Для друку'!S126</f>
        <v/>
      </c>
      <c r="N143" s="495"/>
      <c r="O143" s="496"/>
      <c r="P143" s="496"/>
      <c r="Q143" s="496"/>
      <c r="R143" s="504"/>
      <c r="S143" s="504"/>
      <c r="T143" s="473" t="str">
        <f ca="1">IF(ISBLANK(INDIRECT("E143"))," ",(INDIRECT("E143")))</f>
        <v xml:space="preserve"> </v>
      </c>
      <c r="U143" s="473" t="str">
        <f ca="1">IF(ISBLANK(INDIRECT("F143"))," ",(INDIRECT("F143")))</f>
        <v xml:space="preserve"> </v>
      </c>
      <c r="V143" s="473" t="str">
        <f ca="1">IF(ISBLANK(INDIRECT("O143"))," ",(INDIRECT("O143")))</f>
        <v xml:space="preserve"> </v>
      </c>
      <c r="W143" s="473" t="str">
        <f ca="1">IF(ISBLANK(INDIRECT("P143"))," ",(INDIRECT("P143")))</f>
        <v xml:space="preserve"> </v>
      </c>
      <c r="X143" s="473" t="str">
        <f ca="1">IF(ISBLANK(INDIRECT("Q143"))," ",(INDIRECT("Q143")))</f>
        <v xml:space="preserve"> </v>
      </c>
      <c r="Y143"/>
      <c r="Z143"/>
      <c r="AA143"/>
      <c r="AB143"/>
      <c r="AC143"/>
      <c r="AD143"/>
      <c r="AE143"/>
      <c r="AF143"/>
      <c r="AG143"/>
      <c r="AH143"/>
      <c r="AI143"/>
      <c r="AJ143"/>
      <c r="AK143"/>
      <c r="AL143"/>
      <c r="AM143"/>
      <c r="AN143"/>
      <c r="AO143"/>
      <c r="AP143"/>
      <c r="AQ143"/>
      <c r="AR143" s="473" t="e">
        <f t="shared" ca="1" si="0"/>
        <v>#VALUE!</v>
      </c>
      <c r="AS143"/>
      <c r="AT143"/>
    </row>
    <row r="144" spans="1:46" s="343" customFormat="1" x14ac:dyDescent="0.35">
      <c r="A144" s="685" t="str">
        <f ca="1">'Для друку'!B127</f>
        <v/>
      </c>
      <c r="B144" s="685"/>
      <c r="C144" s="685"/>
      <c r="D144" s="685"/>
      <c r="E144" s="498" t="str">
        <f ca="1">'Для друку'!F127</f>
        <v xml:space="preserve"> </v>
      </c>
      <c r="F144" s="498" t="str">
        <f ca="1">'Для друку'!H127</f>
        <v xml:space="preserve"> </v>
      </c>
      <c r="G144" s="686" t="str">
        <f ca="1">'Для друку'!J127</f>
        <v xml:space="preserve"> </v>
      </c>
      <c r="H144" s="686"/>
      <c r="I144" s="686"/>
      <c r="J144" s="686" t="str">
        <f ca="1">'Для друку'!N127</f>
        <v xml:space="preserve"> </v>
      </c>
      <c r="K144" s="686"/>
      <c r="L144"/>
      <c r="M144" s="505" t="str">
        <f ca="1">'Для друку'!S127</f>
        <v/>
      </c>
      <c r="N144" s="495"/>
      <c r="O144" s="496"/>
      <c r="P144" s="496"/>
      <c r="Q144" s="496"/>
      <c r="R144" s="504"/>
      <c r="S144" s="504"/>
      <c r="T144" s="473" t="str">
        <f ca="1">IF(ISBLANK(INDIRECT("E144"))," ",(INDIRECT("E144")))</f>
        <v xml:space="preserve"> </v>
      </c>
      <c r="U144" s="473" t="str">
        <f ca="1">IF(ISBLANK(INDIRECT("F144"))," ",(INDIRECT("F144")))</f>
        <v xml:space="preserve"> </v>
      </c>
      <c r="V144" s="473" t="str">
        <f ca="1">IF(ISBLANK(INDIRECT("O144"))," ",(INDIRECT("O144")))</f>
        <v xml:space="preserve"> </v>
      </c>
      <c r="W144" s="473" t="str">
        <f ca="1">IF(ISBLANK(INDIRECT("P144"))," ",(INDIRECT("P144")))</f>
        <v xml:space="preserve"> </v>
      </c>
      <c r="X144" s="473" t="str">
        <f ca="1">IF(ISBLANK(INDIRECT("Q144"))," ",(INDIRECT("Q144")))</f>
        <v xml:space="preserve"> </v>
      </c>
      <c r="Y144"/>
      <c r="Z144"/>
      <c r="AA144"/>
      <c r="AB144"/>
      <c r="AC144"/>
      <c r="AD144"/>
      <c r="AE144"/>
      <c r="AF144"/>
      <c r="AG144"/>
      <c r="AH144"/>
      <c r="AI144"/>
      <c r="AJ144"/>
      <c r="AK144"/>
      <c r="AL144"/>
      <c r="AM144"/>
      <c r="AN144"/>
      <c r="AO144"/>
      <c r="AP144"/>
      <c r="AQ144"/>
      <c r="AR144" s="473" t="e">
        <f t="shared" ca="1" si="0"/>
        <v>#VALUE!</v>
      </c>
      <c r="AS144"/>
      <c r="AT144"/>
    </row>
    <row r="145" spans="1:46" s="343" customFormat="1" x14ac:dyDescent="0.35">
      <c r="A145" s="685" t="str">
        <f ca="1">'Для друку'!B128</f>
        <v/>
      </c>
      <c r="B145" s="685"/>
      <c r="C145" s="685"/>
      <c r="D145" s="685"/>
      <c r="E145" s="498" t="str">
        <f ca="1">'Для друку'!F128</f>
        <v xml:space="preserve"> </v>
      </c>
      <c r="F145" s="498" t="str">
        <f ca="1">'Для друку'!H128</f>
        <v xml:space="preserve"> </v>
      </c>
      <c r="G145" s="686" t="str">
        <f ca="1">'Для друку'!J128</f>
        <v xml:space="preserve"> </v>
      </c>
      <c r="H145" s="686"/>
      <c r="I145" s="686"/>
      <c r="J145" s="686" t="str">
        <f ca="1">'Для друку'!N128</f>
        <v xml:space="preserve"> </v>
      </c>
      <c r="K145" s="686"/>
      <c r="L145"/>
      <c r="M145" s="505" t="str">
        <f ca="1">'Для друку'!S128</f>
        <v/>
      </c>
      <c r="N145" s="495"/>
      <c r="O145" s="496"/>
      <c r="P145" s="496"/>
      <c r="Q145" s="496"/>
      <c r="R145" s="504"/>
      <c r="S145" s="504"/>
      <c r="T145" s="473" t="str">
        <f ca="1">IF(ISBLANK(INDIRECT("E145"))," ",(INDIRECT("E145")))</f>
        <v xml:space="preserve"> </v>
      </c>
      <c r="U145" s="473" t="str">
        <f ca="1">IF(ISBLANK(INDIRECT("F145"))," ",(INDIRECT("F145")))</f>
        <v xml:space="preserve"> </v>
      </c>
      <c r="V145" s="473" t="str">
        <f ca="1">IF(ISBLANK(INDIRECT("O145"))," ",(INDIRECT("O145")))</f>
        <v xml:space="preserve"> </v>
      </c>
      <c r="W145" s="473" t="str">
        <f ca="1">IF(ISBLANK(INDIRECT("P145"))," ",(INDIRECT("P145")))</f>
        <v xml:space="preserve"> </v>
      </c>
      <c r="X145" s="473" t="str">
        <f ca="1">IF(ISBLANK(INDIRECT("Q145"))," ",(INDIRECT("Q145")))</f>
        <v xml:space="preserve"> </v>
      </c>
      <c r="Y145"/>
      <c r="Z145"/>
      <c r="AA145"/>
      <c r="AB145"/>
      <c r="AC145"/>
      <c r="AD145"/>
      <c r="AE145"/>
      <c r="AF145"/>
      <c r="AG145"/>
      <c r="AH145"/>
      <c r="AI145"/>
      <c r="AJ145"/>
      <c r="AK145"/>
      <c r="AL145"/>
      <c r="AM145"/>
      <c r="AN145"/>
      <c r="AO145"/>
      <c r="AP145"/>
      <c r="AQ145"/>
      <c r="AR145" s="473" t="e">
        <f t="shared" ca="1" si="0"/>
        <v>#VALUE!</v>
      </c>
      <c r="AS145"/>
      <c r="AT145"/>
    </row>
    <row r="146" spans="1:46" s="343" customFormat="1" x14ac:dyDescent="0.35">
      <c r="A146" s="685" t="str">
        <f ca="1">'Для друку'!B129</f>
        <v/>
      </c>
      <c r="B146" s="685"/>
      <c r="C146" s="685"/>
      <c r="D146" s="685"/>
      <c r="E146" s="498" t="str">
        <f ca="1">'Для друку'!F129</f>
        <v xml:space="preserve"> </v>
      </c>
      <c r="F146" s="498" t="str">
        <f ca="1">'Для друку'!H129</f>
        <v xml:space="preserve"> </v>
      </c>
      <c r="G146" s="686" t="str">
        <f ca="1">'Для друку'!J129</f>
        <v xml:space="preserve"> </v>
      </c>
      <c r="H146" s="686"/>
      <c r="I146" s="686"/>
      <c r="J146" s="686" t="str">
        <f ca="1">'Для друку'!N129</f>
        <v xml:space="preserve"> </v>
      </c>
      <c r="K146" s="686"/>
      <c r="L146"/>
      <c r="M146" s="505" t="str">
        <f ca="1">'Для друку'!S129</f>
        <v/>
      </c>
      <c r="N146" s="495"/>
      <c r="O146" s="496"/>
      <c r="P146" s="496"/>
      <c r="Q146" s="496"/>
      <c r="R146" s="504"/>
      <c r="S146" s="504"/>
      <c r="T146" s="473" t="str">
        <f ca="1">IF(ISBLANK(INDIRECT("E146"))," ",(INDIRECT("E146")))</f>
        <v xml:space="preserve"> </v>
      </c>
      <c r="U146" s="473" t="str">
        <f ca="1">IF(ISBLANK(INDIRECT("F146"))," ",(INDIRECT("F146")))</f>
        <v xml:space="preserve"> </v>
      </c>
      <c r="V146" s="473" t="str">
        <f ca="1">IF(ISBLANK(INDIRECT("O146"))," ",(INDIRECT("O146")))</f>
        <v xml:space="preserve"> </v>
      </c>
      <c r="W146" s="473" t="str">
        <f ca="1">IF(ISBLANK(INDIRECT("P146"))," ",(INDIRECT("P146")))</f>
        <v xml:space="preserve"> </v>
      </c>
      <c r="X146" s="473" t="str">
        <f ca="1">IF(ISBLANK(INDIRECT("Q146"))," ",(INDIRECT("Q146")))</f>
        <v xml:space="preserve"> </v>
      </c>
      <c r="Y146"/>
      <c r="Z146"/>
      <c r="AA146"/>
      <c r="AB146"/>
      <c r="AC146"/>
      <c r="AD146"/>
      <c r="AE146"/>
      <c r="AF146"/>
      <c r="AG146"/>
      <c r="AH146"/>
      <c r="AI146"/>
      <c r="AJ146"/>
      <c r="AK146"/>
      <c r="AL146"/>
      <c r="AM146"/>
      <c r="AN146"/>
      <c r="AO146"/>
      <c r="AP146"/>
      <c r="AQ146"/>
      <c r="AR146" s="473" t="e">
        <f t="shared" ca="1" si="0"/>
        <v>#VALUE!</v>
      </c>
      <c r="AS146"/>
      <c r="AT146"/>
    </row>
    <row r="147" spans="1:46" s="343" customFormat="1" x14ac:dyDescent="0.35">
      <c r="A147" s="685" t="str">
        <f ca="1">'Для друку'!B130</f>
        <v/>
      </c>
      <c r="B147" s="685"/>
      <c r="C147" s="685"/>
      <c r="D147" s="685"/>
      <c r="E147" s="498" t="str">
        <f ca="1">'Для друку'!F130</f>
        <v xml:space="preserve"> </v>
      </c>
      <c r="F147" s="498" t="str">
        <f ca="1">'Для друку'!H130</f>
        <v xml:space="preserve"> </v>
      </c>
      <c r="G147" s="686" t="str">
        <f ca="1">'Для друку'!J130</f>
        <v xml:space="preserve"> </v>
      </c>
      <c r="H147" s="686"/>
      <c r="I147" s="686"/>
      <c r="J147" s="686" t="str">
        <f ca="1">'Для друку'!N130</f>
        <v xml:space="preserve"> </v>
      </c>
      <c r="K147" s="686"/>
      <c r="L147"/>
      <c r="M147" s="505" t="str">
        <f ca="1">'Для друку'!S130</f>
        <v/>
      </c>
      <c r="N147" s="495"/>
      <c r="O147" s="496"/>
      <c r="P147" s="496"/>
      <c r="Q147" s="496"/>
      <c r="R147" s="504"/>
      <c r="S147" s="504"/>
      <c r="T147" s="473" t="str">
        <f ca="1">IF(ISBLANK(INDIRECT("E147"))," ",(INDIRECT("E147")))</f>
        <v xml:space="preserve"> </v>
      </c>
      <c r="U147" s="473" t="str">
        <f ca="1">IF(ISBLANK(INDIRECT("F147"))," ",(INDIRECT("F147")))</f>
        <v xml:space="preserve"> </v>
      </c>
      <c r="V147" s="473" t="str">
        <f ca="1">IF(ISBLANK(INDIRECT("O147"))," ",(INDIRECT("O147")))</f>
        <v xml:space="preserve"> </v>
      </c>
      <c r="W147" s="473" t="str">
        <f ca="1">IF(ISBLANK(INDIRECT("P147"))," ",(INDIRECT("P147")))</f>
        <v xml:space="preserve"> </v>
      </c>
      <c r="X147" s="473" t="str">
        <f ca="1">IF(ISBLANK(INDIRECT("Q147"))," ",(INDIRECT("Q147")))</f>
        <v xml:space="preserve"> </v>
      </c>
      <c r="Y147"/>
      <c r="Z147"/>
      <c r="AA147"/>
      <c r="AB147"/>
      <c r="AC147"/>
      <c r="AD147"/>
      <c r="AE147"/>
      <c r="AF147"/>
      <c r="AG147"/>
      <c r="AH147"/>
      <c r="AI147"/>
      <c r="AJ147"/>
      <c r="AK147"/>
      <c r="AL147"/>
      <c r="AM147"/>
      <c r="AN147"/>
      <c r="AO147"/>
      <c r="AP147"/>
      <c r="AQ147"/>
      <c r="AR147" s="473" t="e">
        <f t="shared" ca="1" si="0"/>
        <v>#VALUE!</v>
      </c>
      <c r="AS147"/>
      <c r="AT147"/>
    </row>
    <row r="148" spans="1:46" s="343" customFormat="1" x14ac:dyDescent="0.35">
      <c r="A148" s="685" t="str">
        <f ca="1">'Для друку'!B131</f>
        <v/>
      </c>
      <c r="B148" s="685"/>
      <c r="C148" s="685"/>
      <c r="D148" s="685"/>
      <c r="E148" s="498" t="str">
        <f ca="1">'Для друку'!F131</f>
        <v xml:space="preserve"> </v>
      </c>
      <c r="F148" s="498" t="str">
        <f ca="1">'Для друку'!H131</f>
        <v xml:space="preserve"> </v>
      </c>
      <c r="G148" s="686" t="str">
        <f ca="1">'Для друку'!J131</f>
        <v xml:space="preserve"> </v>
      </c>
      <c r="H148" s="686"/>
      <c r="I148" s="686"/>
      <c r="J148" s="686" t="str">
        <f ca="1">'Для друку'!N131</f>
        <v xml:space="preserve"> </v>
      </c>
      <c r="K148" s="686"/>
      <c r="L148"/>
      <c r="M148" s="505" t="str">
        <f ca="1">'Для друку'!S131</f>
        <v/>
      </c>
      <c r="N148" s="495"/>
      <c r="O148" s="496"/>
      <c r="P148" s="496"/>
      <c r="Q148" s="496"/>
      <c r="R148" s="504"/>
      <c r="S148" s="504"/>
      <c r="T148" s="473" t="str">
        <f ca="1">IF(ISBLANK(INDIRECT("E148"))," ",(INDIRECT("E148")))</f>
        <v xml:space="preserve"> </v>
      </c>
      <c r="U148" s="473" t="str">
        <f ca="1">IF(ISBLANK(INDIRECT("F148"))," ",(INDIRECT("F148")))</f>
        <v xml:space="preserve"> </v>
      </c>
      <c r="V148" s="473" t="str">
        <f ca="1">IF(ISBLANK(INDIRECT("O148"))," ",(INDIRECT("O148")))</f>
        <v xml:space="preserve"> </v>
      </c>
      <c r="W148" s="473" t="str">
        <f ca="1">IF(ISBLANK(INDIRECT("P148"))," ",(INDIRECT("P148")))</f>
        <v xml:space="preserve"> </v>
      </c>
      <c r="X148" s="473" t="str">
        <f ca="1">IF(ISBLANK(INDIRECT("Q148"))," ",(INDIRECT("Q148")))</f>
        <v xml:space="preserve"> </v>
      </c>
      <c r="Y148"/>
      <c r="Z148"/>
      <c r="AA148"/>
      <c r="AB148"/>
      <c r="AC148"/>
      <c r="AD148"/>
      <c r="AE148"/>
      <c r="AF148"/>
      <c r="AG148"/>
      <c r="AH148"/>
      <c r="AI148"/>
      <c r="AJ148"/>
      <c r="AK148"/>
      <c r="AL148"/>
      <c r="AM148"/>
      <c r="AN148"/>
      <c r="AO148"/>
      <c r="AP148"/>
      <c r="AQ148"/>
      <c r="AR148" s="473" t="e">
        <f t="shared" ca="1" si="0"/>
        <v>#VALUE!</v>
      </c>
      <c r="AS148"/>
      <c r="AT148"/>
    </row>
    <row r="149" spans="1:46" s="343" customFormat="1" x14ac:dyDescent="0.35">
      <c r="A149" s="685" t="str">
        <f ca="1">'Для друку'!B132</f>
        <v/>
      </c>
      <c r="B149" s="685"/>
      <c r="C149" s="685"/>
      <c r="D149" s="685"/>
      <c r="E149" s="498" t="str">
        <f ca="1">'Для друку'!F132</f>
        <v xml:space="preserve"> </v>
      </c>
      <c r="F149" s="498" t="str">
        <f ca="1">'Для друку'!H132</f>
        <v xml:space="preserve"> </v>
      </c>
      <c r="G149" s="686" t="str">
        <f ca="1">'Для друку'!J132</f>
        <v xml:space="preserve"> </v>
      </c>
      <c r="H149" s="686"/>
      <c r="I149" s="686"/>
      <c r="J149" s="686" t="str">
        <f ca="1">'Для друку'!N132</f>
        <v xml:space="preserve"> </v>
      </c>
      <c r="K149" s="686"/>
      <c r="L149"/>
      <c r="M149" s="505" t="str">
        <f ca="1">'Для друку'!S132</f>
        <v/>
      </c>
      <c r="N149" s="495"/>
      <c r="O149" s="496"/>
      <c r="P149" s="496"/>
      <c r="Q149" s="496"/>
      <c r="R149" s="504"/>
      <c r="S149" s="504"/>
      <c r="T149" s="473" t="str">
        <f ca="1">IF(ISBLANK(INDIRECT("E149"))," ",(INDIRECT("E149")))</f>
        <v xml:space="preserve"> </v>
      </c>
      <c r="U149" s="473" t="str">
        <f ca="1">IF(ISBLANK(INDIRECT("F149"))," ",(INDIRECT("F149")))</f>
        <v xml:space="preserve"> </v>
      </c>
      <c r="V149" s="473" t="str">
        <f ca="1">IF(ISBLANK(INDIRECT("O149"))," ",(INDIRECT("O149")))</f>
        <v xml:space="preserve"> </v>
      </c>
      <c r="W149" s="473" t="str">
        <f ca="1">IF(ISBLANK(INDIRECT("P149"))," ",(INDIRECT("P149")))</f>
        <v xml:space="preserve"> </v>
      </c>
      <c r="X149" s="473" t="str">
        <f ca="1">IF(ISBLANK(INDIRECT("Q149"))," ",(INDIRECT("Q149")))</f>
        <v xml:space="preserve"> </v>
      </c>
      <c r="Y149"/>
      <c r="Z149"/>
      <c r="AA149"/>
      <c r="AB149"/>
      <c r="AC149"/>
      <c r="AD149"/>
      <c r="AE149"/>
      <c r="AF149"/>
      <c r="AG149"/>
      <c r="AH149"/>
      <c r="AI149"/>
      <c r="AJ149"/>
      <c r="AK149"/>
      <c r="AL149"/>
      <c r="AM149"/>
      <c r="AN149"/>
      <c r="AO149"/>
      <c r="AP149"/>
      <c r="AQ149"/>
      <c r="AR149" s="473" t="e">
        <f t="shared" ca="1" si="0"/>
        <v>#VALUE!</v>
      </c>
      <c r="AS149"/>
      <c r="AT149"/>
    </row>
    <row r="150" spans="1:46" s="343" customFormat="1" x14ac:dyDescent="0.35">
      <c r="A150" s="685" t="str">
        <f ca="1">'Для друку'!B133</f>
        <v/>
      </c>
      <c r="B150" s="685"/>
      <c r="C150" s="685"/>
      <c r="D150" s="685"/>
      <c r="E150" s="498" t="str">
        <f ca="1">'Для друку'!F133</f>
        <v xml:space="preserve"> </v>
      </c>
      <c r="F150" s="498" t="str">
        <f ca="1">'Для друку'!H133</f>
        <v xml:space="preserve"> </v>
      </c>
      <c r="G150" s="686" t="str">
        <f ca="1">'Для друку'!J133</f>
        <v xml:space="preserve"> </v>
      </c>
      <c r="H150" s="686"/>
      <c r="I150" s="686"/>
      <c r="J150" s="686" t="str">
        <f ca="1">'Для друку'!N133</f>
        <v xml:space="preserve"> </v>
      </c>
      <c r="K150" s="686"/>
      <c r="L150"/>
      <c r="M150" s="505" t="str">
        <f ca="1">'Для друку'!S133</f>
        <v/>
      </c>
      <c r="N150" s="495"/>
      <c r="O150" s="496"/>
      <c r="P150" s="496"/>
      <c r="Q150" s="496"/>
      <c r="R150" s="504"/>
      <c r="S150" s="504"/>
      <c r="T150" s="473" t="str">
        <f ca="1">IF(ISBLANK(INDIRECT("E150"))," ",(INDIRECT("E150")))</f>
        <v xml:space="preserve"> </v>
      </c>
      <c r="U150" s="473" t="str">
        <f ca="1">IF(ISBLANK(INDIRECT("F150"))," ",(INDIRECT("F150")))</f>
        <v xml:space="preserve"> </v>
      </c>
      <c r="V150" s="473" t="str">
        <f ca="1">IF(ISBLANK(INDIRECT("O150"))," ",(INDIRECT("O150")))</f>
        <v xml:space="preserve"> </v>
      </c>
      <c r="W150" s="473" t="str">
        <f ca="1">IF(ISBLANK(INDIRECT("P150"))," ",(INDIRECT("P150")))</f>
        <v xml:space="preserve"> </v>
      </c>
      <c r="X150" s="473" t="str">
        <f ca="1">IF(ISBLANK(INDIRECT("Q150"))," ",(INDIRECT("Q150")))</f>
        <v xml:space="preserve"> </v>
      </c>
      <c r="Y150"/>
      <c r="Z150"/>
      <c r="AA150"/>
      <c r="AB150"/>
      <c r="AC150"/>
      <c r="AD150"/>
      <c r="AE150"/>
      <c r="AF150"/>
      <c r="AG150"/>
      <c r="AH150"/>
      <c r="AI150"/>
      <c r="AJ150"/>
      <c r="AK150"/>
      <c r="AL150"/>
      <c r="AM150"/>
      <c r="AN150"/>
      <c r="AO150"/>
      <c r="AP150"/>
      <c r="AQ150"/>
      <c r="AR150" s="473" t="e">
        <f t="shared" ca="1" si="0"/>
        <v>#VALUE!</v>
      </c>
      <c r="AS150"/>
      <c r="AT150"/>
    </row>
    <row r="151" spans="1:46" s="343" customFormat="1" x14ac:dyDescent="0.35">
      <c r="A151" s="685" t="str">
        <f ca="1">'Для друку'!B134</f>
        <v/>
      </c>
      <c r="B151" s="685"/>
      <c r="C151" s="685"/>
      <c r="D151" s="685"/>
      <c r="E151" s="498" t="str">
        <f ca="1">'Для друку'!F134</f>
        <v xml:space="preserve"> </v>
      </c>
      <c r="F151" s="498" t="str">
        <f ca="1">'Для друку'!H134</f>
        <v xml:space="preserve"> </v>
      </c>
      <c r="G151" s="686" t="str">
        <f ca="1">'Для друку'!J134</f>
        <v xml:space="preserve"> </v>
      </c>
      <c r="H151" s="686"/>
      <c r="I151" s="686"/>
      <c r="J151" s="686" t="str">
        <f ca="1">'Для друку'!N134</f>
        <v xml:space="preserve"> </v>
      </c>
      <c r="K151" s="686"/>
      <c r="L151"/>
      <c r="M151" s="505" t="str">
        <f ca="1">'Для друку'!S134</f>
        <v/>
      </c>
      <c r="N151" s="495"/>
      <c r="O151" s="496"/>
      <c r="P151" s="496"/>
      <c r="Q151" s="496"/>
      <c r="R151" s="504"/>
      <c r="S151" s="504"/>
      <c r="T151" s="473" t="str">
        <f ca="1">IF(ISBLANK(INDIRECT("E151"))," ",(INDIRECT("E151")))</f>
        <v xml:space="preserve"> </v>
      </c>
      <c r="U151" s="473" t="str">
        <f ca="1">IF(ISBLANK(INDIRECT("F151"))," ",(INDIRECT("F151")))</f>
        <v xml:space="preserve"> </v>
      </c>
      <c r="V151" s="473" t="str">
        <f ca="1">IF(ISBLANK(INDIRECT("O151"))," ",(INDIRECT("O151")))</f>
        <v xml:space="preserve"> </v>
      </c>
      <c r="W151" s="473" t="str">
        <f ca="1">IF(ISBLANK(INDIRECT("P151"))," ",(INDIRECT("P151")))</f>
        <v xml:space="preserve"> </v>
      </c>
      <c r="X151" s="473" t="str">
        <f ca="1">IF(ISBLANK(INDIRECT("Q151"))," ",(INDIRECT("Q151")))</f>
        <v xml:space="preserve"> </v>
      </c>
      <c r="Y151"/>
      <c r="Z151"/>
      <c r="AA151"/>
      <c r="AB151"/>
      <c r="AC151"/>
      <c r="AD151"/>
      <c r="AE151"/>
      <c r="AF151"/>
      <c r="AG151"/>
      <c r="AH151"/>
      <c r="AI151"/>
      <c r="AJ151"/>
      <c r="AK151"/>
      <c r="AL151"/>
      <c r="AM151"/>
      <c r="AN151"/>
      <c r="AO151"/>
      <c r="AP151"/>
      <c r="AQ151"/>
      <c r="AR151" s="473" t="e">
        <f t="shared" ca="1" si="0"/>
        <v>#VALUE!</v>
      </c>
      <c r="AS151"/>
      <c r="AT151"/>
    </row>
    <row r="152" spans="1:46" s="343" customFormat="1" x14ac:dyDescent="0.35">
      <c r="A152" s="685" t="str">
        <f ca="1">'Для друку'!B135</f>
        <v/>
      </c>
      <c r="B152" s="685"/>
      <c r="C152" s="685"/>
      <c r="D152" s="685"/>
      <c r="E152" s="498" t="str">
        <f ca="1">'Для друку'!F135</f>
        <v xml:space="preserve"> </v>
      </c>
      <c r="F152" s="498" t="str">
        <f ca="1">'Для друку'!H135</f>
        <v xml:space="preserve"> </v>
      </c>
      <c r="G152" s="686" t="str">
        <f ca="1">'Для друку'!J135</f>
        <v xml:space="preserve"> </v>
      </c>
      <c r="H152" s="686"/>
      <c r="I152" s="686"/>
      <c r="J152" s="686" t="str">
        <f ca="1">'Для друку'!N135</f>
        <v xml:space="preserve"> </v>
      </c>
      <c r="K152" s="686"/>
      <c r="L152"/>
      <c r="M152" s="505" t="str">
        <f ca="1">'Для друку'!S135</f>
        <v/>
      </c>
      <c r="N152" s="495"/>
      <c r="O152" s="496"/>
      <c r="P152" s="496"/>
      <c r="Q152" s="496"/>
      <c r="R152" s="504"/>
      <c r="S152" s="504"/>
      <c r="T152" s="473" t="str">
        <f ca="1">IF(ISBLANK(INDIRECT("E152"))," ",(INDIRECT("E152")))</f>
        <v xml:space="preserve"> </v>
      </c>
      <c r="U152" s="473" t="str">
        <f ca="1">IF(ISBLANK(INDIRECT("F152"))," ",(INDIRECT("F152")))</f>
        <v xml:space="preserve"> </v>
      </c>
      <c r="V152" s="473" t="str">
        <f ca="1">IF(ISBLANK(INDIRECT("O152"))," ",(INDIRECT("O152")))</f>
        <v xml:space="preserve"> </v>
      </c>
      <c r="W152" s="473" t="str">
        <f ca="1">IF(ISBLANK(INDIRECT("P152"))," ",(INDIRECT("P152")))</f>
        <v xml:space="preserve"> </v>
      </c>
      <c r="X152" s="473" t="str">
        <f ca="1">IF(ISBLANK(INDIRECT("Q152"))," ",(INDIRECT("Q152")))</f>
        <v xml:space="preserve"> </v>
      </c>
      <c r="Y152"/>
      <c r="Z152"/>
      <c r="AA152"/>
      <c r="AB152"/>
      <c r="AC152"/>
      <c r="AD152"/>
      <c r="AE152"/>
      <c r="AF152"/>
      <c r="AG152"/>
      <c r="AH152"/>
      <c r="AI152"/>
      <c r="AJ152"/>
      <c r="AK152"/>
      <c r="AL152"/>
      <c r="AM152"/>
      <c r="AN152"/>
      <c r="AO152"/>
      <c r="AP152"/>
      <c r="AQ152"/>
      <c r="AR152" s="473" t="e">
        <f t="shared" ca="1" si="0"/>
        <v>#VALUE!</v>
      </c>
      <c r="AS152"/>
      <c r="AT152"/>
    </row>
    <row r="153" spans="1:46" s="343" customFormat="1" x14ac:dyDescent="0.35">
      <c r="A153" s="685" t="str">
        <f ca="1">'Для друку'!B136</f>
        <v/>
      </c>
      <c r="B153" s="685"/>
      <c r="C153" s="685"/>
      <c r="D153" s="685"/>
      <c r="E153" s="498" t="str">
        <f ca="1">'Для друку'!F136</f>
        <v xml:space="preserve"> </v>
      </c>
      <c r="F153" s="498" t="str">
        <f ca="1">'Для друку'!H136</f>
        <v xml:space="preserve"> </v>
      </c>
      <c r="G153" s="686" t="str">
        <f ca="1">'Для друку'!J136</f>
        <v xml:space="preserve"> </v>
      </c>
      <c r="H153" s="686"/>
      <c r="I153" s="686"/>
      <c r="J153" s="686" t="str">
        <f ca="1">'Для друку'!N136</f>
        <v xml:space="preserve"> </v>
      </c>
      <c r="K153" s="686"/>
      <c r="L153"/>
      <c r="M153" s="505" t="str">
        <f ca="1">'Для друку'!S136</f>
        <v/>
      </c>
      <c r="N153" s="495"/>
      <c r="O153" s="496"/>
      <c r="P153" s="496"/>
      <c r="Q153" s="496"/>
      <c r="R153" s="504"/>
      <c r="S153" s="504"/>
      <c r="T153" s="473" t="str">
        <f ca="1">IF(ISBLANK(INDIRECT("E153"))," ",(INDIRECT("E153")))</f>
        <v xml:space="preserve"> </v>
      </c>
      <c r="U153" s="473" t="str">
        <f ca="1">IF(ISBLANK(INDIRECT("F153"))," ",(INDIRECT("F153")))</f>
        <v xml:space="preserve"> </v>
      </c>
      <c r="V153" s="473" t="str">
        <f ca="1">IF(ISBLANK(INDIRECT("O153"))," ",(INDIRECT("O153")))</f>
        <v xml:space="preserve"> </v>
      </c>
      <c r="W153" s="473" t="str">
        <f ca="1">IF(ISBLANK(INDIRECT("P153"))," ",(INDIRECT("P153")))</f>
        <v xml:space="preserve"> </v>
      </c>
      <c r="X153" s="473" t="str">
        <f ca="1">IF(ISBLANK(INDIRECT("Q153"))," ",(INDIRECT("Q153")))</f>
        <v xml:space="preserve"> </v>
      </c>
      <c r="Y153"/>
      <c r="Z153"/>
      <c r="AA153"/>
      <c r="AB153"/>
      <c r="AC153"/>
      <c r="AD153"/>
      <c r="AE153"/>
      <c r="AF153"/>
      <c r="AG153"/>
      <c r="AH153"/>
      <c r="AI153"/>
      <c r="AJ153"/>
      <c r="AK153"/>
      <c r="AL153"/>
      <c r="AM153"/>
      <c r="AN153"/>
      <c r="AO153"/>
      <c r="AP153"/>
      <c r="AQ153"/>
      <c r="AR153" s="473" t="e">
        <f t="shared" ca="1" si="0"/>
        <v>#VALUE!</v>
      </c>
      <c r="AS153"/>
      <c r="AT153"/>
    </row>
    <row r="154" spans="1:46" s="343" customFormat="1" x14ac:dyDescent="0.35">
      <c r="A154" s="685" t="str">
        <f ca="1">'Для друку'!B137</f>
        <v/>
      </c>
      <c r="B154" s="685"/>
      <c r="C154" s="685"/>
      <c r="D154" s="685"/>
      <c r="E154" s="498" t="str">
        <f ca="1">'Для друку'!F137</f>
        <v xml:space="preserve"> </v>
      </c>
      <c r="F154" s="498" t="str">
        <f ca="1">'Для друку'!H137</f>
        <v xml:space="preserve"> </v>
      </c>
      <c r="G154" s="686" t="str">
        <f ca="1">'Для друку'!J137</f>
        <v xml:space="preserve"> </v>
      </c>
      <c r="H154" s="686"/>
      <c r="I154" s="686"/>
      <c r="J154" s="686" t="str">
        <f ca="1">'Для друку'!N137</f>
        <v xml:space="preserve"> </v>
      </c>
      <c r="K154" s="686"/>
      <c r="L154"/>
      <c r="M154" s="505" t="str">
        <f ca="1">'Для друку'!S137</f>
        <v/>
      </c>
      <c r="N154" s="495"/>
      <c r="O154" s="496"/>
      <c r="P154" s="496"/>
      <c r="Q154" s="496"/>
      <c r="R154" s="504"/>
      <c r="S154" s="504"/>
      <c r="T154" s="473" t="str">
        <f ca="1">IF(ISBLANK(INDIRECT("E154"))," ",(INDIRECT("E154")))</f>
        <v xml:space="preserve"> </v>
      </c>
      <c r="U154" s="473" t="str">
        <f ca="1">IF(ISBLANK(INDIRECT("F154"))," ",(INDIRECT("F154")))</f>
        <v xml:space="preserve"> </v>
      </c>
      <c r="V154" s="473" t="str">
        <f ca="1">IF(ISBLANK(INDIRECT("O154"))," ",(INDIRECT("O154")))</f>
        <v xml:space="preserve"> </v>
      </c>
      <c r="W154" s="473" t="str">
        <f ca="1">IF(ISBLANK(INDIRECT("P154"))," ",(INDIRECT("P154")))</f>
        <v xml:space="preserve"> </v>
      </c>
      <c r="X154" s="473" t="str">
        <f ca="1">IF(ISBLANK(INDIRECT("Q154"))," ",(INDIRECT("Q154")))</f>
        <v xml:space="preserve"> </v>
      </c>
      <c r="Y154"/>
      <c r="Z154"/>
      <c r="AA154"/>
      <c r="AB154"/>
      <c r="AC154"/>
      <c r="AD154"/>
      <c r="AE154"/>
      <c r="AF154"/>
      <c r="AG154"/>
      <c r="AH154"/>
      <c r="AI154"/>
      <c r="AJ154"/>
      <c r="AK154"/>
      <c r="AL154"/>
      <c r="AM154"/>
      <c r="AN154"/>
      <c r="AO154"/>
      <c r="AP154"/>
      <c r="AQ154"/>
      <c r="AR154" s="473" t="e">
        <f t="shared" ca="1" si="0"/>
        <v>#VALUE!</v>
      </c>
      <c r="AS154"/>
      <c r="AT154"/>
    </row>
    <row r="155" spans="1:46" s="343" customFormat="1" x14ac:dyDescent="0.35">
      <c r="A155" s="685" t="str">
        <f ca="1">'Для друку'!B138</f>
        <v/>
      </c>
      <c r="B155" s="685"/>
      <c r="C155" s="685"/>
      <c r="D155" s="685"/>
      <c r="E155" s="498" t="str">
        <f ca="1">'Для друку'!F138</f>
        <v xml:space="preserve"> </v>
      </c>
      <c r="F155" s="498" t="str">
        <f ca="1">'Для друку'!H138</f>
        <v xml:space="preserve"> </v>
      </c>
      <c r="G155" s="686" t="str">
        <f ca="1">'Для друку'!J138</f>
        <v xml:space="preserve"> </v>
      </c>
      <c r="H155" s="686"/>
      <c r="I155" s="686"/>
      <c r="J155" s="686" t="str">
        <f ca="1">'Для друку'!N138</f>
        <v xml:space="preserve"> </v>
      </c>
      <c r="K155" s="686"/>
      <c r="L155"/>
      <c r="M155" s="505" t="str">
        <f ca="1">'Для друку'!S138</f>
        <v/>
      </c>
      <c r="N155" s="495"/>
      <c r="O155" s="496"/>
      <c r="P155" s="496"/>
      <c r="Q155" s="496"/>
      <c r="R155" s="504"/>
      <c r="S155" s="504"/>
      <c r="T155" s="473" t="str">
        <f ca="1">IF(ISBLANK(INDIRECT("E155"))," ",(INDIRECT("E155")))</f>
        <v xml:space="preserve"> </v>
      </c>
      <c r="U155" s="473" t="str">
        <f ca="1">IF(ISBLANK(INDIRECT("F155"))," ",(INDIRECT("F155")))</f>
        <v xml:space="preserve"> </v>
      </c>
      <c r="V155" s="473" t="str">
        <f ca="1">IF(ISBLANK(INDIRECT("O155"))," ",(INDIRECT("O155")))</f>
        <v xml:space="preserve"> </v>
      </c>
      <c r="W155" s="473" t="str">
        <f ca="1">IF(ISBLANK(INDIRECT("P155"))," ",(INDIRECT("P155")))</f>
        <v xml:space="preserve"> </v>
      </c>
      <c r="X155" s="473" t="str">
        <f ca="1">IF(ISBLANK(INDIRECT("Q155"))," ",(INDIRECT("Q155")))</f>
        <v xml:space="preserve"> </v>
      </c>
      <c r="Y155"/>
      <c r="Z155"/>
      <c r="AA155"/>
      <c r="AB155"/>
      <c r="AC155"/>
      <c r="AD155"/>
      <c r="AE155"/>
      <c r="AF155"/>
      <c r="AG155"/>
      <c r="AH155"/>
      <c r="AI155"/>
      <c r="AJ155"/>
      <c r="AK155"/>
      <c r="AL155"/>
      <c r="AM155"/>
      <c r="AN155"/>
      <c r="AO155"/>
      <c r="AP155"/>
      <c r="AQ155"/>
      <c r="AR155" s="473" t="e">
        <f t="shared" ca="1" si="0"/>
        <v>#VALUE!</v>
      </c>
      <c r="AS155"/>
      <c r="AT155"/>
    </row>
    <row r="156" spans="1:46" s="343" customFormat="1" x14ac:dyDescent="0.35">
      <c r="A156" s="685" t="str">
        <f ca="1">'Для друку'!B139</f>
        <v/>
      </c>
      <c r="B156" s="685"/>
      <c r="C156" s="685"/>
      <c r="D156" s="685"/>
      <c r="E156" s="498" t="str">
        <f ca="1">'Для друку'!F139</f>
        <v xml:space="preserve"> </v>
      </c>
      <c r="F156" s="498" t="str">
        <f ca="1">'Для друку'!H139</f>
        <v xml:space="preserve"> </v>
      </c>
      <c r="G156" s="686" t="str">
        <f ca="1">'Для друку'!J139</f>
        <v xml:space="preserve"> </v>
      </c>
      <c r="H156" s="686"/>
      <c r="I156" s="686"/>
      <c r="J156" s="686" t="str">
        <f ca="1">'Для друку'!N139</f>
        <v xml:space="preserve"> </v>
      </c>
      <c r="K156" s="686"/>
      <c r="L156"/>
      <c r="M156" s="505" t="str">
        <f ca="1">'Для друку'!S139</f>
        <v/>
      </c>
      <c r="N156" s="495"/>
      <c r="O156" s="496"/>
      <c r="P156" s="496"/>
      <c r="Q156" s="496"/>
      <c r="R156" s="504"/>
      <c r="S156" s="504"/>
      <c r="T156" s="473" t="str">
        <f ca="1">IF(ISBLANK(INDIRECT("E156"))," ",(INDIRECT("E156")))</f>
        <v xml:space="preserve"> </v>
      </c>
      <c r="U156" s="473" t="str">
        <f ca="1">IF(ISBLANK(INDIRECT("F156"))," ",(INDIRECT("F156")))</f>
        <v xml:space="preserve"> </v>
      </c>
      <c r="V156" s="473" t="str">
        <f ca="1">IF(ISBLANK(INDIRECT("O156"))," ",(INDIRECT("O156")))</f>
        <v xml:space="preserve"> </v>
      </c>
      <c r="W156" s="473" t="str">
        <f ca="1">IF(ISBLANK(INDIRECT("P156"))," ",(INDIRECT("P156")))</f>
        <v xml:space="preserve"> </v>
      </c>
      <c r="X156" s="473" t="str">
        <f ca="1">IF(ISBLANK(INDIRECT("Q156"))," ",(INDIRECT("Q156")))</f>
        <v xml:space="preserve"> </v>
      </c>
      <c r="Y156"/>
      <c r="Z156"/>
      <c r="AA156"/>
      <c r="AB156"/>
      <c r="AC156"/>
      <c r="AD156"/>
      <c r="AE156"/>
      <c r="AF156"/>
      <c r="AG156"/>
      <c r="AH156"/>
      <c r="AI156"/>
      <c r="AJ156"/>
      <c r="AK156"/>
      <c r="AL156"/>
      <c r="AM156"/>
      <c r="AN156"/>
      <c r="AO156"/>
      <c r="AP156"/>
      <c r="AQ156"/>
      <c r="AR156" s="473" t="e">
        <f t="shared" ca="1" si="0"/>
        <v>#VALUE!</v>
      </c>
      <c r="AS156"/>
      <c r="AT156"/>
    </row>
    <row r="157" spans="1:46" s="343" customFormat="1" x14ac:dyDescent="0.35">
      <c r="A157" s="685" t="str">
        <f ca="1">'Для друку'!B140</f>
        <v/>
      </c>
      <c r="B157" s="685"/>
      <c r="C157" s="685"/>
      <c r="D157" s="685"/>
      <c r="E157" s="498" t="str">
        <f ca="1">'Для друку'!F140</f>
        <v xml:space="preserve"> </v>
      </c>
      <c r="F157" s="498" t="str">
        <f ca="1">'Для друку'!H140</f>
        <v xml:space="preserve"> </v>
      </c>
      <c r="G157" s="686" t="str">
        <f ca="1">'Для друку'!J140</f>
        <v xml:space="preserve"> </v>
      </c>
      <c r="H157" s="686"/>
      <c r="I157" s="686"/>
      <c r="J157" s="686" t="str">
        <f ca="1">'Для друку'!N140</f>
        <v xml:space="preserve"> </v>
      </c>
      <c r="K157" s="686"/>
      <c r="L157"/>
      <c r="M157" s="505" t="str">
        <f ca="1">'Для друку'!S140</f>
        <v/>
      </c>
      <c r="N157" s="495"/>
      <c r="O157" s="496"/>
      <c r="P157" s="496"/>
      <c r="Q157" s="496"/>
      <c r="R157" s="504"/>
      <c r="S157" s="504"/>
      <c r="T157" s="473" t="str">
        <f ca="1">IF(ISBLANK(INDIRECT("E157"))," ",(INDIRECT("E157")))</f>
        <v xml:space="preserve"> </v>
      </c>
      <c r="U157" s="473" t="str">
        <f ca="1">IF(ISBLANK(INDIRECT("F157"))," ",(INDIRECT("F157")))</f>
        <v xml:space="preserve"> </v>
      </c>
      <c r="V157" s="473" t="str">
        <f ca="1">IF(ISBLANK(INDIRECT("O157"))," ",(INDIRECT("O157")))</f>
        <v xml:space="preserve"> </v>
      </c>
      <c r="W157" s="473" t="str">
        <f ca="1">IF(ISBLANK(INDIRECT("P157"))," ",(INDIRECT("P157")))</f>
        <v xml:space="preserve"> </v>
      </c>
      <c r="X157" s="473" t="str">
        <f ca="1">IF(ISBLANK(INDIRECT("Q157"))," ",(INDIRECT("Q157")))</f>
        <v xml:space="preserve"> </v>
      </c>
      <c r="Y157"/>
      <c r="Z157"/>
      <c r="AA157"/>
      <c r="AB157"/>
      <c r="AC157"/>
      <c r="AD157"/>
      <c r="AE157"/>
      <c r="AF157"/>
      <c r="AG157"/>
      <c r="AH157"/>
      <c r="AI157"/>
      <c r="AJ157"/>
      <c r="AK157"/>
      <c r="AL157"/>
      <c r="AM157"/>
      <c r="AN157"/>
      <c r="AO157"/>
      <c r="AP157"/>
      <c r="AQ157"/>
      <c r="AR157" s="473" t="e">
        <f t="shared" ca="1" si="0"/>
        <v>#VALUE!</v>
      </c>
      <c r="AS157"/>
      <c r="AT157"/>
    </row>
    <row r="158" spans="1:46" s="343" customFormat="1" x14ac:dyDescent="0.35">
      <c r="A158" s="685" t="str">
        <f ca="1">'Для друку'!B141</f>
        <v/>
      </c>
      <c r="B158" s="685"/>
      <c r="C158" s="685"/>
      <c r="D158" s="685"/>
      <c r="E158" s="498" t="str">
        <f ca="1">'Для друку'!F141</f>
        <v xml:space="preserve"> </v>
      </c>
      <c r="F158" s="498" t="str">
        <f ca="1">'Для друку'!H141</f>
        <v xml:space="preserve"> </v>
      </c>
      <c r="G158" s="686" t="str">
        <f ca="1">'Для друку'!J141</f>
        <v xml:space="preserve"> </v>
      </c>
      <c r="H158" s="686"/>
      <c r="I158" s="686"/>
      <c r="J158" s="686" t="str">
        <f ca="1">'Для друку'!N141</f>
        <v xml:space="preserve"> </v>
      </c>
      <c r="K158" s="686"/>
      <c r="L158"/>
      <c r="M158" s="505" t="str">
        <f ca="1">'Для друку'!S141</f>
        <v/>
      </c>
      <c r="N158" s="495"/>
      <c r="O158" s="496"/>
      <c r="P158" s="496"/>
      <c r="Q158" s="496"/>
      <c r="R158" s="504"/>
      <c r="S158" s="504"/>
      <c r="T158" s="473" t="str">
        <f ca="1">IF(ISBLANK(INDIRECT("E158"))," ",(INDIRECT("E158")))</f>
        <v xml:space="preserve"> </v>
      </c>
      <c r="U158" s="473" t="str">
        <f ca="1">IF(ISBLANK(INDIRECT("F158"))," ",(INDIRECT("F158")))</f>
        <v xml:space="preserve"> </v>
      </c>
      <c r="V158" s="473" t="str">
        <f ca="1">IF(ISBLANK(INDIRECT("O158"))," ",(INDIRECT("O158")))</f>
        <v xml:space="preserve"> </v>
      </c>
      <c r="W158" s="473" t="str">
        <f ca="1">IF(ISBLANK(INDIRECT("P158"))," ",(INDIRECT("P158")))</f>
        <v xml:space="preserve"> </v>
      </c>
      <c r="X158" s="473" t="str">
        <f ca="1">IF(ISBLANK(INDIRECT("Q158"))," ",(INDIRECT("Q158")))</f>
        <v xml:space="preserve"> </v>
      </c>
      <c r="Y158"/>
      <c r="Z158"/>
      <c r="AA158"/>
      <c r="AB158"/>
      <c r="AC158"/>
      <c r="AD158"/>
      <c r="AE158"/>
      <c r="AF158"/>
      <c r="AG158"/>
      <c r="AH158"/>
      <c r="AI158"/>
      <c r="AJ158"/>
      <c r="AK158"/>
      <c r="AL158"/>
      <c r="AM158"/>
      <c r="AN158"/>
      <c r="AO158"/>
      <c r="AP158"/>
      <c r="AQ158"/>
      <c r="AR158" s="473" t="e">
        <f t="shared" ca="1" si="0"/>
        <v>#VALUE!</v>
      </c>
      <c r="AS158"/>
      <c r="AT158"/>
    </row>
    <row r="159" spans="1:46" s="343" customFormat="1" x14ac:dyDescent="0.35">
      <c r="A159" s="685" t="str">
        <f ca="1">'Для друку'!B142</f>
        <v/>
      </c>
      <c r="B159" s="685"/>
      <c r="C159" s="685"/>
      <c r="D159" s="685"/>
      <c r="E159" s="498" t="str">
        <f ca="1">'Для друку'!F142</f>
        <v xml:space="preserve"> </v>
      </c>
      <c r="F159" s="498" t="str">
        <f ca="1">'Для друку'!H142</f>
        <v xml:space="preserve"> </v>
      </c>
      <c r="G159" s="686" t="str">
        <f ca="1">'Для друку'!J142</f>
        <v xml:space="preserve"> </v>
      </c>
      <c r="H159" s="686"/>
      <c r="I159" s="686"/>
      <c r="J159" s="686" t="str">
        <f ca="1">'Для друку'!N142</f>
        <v xml:space="preserve"> </v>
      </c>
      <c r="K159" s="686"/>
      <c r="L159"/>
      <c r="M159" s="505" t="str">
        <f ca="1">'Для друку'!S142</f>
        <v/>
      </c>
      <c r="N159" s="495"/>
      <c r="O159" s="496"/>
      <c r="P159" s="496"/>
      <c r="Q159" s="496"/>
      <c r="R159" s="504"/>
      <c r="S159" s="504"/>
      <c r="T159" s="473" t="str">
        <f ca="1">IF(ISBLANK(INDIRECT("E159"))," ",(INDIRECT("E159")))</f>
        <v xml:space="preserve"> </v>
      </c>
      <c r="U159" s="473" t="str">
        <f ca="1">IF(ISBLANK(INDIRECT("F159"))," ",(INDIRECT("F159")))</f>
        <v xml:space="preserve"> </v>
      </c>
      <c r="V159" s="473" t="str">
        <f ca="1">IF(ISBLANK(INDIRECT("O159"))," ",(INDIRECT("O159")))</f>
        <v xml:space="preserve"> </v>
      </c>
      <c r="W159" s="473" t="str">
        <f ca="1">IF(ISBLANK(INDIRECT("P159"))," ",(INDIRECT("P159")))</f>
        <v xml:space="preserve"> </v>
      </c>
      <c r="X159" s="473" t="str">
        <f ca="1">IF(ISBLANK(INDIRECT("Q159"))," ",(INDIRECT("Q159")))</f>
        <v xml:space="preserve"> </v>
      </c>
      <c r="Y159"/>
      <c r="Z159"/>
      <c r="AA159"/>
      <c r="AB159"/>
      <c r="AC159"/>
      <c r="AD159"/>
      <c r="AE159"/>
      <c r="AF159"/>
      <c r="AG159"/>
      <c r="AH159"/>
      <c r="AI159"/>
      <c r="AJ159"/>
      <c r="AK159"/>
      <c r="AL159"/>
      <c r="AM159"/>
      <c r="AN159"/>
      <c r="AO159"/>
      <c r="AP159"/>
      <c r="AQ159"/>
      <c r="AR159" s="473" t="e">
        <f t="shared" ca="1" si="0"/>
        <v>#VALUE!</v>
      </c>
      <c r="AS159"/>
      <c r="AT159"/>
    </row>
    <row r="160" spans="1:46" s="343" customFormat="1" x14ac:dyDescent="0.35">
      <c r="A160" s="685" t="str">
        <f ca="1">'Для друку'!B143</f>
        <v/>
      </c>
      <c r="B160" s="685"/>
      <c r="C160" s="685"/>
      <c r="D160" s="685"/>
      <c r="E160" s="498" t="str">
        <f ca="1">'Для друку'!F143</f>
        <v xml:space="preserve"> </v>
      </c>
      <c r="F160" s="498" t="str">
        <f ca="1">'Для друку'!H143</f>
        <v xml:space="preserve"> </v>
      </c>
      <c r="G160" s="686" t="str">
        <f ca="1">'Для друку'!J143</f>
        <v xml:space="preserve"> </v>
      </c>
      <c r="H160" s="686"/>
      <c r="I160" s="686"/>
      <c r="J160" s="686" t="str">
        <f ca="1">'Для друку'!N143</f>
        <v xml:space="preserve"> </v>
      </c>
      <c r="K160" s="686"/>
      <c r="L160"/>
      <c r="M160" s="505" t="str">
        <f ca="1">'Для друку'!S143</f>
        <v/>
      </c>
      <c r="N160" s="495"/>
      <c r="O160" s="496"/>
      <c r="P160" s="496"/>
      <c r="Q160" s="496"/>
      <c r="R160" s="504"/>
      <c r="S160" s="504"/>
      <c r="T160" s="473" t="str">
        <f ca="1">IF(ISBLANK(INDIRECT("E160"))," ",(INDIRECT("E160")))</f>
        <v xml:space="preserve"> </v>
      </c>
      <c r="U160" s="473" t="str">
        <f ca="1">IF(ISBLANK(INDIRECT("F160"))," ",(INDIRECT("F160")))</f>
        <v xml:space="preserve"> </v>
      </c>
      <c r="V160" s="473" t="str">
        <f ca="1">IF(ISBLANK(INDIRECT("O160"))," ",(INDIRECT("O160")))</f>
        <v xml:space="preserve"> </v>
      </c>
      <c r="W160" s="473" t="str">
        <f ca="1">IF(ISBLANK(INDIRECT("P160"))," ",(INDIRECT("P160")))</f>
        <v xml:space="preserve"> </v>
      </c>
      <c r="X160" s="473" t="str">
        <f ca="1">IF(ISBLANK(INDIRECT("Q160"))," ",(INDIRECT("Q160")))</f>
        <v xml:space="preserve"> </v>
      </c>
      <c r="Y160"/>
      <c r="Z160"/>
      <c r="AA160"/>
      <c r="AB160"/>
      <c r="AC160"/>
      <c r="AD160"/>
      <c r="AE160"/>
      <c r="AF160"/>
      <c r="AG160"/>
      <c r="AH160"/>
      <c r="AI160"/>
      <c r="AJ160"/>
      <c r="AK160"/>
      <c r="AL160"/>
      <c r="AM160"/>
      <c r="AN160"/>
      <c r="AO160"/>
      <c r="AP160"/>
      <c r="AQ160"/>
      <c r="AR160" s="473" t="e">
        <f t="shared" ca="1" si="0"/>
        <v>#VALUE!</v>
      </c>
      <c r="AS160"/>
      <c r="AT160"/>
    </row>
    <row r="161" spans="1:46" s="343" customFormat="1" x14ac:dyDescent="0.35">
      <c r="A161" s="685" t="str">
        <f ca="1">'Для друку'!B144</f>
        <v/>
      </c>
      <c r="B161" s="685"/>
      <c r="C161" s="685"/>
      <c r="D161" s="685"/>
      <c r="E161" s="498" t="str">
        <f ca="1">'Для друку'!F144</f>
        <v xml:space="preserve"> </v>
      </c>
      <c r="F161" s="498" t="str">
        <f ca="1">'Для друку'!H144</f>
        <v xml:space="preserve"> </v>
      </c>
      <c r="G161" s="686" t="str">
        <f ca="1">'Для друку'!J144</f>
        <v xml:space="preserve"> </v>
      </c>
      <c r="H161" s="686"/>
      <c r="I161" s="686"/>
      <c r="J161" s="686" t="str">
        <f ca="1">'Для друку'!N144</f>
        <v xml:space="preserve"> </v>
      </c>
      <c r="K161" s="686"/>
      <c r="L161"/>
      <c r="M161" s="505" t="str">
        <f ca="1">'Для друку'!S144</f>
        <v/>
      </c>
      <c r="N161" s="495"/>
      <c r="O161" s="496"/>
      <c r="P161" s="496"/>
      <c r="Q161" s="496"/>
      <c r="R161" s="504"/>
      <c r="S161" s="504"/>
      <c r="T161" s="473" t="str">
        <f ca="1">IF(ISBLANK(INDIRECT("E161"))," ",(INDIRECT("E161")))</f>
        <v xml:space="preserve"> </v>
      </c>
      <c r="U161" s="473" t="str">
        <f ca="1">IF(ISBLANK(INDIRECT("F161"))," ",(INDIRECT("F161")))</f>
        <v xml:space="preserve"> </v>
      </c>
      <c r="V161" s="473" t="str">
        <f ca="1">IF(ISBLANK(INDIRECT("O161"))," ",(INDIRECT("O161")))</f>
        <v xml:space="preserve"> </v>
      </c>
      <c r="W161" s="473" t="str">
        <f ca="1">IF(ISBLANK(INDIRECT("P161"))," ",(INDIRECT("P161")))</f>
        <v xml:space="preserve"> </v>
      </c>
      <c r="X161" s="473" t="str">
        <f ca="1">IF(ISBLANK(INDIRECT("Q161"))," ",(INDIRECT("Q161")))</f>
        <v xml:space="preserve"> </v>
      </c>
      <c r="Y161"/>
      <c r="Z161"/>
      <c r="AA161"/>
      <c r="AB161"/>
      <c r="AC161"/>
      <c r="AD161"/>
      <c r="AE161"/>
      <c r="AF161"/>
      <c r="AG161"/>
      <c r="AH161"/>
      <c r="AI161"/>
      <c r="AJ161"/>
      <c r="AK161"/>
      <c r="AL161"/>
      <c r="AM161"/>
      <c r="AN161"/>
      <c r="AO161"/>
      <c r="AP161"/>
      <c r="AQ161"/>
      <c r="AR161" s="473" t="e">
        <f t="shared" ca="1" si="0"/>
        <v>#VALUE!</v>
      </c>
      <c r="AS161"/>
      <c r="AT161"/>
    </row>
    <row r="162" spans="1:46" s="343" customFormat="1" x14ac:dyDescent="0.35">
      <c r="A162" s="685" t="str">
        <f ca="1">'Для друку'!B145</f>
        <v/>
      </c>
      <c r="B162" s="685"/>
      <c r="C162" s="685"/>
      <c r="D162" s="685"/>
      <c r="E162" s="498" t="str">
        <f ca="1">'Для друку'!F145</f>
        <v xml:space="preserve"> </v>
      </c>
      <c r="F162" s="498" t="str">
        <f ca="1">'Для друку'!H145</f>
        <v xml:space="preserve"> </v>
      </c>
      <c r="G162" s="686" t="str">
        <f ca="1">'Для друку'!J145</f>
        <v xml:space="preserve"> </v>
      </c>
      <c r="H162" s="686"/>
      <c r="I162" s="686"/>
      <c r="J162" s="686" t="str">
        <f ca="1">'Для друку'!N145</f>
        <v xml:space="preserve"> </v>
      </c>
      <c r="K162" s="686"/>
      <c r="L162"/>
      <c r="M162" s="505" t="str">
        <f ca="1">'Для друку'!S145</f>
        <v/>
      </c>
      <c r="N162" s="495"/>
      <c r="O162" s="496"/>
      <c r="P162" s="496"/>
      <c r="Q162" s="496"/>
      <c r="R162" s="504"/>
      <c r="S162" s="504"/>
      <c r="T162" s="473" t="str">
        <f ca="1">IF(ISBLANK(INDIRECT("E162"))," ",(INDIRECT("E162")))</f>
        <v xml:space="preserve"> </v>
      </c>
      <c r="U162" s="473" t="str">
        <f ca="1">IF(ISBLANK(INDIRECT("F162"))," ",(INDIRECT("F162")))</f>
        <v xml:space="preserve"> </v>
      </c>
      <c r="V162" s="473" t="str">
        <f ca="1">IF(ISBLANK(INDIRECT("O162"))," ",(INDIRECT("O162")))</f>
        <v xml:space="preserve"> </v>
      </c>
      <c r="W162" s="473" t="str">
        <f ca="1">IF(ISBLANK(INDIRECT("P162"))," ",(INDIRECT("P162")))</f>
        <v xml:space="preserve"> </v>
      </c>
      <c r="X162" s="473" t="str">
        <f ca="1">IF(ISBLANK(INDIRECT("Q162"))," ",(INDIRECT("Q162")))</f>
        <v xml:space="preserve"> </v>
      </c>
      <c r="Y162"/>
      <c r="Z162"/>
      <c r="AA162"/>
      <c r="AB162"/>
      <c r="AC162"/>
      <c r="AD162"/>
      <c r="AE162"/>
      <c r="AF162"/>
      <c r="AG162"/>
      <c r="AH162"/>
      <c r="AI162"/>
      <c r="AJ162"/>
      <c r="AK162"/>
      <c r="AL162"/>
      <c r="AM162"/>
      <c r="AN162"/>
      <c r="AO162"/>
      <c r="AP162"/>
      <c r="AQ162"/>
      <c r="AR162" s="473" t="e">
        <f t="shared" ca="1" si="0"/>
        <v>#VALUE!</v>
      </c>
      <c r="AS162"/>
      <c r="AT162"/>
    </row>
    <row r="163" spans="1:46" s="343" customFormat="1" x14ac:dyDescent="0.35">
      <c r="A163" s="685" t="str">
        <f ca="1">'Для друку'!B146</f>
        <v/>
      </c>
      <c r="B163" s="685"/>
      <c r="C163" s="685"/>
      <c r="D163" s="685"/>
      <c r="E163" s="498" t="str">
        <f ca="1">'Для друку'!F146</f>
        <v xml:space="preserve"> </v>
      </c>
      <c r="F163" s="498" t="str">
        <f ca="1">'Для друку'!H146</f>
        <v xml:space="preserve"> </v>
      </c>
      <c r="G163" s="686" t="str">
        <f ca="1">'Для друку'!J146</f>
        <v xml:space="preserve"> </v>
      </c>
      <c r="H163" s="686"/>
      <c r="I163" s="686"/>
      <c r="J163" s="686" t="str">
        <f ca="1">'Для друку'!N146</f>
        <v xml:space="preserve"> </v>
      </c>
      <c r="K163" s="686"/>
      <c r="L163"/>
      <c r="M163" s="505" t="str">
        <f ca="1">'Для друку'!S146</f>
        <v/>
      </c>
      <c r="N163" s="495"/>
      <c r="O163" s="496"/>
      <c r="P163" s="496"/>
      <c r="Q163" s="496"/>
      <c r="R163" s="504"/>
      <c r="S163" s="504"/>
      <c r="T163" s="473" t="str">
        <f ca="1">IF(ISBLANK(INDIRECT("E163"))," ",(INDIRECT("E163")))</f>
        <v xml:space="preserve"> </v>
      </c>
      <c r="U163" s="473" t="str">
        <f ca="1">IF(ISBLANK(INDIRECT("F163"))," ",(INDIRECT("F163")))</f>
        <v xml:space="preserve"> </v>
      </c>
      <c r="V163" s="473" t="str">
        <f ca="1">IF(ISBLANK(INDIRECT("O163"))," ",(INDIRECT("O163")))</f>
        <v xml:space="preserve"> </v>
      </c>
      <c r="W163" s="473" t="str">
        <f ca="1">IF(ISBLANK(INDIRECT("P163"))," ",(INDIRECT("P163")))</f>
        <v xml:space="preserve"> </v>
      </c>
      <c r="X163" s="473" t="str">
        <f ca="1">IF(ISBLANK(INDIRECT("Q163"))," ",(INDIRECT("Q163")))</f>
        <v xml:space="preserve"> </v>
      </c>
      <c r="Y163"/>
      <c r="Z163"/>
      <c r="AA163"/>
      <c r="AB163"/>
      <c r="AC163"/>
      <c r="AD163"/>
      <c r="AE163"/>
      <c r="AF163"/>
      <c r="AG163"/>
      <c r="AH163"/>
      <c r="AI163"/>
      <c r="AJ163"/>
      <c r="AK163"/>
      <c r="AL163"/>
      <c r="AM163"/>
      <c r="AN163"/>
      <c r="AO163"/>
      <c r="AP163"/>
      <c r="AQ163"/>
      <c r="AR163" s="473" t="e">
        <f t="shared" ca="1" si="0"/>
        <v>#VALUE!</v>
      </c>
      <c r="AS163"/>
      <c r="AT163"/>
    </row>
    <row r="164" spans="1:46" s="343" customFormat="1" x14ac:dyDescent="0.35">
      <c r="A164" s="685" t="str">
        <f ca="1">'Для друку'!B147</f>
        <v/>
      </c>
      <c r="B164" s="685"/>
      <c r="C164" s="685"/>
      <c r="D164" s="685"/>
      <c r="E164" s="498" t="str">
        <f ca="1">'Для друку'!F147</f>
        <v xml:space="preserve"> </v>
      </c>
      <c r="F164" s="498" t="str">
        <f ca="1">'Для друку'!H147</f>
        <v xml:space="preserve"> </v>
      </c>
      <c r="G164" s="686" t="str">
        <f ca="1">'Для друку'!J147</f>
        <v xml:space="preserve"> </v>
      </c>
      <c r="H164" s="686"/>
      <c r="I164" s="686"/>
      <c r="J164" s="686" t="str">
        <f ca="1">'Для друку'!N147</f>
        <v xml:space="preserve"> </v>
      </c>
      <c r="K164" s="686"/>
      <c r="L164"/>
      <c r="M164" s="505" t="str">
        <f ca="1">'Для друку'!S147</f>
        <v/>
      </c>
      <c r="N164" s="495"/>
      <c r="O164" s="496"/>
      <c r="P164" s="496"/>
      <c r="Q164" s="496"/>
      <c r="R164" s="504"/>
      <c r="S164" s="504"/>
      <c r="T164" s="473" t="str">
        <f ca="1">IF(ISBLANK(INDIRECT("E164"))," ",(INDIRECT("E164")))</f>
        <v xml:space="preserve"> </v>
      </c>
      <c r="U164" s="473" t="str">
        <f ca="1">IF(ISBLANK(INDIRECT("F164"))," ",(INDIRECT("F164")))</f>
        <v xml:space="preserve"> </v>
      </c>
      <c r="V164" s="473" t="str">
        <f ca="1">IF(ISBLANK(INDIRECT("O164"))," ",(INDIRECT("O164")))</f>
        <v xml:space="preserve"> </v>
      </c>
      <c r="W164" s="473" t="str">
        <f ca="1">IF(ISBLANK(INDIRECT("P164"))," ",(INDIRECT("P164")))</f>
        <v xml:space="preserve"> </v>
      </c>
      <c r="X164" s="473" t="str">
        <f ca="1">IF(ISBLANK(INDIRECT("Q164"))," ",(INDIRECT("Q164")))</f>
        <v xml:space="preserve"> </v>
      </c>
      <c r="Y164"/>
      <c r="Z164"/>
      <c r="AA164"/>
      <c r="AB164"/>
      <c r="AC164"/>
      <c r="AD164"/>
      <c r="AE164"/>
      <c r="AF164"/>
      <c r="AG164"/>
      <c r="AH164"/>
      <c r="AI164"/>
      <c r="AJ164"/>
      <c r="AK164"/>
      <c r="AL164"/>
      <c r="AM164"/>
      <c r="AN164"/>
      <c r="AO164"/>
      <c r="AP164"/>
      <c r="AQ164"/>
      <c r="AR164" s="473" t="e">
        <f t="shared" ca="1" si="0"/>
        <v>#VALUE!</v>
      </c>
      <c r="AS164"/>
      <c r="AT164"/>
    </row>
    <row r="165" spans="1:46" s="343" customFormat="1" x14ac:dyDescent="0.35">
      <c r="A165" s="685" t="str">
        <f ca="1">'Для друку'!B148</f>
        <v/>
      </c>
      <c r="B165" s="685"/>
      <c r="C165" s="685"/>
      <c r="D165" s="685"/>
      <c r="E165" s="498" t="str">
        <f ca="1">'Для друку'!F148</f>
        <v xml:space="preserve"> </v>
      </c>
      <c r="F165" s="498" t="str">
        <f ca="1">'Для друку'!H148</f>
        <v xml:space="preserve"> </v>
      </c>
      <c r="G165" s="686" t="str">
        <f ca="1">'Для друку'!J148</f>
        <v xml:space="preserve"> </v>
      </c>
      <c r="H165" s="686"/>
      <c r="I165" s="686"/>
      <c r="J165" s="686" t="str">
        <f ca="1">'Для друку'!N148</f>
        <v xml:space="preserve"> </v>
      </c>
      <c r="K165" s="686"/>
      <c r="L165"/>
      <c r="M165" s="505" t="str">
        <f ca="1">'Для друку'!S148</f>
        <v/>
      </c>
      <c r="N165" s="495"/>
      <c r="O165" s="496"/>
      <c r="P165" s="496"/>
      <c r="Q165" s="496"/>
      <c r="R165" s="504"/>
      <c r="S165" s="504"/>
      <c r="T165" s="473" t="str">
        <f ca="1">IF(ISBLANK(INDIRECT("E165"))," ",(INDIRECT("E165")))</f>
        <v xml:space="preserve"> </v>
      </c>
      <c r="U165" s="473" t="str">
        <f ca="1">IF(ISBLANK(INDIRECT("F165"))," ",(INDIRECT("F165")))</f>
        <v xml:space="preserve"> </v>
      </c>
      <c r="V165" s="473" t="str">
        <f ca="1">IF(ISBLANK(INDIRECT("O165"))," ",(INDIRECT("O165")))</f>
        <v xml:space="preserve"> </v>
      </c>
      <c r="W165" s="473" t="str">
        <f ca="1">IF(ISBLANK(INDIRECT("P165"))," ",(INDIRECT("P165")))</f>
        <v xml:space="preserve"> </v>
      </c>
      <c r="X165" s="473" t="str">
        <f ca="1">IF(ISBLANK(INDIRECT("Q165"))," ",(INDIRECT("Q165")))</f>
        <v xml:space="preserve"> </v>
      </c>
      <c r="Y165"/>
      <c r="Z165"/>
      <c r="AA165"/>
      <c r="AB165"/>
      <c r="AC165"/>
      <c r="AD165"/>
      <c r="AE165"/>
      <c r="AF165"/>
      <c r="AG165"/>
      <c r="AH165"/>
      <c r="AI165"/>
      <c r="AJ165"/>
      <c r="AK165"/>
      <c r="AL165"/>
      <c r="AM165"/>
      <c r="AN165"/>
      <c r="AO165"/>
      <c r="AP165"/>
      <c r="AQ165"/>
      <c r="AR165" s="473" t="e">
        <f t="shared" ca="1" si="0"/>
        <v>#VALUE!</v>
      </c>
      <c r="AS165"/>
      <c r="AT165"/>
    </row>
    <row r="166" spans="1:46" s="343" customFormat="1" x14ac:dyDescent="0.35">
      <c r="A166" s="685" t="str">
        <f ca="1">'Для друку'!B149</f>
        <v/>
      </c>
      <c r="B166" s="685"/>
      <c r="C166" s="685"/>
      <c r="D166" s="685"/>
      <c r="E166" s="498" t="str">
        <f ca="1">'Для друку'!F149</f>
        <v xml:space="preserve"> </v>
      </c>
      <c r="F166" s="498" t="str">
        <f ca="1">'Для друку'!H149</f>
        <v xml:space="preserve"> </v>
      </c>
      <c r="G166" s="686" t="str">
        <f ca="1">'Для друку'!J149</f>
        <v xml:space="preserve"> </v>
      </c>
      <c r="H166" s="686"/>
      <c r="I166" s="686"/>
      <c r="J166" s="686" t="str">
        <f ca="1">'Для друку'!N149</f>
        <v xml:space="preserve"> </v>
      </c>
      <c r="K166" s="686"/>
      <c r="L166"/>
      <c r="M166" s="505" t="str">
        <f ca="1">'Для друку'!S149</f>
        <v/>
      </c>
      <c r="N166" s="495"/>
      <c r="O166" s="496"/>
      <c r="P166" s="496"/>
      <c r="Q166" s="496"/>
      <c r="R166" s="504"/>
      <c r="S166" s="504"/>
      <c r="T166" s="473" t="str">
        <f ca="1">IF(ISBLANK(INDIRECT("E166"))," ",(INDIRECT("E166")))</f>
        <v xml:space="preserve"> </v>
      </c>
      <c r="U166" s="473" t="str">
        <f ca="1">IF(ISBLANK(INDIRECT("F166"))," ",(INDIRECT("F166")))</f>
        <v xml:space="preserve"> </v>
      </c>
      <c r="V166" s="473" t="str">
        <f ca="1">IF(ISBLANK(INDIRECT("O166"))," ",(INDIRECT("O166")))</f>
        <v xml:space="preserve"> </v>
      </c>
      <c r="W166" s="473" t="str">
        <f ca="1">IF(ISBLANK(INDIRECT("P166"))," ",(INDIRECT("P166")))</f>
        <v xml:space="preserve"> </v>
      </c>
      <c r="X166" s="473" t="str">
        <f ca="1">IF(ISBLANK(INDIRECT("Q166"))," ",(INDIRECT("Q166")))</f>
        <v xml:space="preserve"> </v>
      </c>
      <c r="Y166"/>
      <c r="Z166"/>
      <c r="AA166"/>
      <c r="AB166"/>
      <c r="AC166"/>
      <c r="AD166"/>
      <c r="AE166"/>
      <c r="AF166"/>
      <c r="AG166"/>
      <c r="AH166"/>
      <c r="AI166"/>
      <c r="AJ166"/>
      <c r="AK166"/>
      <c r="AL166"/>
      <c r="AM166"/>
      <c r="AN166"/>
      <c r="AO166"/>
      <c r="AP166"/>
      <c r="AQ166"/>
      <c r="AR166" s="473" t="e">
        <f t="shared" ca="1" si="0"/>
        <v>#VALUE!</v>
      </c>
      <c r="AS166"/>
      <c r="AT166"/>
    </row>
    <row r="167" spans="1:46" s="343" customFormat="1" x14ac:dyDescent="0.35">
      <c r="A167" s="685" t="str">
        <f ca="1">'Для друку'!B150</f>
        <v/>
      </c>
      <c r="B167" s="685"/>
      <c r="C167" s="685"/>
      <c r="D167" s="685"/>
      <c r="E167" s="498" t="str">
        <f ca="1">'Для друку'!F150</f>
        <v xml:space="preserve"> </v>
      </c>
      <c r="F167" s="498" t="str">
        <f ca="1">'Для друку'!H150</f>
        <v xml:space="preserve"> </v>
      </c>
      <c r="G167" s="686" t="str">
        <f ca="1">'Для друку'!J150</f>
        <v xml:space="preserve"> </v>
      </c>
      <c r="H167" s="686"/>
      <c r="I167" s="686"/>
      <c r="J167" s="686" t="str">
        <f ca="1">'Для друку'!N150</f>
        <v xml:space="preserve"> </v>
      </c>
      <c r="K167" s="686"/>
      <c r="L167"/>
      <c r="M167" s="505" t="str">
        <f ca="1">'Для друку'!S150</f>
        <v/>
      </c>
      <c r="N167" s="495"/>
      <c r="O167" s="496"/>
      <c r="P167" s="496"/>
      <c r="Q167" s="496"/>
      <c r="R167" s="504"/>
      <c r="S167" s="504"/>
      <c r="T167" s="473" t="str">
        <f ca="1">IF(ISBLANK(INDIRECT("E167"))," ",(INDIRECT("E167")))</f>
        <v xml:space="preserve"> </v>
      </c>
      <c r="U167" s="473" t="str">
        <f ca="1">IF(ISBLANK(INDIRECT("F167"))," ",(INDIRECT("F167")))</f>
        <v xml:space="preserve"> </v>
      </c>
      <c r="V167" s="473" t="str">
        <f ca="1">IF(ISBLANK(INDIRECT("O167"))," ",(INDIRECT("O167")))</f>
        <v xml:space="preserve"> </v>
      </c>
      <c r="W167" s="473" t="str">
        <f ca="1">IF(ISBLANK(INDIRECT("P167"))," ",(INDIRECT("P167")))</f>
        <v xml:space="preserve"> </v>
      </c>
      <c r="X167" s="473" t="str">
        <f ca="1">IF(ISBLANK(INDIRECT("Q167"))," ",(INDIRECT("Q167")))</f>
        <v xml:space="preserve"> </v>
      </c>
      <c r="Y167"/>
      <c r="Z167"/>
      <c r="AA167"/>
      <c r="AB167"/>
      <c r="AC167"/>
      <c r="AD167"/>
      <c r="AE167"/>
      <c r="AF167"/>
      <c r="AG167"/>
      <c r="AH167"/>
      <c r="AI167"/>
      <c r="AJ167"/>
      <c r="AK167"/>
      <c r="AL167"/>
      <c r="AM167"/>
      <c r="AN167"/>
      <c r="AO167"/>
      <c r="AP167"/>
      <c r="AQ167"/>
      <c r="AR167" s="473" t="e">
        <f t="shared" ca="1" si="0"/>
        <v>#VALUE!</v>
      </c>
      <c r="AS167"/>
      <c r="AT167"/>
    </row>
    <row r="168" spans="1:46" s="343" customFormat="1" x14ac:dyDescent="0.35">
      <c r="A168" s="685" t="str">
        <f ca="1">'Для друку'!B151</f>
        <v/>
      </c>
      <c r="B168" s="685"/>
      <c r="C168" s="685"/>
      <c r="D168" s="685"/>
      <c r="E168" s="498" t="str">
        <f ca="1">'Для друку'!F151</f>
        <v xml:space="preserve"> </v>
      </c>
      <c r="F168" s="498" t="str">
        <f ca="1">'Для друку'!H151</f>
        <v xml:space="preserve"> </v>
      </c>
      <c r="G168" s="686" t="str">
        <f ca="1">'Для друку'!J151</f>
        <v xml:space="preserve"> </v>
      </c>
      <c r="H168" s="686"/>
      <c r="I168" s="686"/>
      <c r="J168" s="686" t="str">
        <f ca="1">'Для друку'!N151</f>
        <v xml:space="preserve"> </v>
      </c>
      <c r="K168" s="686"/>
      <c r="L168"/>
      <c r="M168" s="505" t="str">
        <f ca="1">'Для друку'!S151</f>
        <v/>
      </c>
      <c r="N168" s="495"/>
      <c r="O168" s="496"/>
      <c r="P168" s="496"/>
      <c r="Q168" s="496"/>
      <c r="R168" s="504"/>
      <c r="S168" s="504"/>
      <c r="T168" s="473" t="str">
        <f ca="1">IF(ISBLANK(INDIRECT("E168"))," ",(INDIRECT("E168")))</f>
        <v xml:space="preserve"> </v>
      </c>
      <c r="U168" s="473" t="str">
        <f ca="1">IF(ISBLANK(INDIRECT("F168"))," ",(INDIRECT("F168")))</f>
        <v xml:space="preserve"> </v>
      </c>
      <c r="V168" s="473" t="str">
        <f ca="1">IF(ISBLANK(INDIRECT("O168"))," ",(INDIRECT("O168")))</f>
        <v xml:space="preserve"> </v>
      </c>
      <c r="W168" s="473" t="str">
        <f ca="1">IF(ISBLANK(INDIRECT("P168"))," ",(INDIRECT("P168")))</f>
        <v xml:space="preserve"> </v>
      </c>
      <c r="X168" s="473" t="str">
        <f ca="1">IF(ISBLANK(INDIRECT("Q168"))," ",(INDIRECT("Q168")))</f>
        <v xml:space="preserve"> </v>
      </c>
      <c r="Y168"/>
      <c r="Z168"/>
      <c r="AA168"/>
      <c r="AB168"/>
      <c r="AC168"/>
      <c r="AD168"/>
      <c r="AE168"/>
      <c r="AF168"/>
      <c r="AG168"/>
      <c r="AH168"/>
      <c r="AI168"/>
      <c r="AJ168"/>
      <c r="AK168"/>
      <c r="AL168"/>
      <c r="AM168"/>
      <c r="AN168"/>
      <c r="AO168"/>
      <c r="AP168"/>
      <c r="AQ168"/>
      <c r="AR168" s="473" t="e">
        <f t="shared" ca="1" si="0"/>
        <v>#VALUE!</v>
      </c>
      <c r="AS168"/>
      <c r="AT168"/>
    </row>
    <row r="169" spans="1:46" s="343" customFormat="1" x14ac:dyDescent="0.35">
      <c r="A169" s="685" t="str">
        <f ca="1">'Для друку'!B152</f>
        <v/>
      </c>
      <c r="B169" s="685"/>
      <c r="C169" s="685"/>
      <c r="D169" s="685"/>
      <c r="E169" s="498" t="str">
        <f ca="1">'Для друку'!F152</f>
        <v xml:space="preserve"> </v>
      </c>
      <c r="F169" s="498" t="str">
        <f ca="1">'Для друку'!H152</f>
        <v xml:space="preserve"> </v>
      </c>
      <c r="G169" s="686" t="str">
        <f ca="1">'Для друку'!J152</f>
        <v xml:space="preserve"> </v>
      </c>
      <c r="H169" s="686"/>
      <c r="I169" s="686"/>
      <c r="J169" s="686" t="str">
        <f ca="1">'Для друку'!N152</f>
        <v xml:space="preserve"> </v>
      </c>
      <c r="K169" s="686"/>
      <c r="L169"/>
      <c r="M169" s="505" t="str">
        <f ca="1">'Для друку'!S152</f>
        <v/>
      </c>
      <c r="N169" s="495"/>
      <c r="O169" s="496"/>
      <c r="P169" s="496"/>
      <c r="Q169" s="496"/>
      <c r="R169" s="504"/>
      <c r="S169" s="504"/>
      <c r="T169" s="473" t="str">
        <f ca="1">IF(ISBLANK(INDIRECT("E169"))," ",(INDIRECT("E169")))</f>
        <v xml:space="preserve"> </v>
      </c>
      <c r="U169" s="473" t="str">
        <f ca="1">IF(ISBLANK(INDIRECT("F169"))," ",(INDIRECT("F169")))</f>
        <v xml:space="preserve"> </v>
      </c>
      <c r="V169" s="473" t="str">
        <f ca="1">IF(ISBLANK(INDIRECT("O169"))," ",(INDIRECT("O169")))</f>
        <v xml:space="preserve"> </v>
      </c>
      <c r="W169" s="473" t="str">
        <f ca="1">IF(ISBLANK(INDIRECT("P169"))," ",(INDIRECT("P169")))</f>
        <v xml:space="preserve"> </v>
      </c>
      <c r="X169" s="473" t="str">
        <f ca="1">IF(ISBLANK(INDIRECT("Q169"))," ",(INDIRECT("Q169")))</f>
        <v xml:space="preserve"> </v>
      </c>
      <c r="Y169"/>
      <c r="Z169"/>
      <c r="AA169"/>
      <c r="AB169"/>
      <c r="AC169"/>
      <c r="AD169"/>
      <c r="AE169"/>
      <c r="AF169"/>
      <c r="AG169"/>
      <c r="AH169"/>
      <c r="AI169"/>
      <c r="AJ169"/>
      <c r="AK169"/>
      <c r="AL169"/>
      <c r="AM169"/>
      <c r="AN169"/>
      <c r="AO169"/>
      <c r="AP169"/>
      <c r="AQ169"/>
      <c r="AR169" s="473" t="e">
        <f t="shared" ca="1" si="0"/>
        <v>#VALUE!</v>
      </c>
      <c r="AS169"/>
      <c r="AT169"/>
    </row>
    <row r="170" spans="1:46" s="343" customFormat="1" x14ac:dyDescent="0.35">
      <c r="A170" s="685" t="str">
        <f ca="1">'Для друку'!B153</f>
        <v/>
      </c>
      <c r="B170" s="685"/>
      <c r="C170" s="685"/>
      <c r="D170" s="685"/>
      <c r="E170" s="498" t="str">
        <f ca="1">'Для друку'!F153</f>
        <v xml:space="preserve"> </v>
      </c>
      <c r="F170" s="498" t="str">
        <f ca="1">'Для друку'!H153</f>
        <v xml:space="preserve"> </v>
      </c>
      <c r="G170" s="686" t="str">
        <f ca="1">'Для друку'!J153</f>
        <v xml:space="preserve"> </v>
      </c>
      <c r="H170" s="686"/>
      <c r="I170" s="686"/>
      <c r="J170" s="686" t="str">
        <f ca="1">'Для друку'!N153</f>
        <v xml:space="preserve"> </v>
      </c>
      <c r="K170" s="686"/>
      <c r="L170"/>
      <c r="M170" s="505" t="str">
        <f ca="1">'Для друку'!S153</f>
        <v/>
      </c>
      <c r="N170" s="495"/>
      <c r="O170" s="496"/>
      <c r="P170" s="496"/>
      <c r="Q170" s="496"/>
      <c r="R170" s="504"/>
      <c r="S170" s="504"/>
      <c r="T170" s="473" t="str">
        <f ca="1">IF(ISBLANK(INDIRECT("E170"))," ",(INDIRECT("E170")))</f>
        <v xml:space="preserve"> </v>
      </c>
      <c r="U170" s="473" t="str">
        <f ca="1">IF(ISBLANK(INDIRECT("F170"))," ",(INDIRECT("F170")))</f>
        <v xml:space="preserve"> </v>
      </c>
      <c r="V170" s="473" t="str">
        <f ca="1">IF(ISBLANK(INDIRECT("O170"))," ",(INDIRECT("O170")))</f>
        <v xml:space="preserve"> </v>
      </c>
      <c r="W170" s="473" t="str">
        <f ca="1">IF(ISBLANK(INDIRECT("P170"))," ",(INDIRECT("P170")))</f>
        <v xml:space="preserve"> </v>
      </c>
      <c r="X170" s="473" t="str">
        <f ca="1">IF(ISBLANK(INDIRECT("Q170"))," ",(INDIRECT("Q170")))</f>
        <v xml:space="preserve"> </v>
      </c>
      <c r="Y170"/>
      <c r="Z170"/>
      <c r="AA170"/>
      <c r="AB170"/>
      <c r="AC170"/>
      <c r="AD170"/>
      <c r="AE170"/>
      <c r="AF170"/>
      <c r="AG170"/>
      <c r="AH170"/>
      <c r="AI170"/>
      <c r="AJ170"/>
      <c r="AK170"/>
      <c r="AL170"/>
      <c r="AM170"/>
      <c r="AN170"/>
      <c r="AO170"/>
      <c r="AP170"/>
      <c r="AQ170"/>
      <c r="AR170" s="473" t="e">
        <f t="shared" ca="1" si="0"/>
        <v>#VALUE!</v>
      </c>
      <c r="AS170"/>
      <c r="AT170"/>
    </row>
    <row r="171" spans="1:46" s="343" customFormat="1" x14ac:dyDescent="0.35">
      <c r="A171" s="685" t="str">
        <f ca="1">'Для друку'!B154</f>
        <v/>
      </c>
      <c r="B171" s="685"/>
      <c r="C171" s="685"/>
      <c r="D171" s="685"/>
      <c r="E171" s="498" t="str">
        <f ca="1">'Для друку'!F154</f>
        <v xml:space="preserve"> </v>
      </c>
      <c r="F171" s="498" t="str">
        <f ca="1">'Для друку'!H154</f>
        <v xml:space="preserve"> </v>
      </c>
      <c r="G171" s="686" t="str">
        <f ca="1">'Для друку'!J154</f>
        <v xml:space="preserve"> </v>
      </c>
      <c r="H171" s="686"/>
      <c r="I171" s="686"/>
      <c r="J171" s="686" t="str">
        <f ca="1">'Для друку'!N154</f>
        <v xml:space="preserve"> </v>
      </c>
      <c r="K171" s="686"/>
      <c r="L171"/>
      <c r="M171" s="505" t="str">
        <f ca="1">'Для друку'!S154</f>
        <v/>
      </c>
      <c r="N171" s="495"/>
      <c r="O171" s="496"/>
      <c r="P171" s="496"/>
      <c r="Q171" s="496"/>
      <c r="R171" s="504"/>
      <c r="S171" s="504"/>
      <c r="T171" s="473" t="str">
        <f ca="1">IF(ISBLANK(INDIRECT("E171"))," ",(INDIRECT("E171")))</f>
        <v xml:space="preserve"> </v>
      </c>
      <c r="U171" s="473" t="str">
        <f ca="1">IF(ISBLANK(INDIRECT("F171"))," ",(INDIRECT("F171")))</f>
        <v xml:space="preserve"> </v>
      </c>
      <c r="V171" s="473" t="str">
        <f ca="1">IF(ISBLANK(INDIRECT("O171"))," ",(INDIRECT("O171")))</f>
        <v xml:space="preserve"> </v>
      </c>
      <c r="W171" s="473" t="str">
        <f ca="1">IF(ISBLANK(INDIRECT("P171"))," ",(INDIRECT("P171")))</f>
        <v xml:space="preserve"> </v>
      </c>
      <c r="X171" s="473" t="str">
        <f ca="1">IF(ISBLANK(INDIRECT("Q171"))," ",(INDIRECT("Q171")))</f>
        <v xml:space="preserve"> </v>
      </c>
      <c r="Y171"/>
      <c r="Z171"/>
      <c r="AA171"/>
      <c r="AB171"/>
      <c r="AC171"/>
      <c r="AD171"/>
      <c r="AE171"/>
      <c r="AF171"/>
      <c r="AG171"/>
      <c r="AH171"/>
      <c r="AI171"/>
      <c r="AJ171"/>
      <c r="AK171"/>
      <c r="AL171"/>
      <c r="AM171"/>
      <c r="AN171"/>
      <c r="AO171"/>
      <c r="AP171"/>
      <c r="AQ171"/>
      <c r="AR171" s="473" t="e">
        <f t="shared" ca="1" si="0"/>
        <v>#VALUE!</v>
      </c>
      <c r="AS171"/>
      <c r="AT171"/>
    </row>
    <row r="172" spans="1:46" s="343" customFormat="1" x14ac:dyDescent="0.35">
      <c r="A172" s="685" t="str">
        <f ca="1">'Для друку'!B155</f>
        <v/>
      </c>
      <c r="B172" s="685"/>
      <c r="C172" s="685"/>
      <c r="D172" s="685"/>
      <c r="E172" s="498" t="str">
        <f ca="1">'Для друку'!F155</f>
        <v xml:space="preserve"> </v>
      </c>
      <c r="F172" s="498" t="str">
        <f ca="1">'Для друку'!H155</f>
        <v xml:space="preserve"> </v>
      </c>
      <c r="G172" s="686" t="str">
        <f ca="1">'Для друку'!J155</f>
        <v xml:space="preserve"> </v>
      </c>
      <c r="H172" s="686"/>
      <c r="I172" s="686"/>
      <c r="J172" s="686" t="str">
        <f ca="1">'Для друку'!N155</f>
        <v xml:space="preserve"> </v>
      </c>
      <c r="K172" s="686"/>
      <c r="L172"/>
      <c r="M172" s="505" t="str">
        <f ca="1">'Для друку'!S155</f>
        <v/>
      </c>
      <c r="N172" s="495"/>
      <c r="O172" s="496"/>
      <c r="P172" s="496"/>
      <c r="Q172" s="496"/>
      <c r="R172" s="504"/>
      <c r="S172" s="504"/>
      <c r="T172" s="473" t="str">
        <f ca="1">IF(ISBLANK(INDIRECT("E172"))," ",(INDIRECT("E172")))</f>
        <v xml:space="preserve"> </v>
      </c>
      <c r="U172" s="473" t="str">
        <f ca="1">IF(ISBLANK(INDIRECT("F172"))," ",(INDIRECT("F172")))</f>
        <v xml:space="preserve"> </v>
      </c>
      <c r="V172" s="473" t="str">
        <f ca="1">IF(ISBLANK(INDIRECT("O172"))," ",(INDIRECT("O172")))</f>
        <v xml:space="preserve"> </v>
      </c>
      <c r="W172" s="473" t="str">
        <f ca="1">IF(ISBLANK(INDIRECT("P172"))," ",(INDIRECT("P172")))</f>
        <v xml:space="preserve"> </v>
      </c>
      <c r="X172" s="473" t="str">
        <f ca="1">IF(ISBLANK(INDIRECT("Q172"))," ",(INDIRECT("Q172")))</f>
        <v xml:space="preserve"> </v>
      </c>
      <c r="Y172"/>
      <c r="Z172"/>
      <c r="AA172"/>
      <c r="AB172"/>
      <c r="AC172"/>
      <c r="AD172"/>
      <c r="AE172"/>
      <c r="AF172"/>
      <c r="AG172"/>
      <c r="AH172"/>
      <c r="AI172"/>
      <c r="AJ172"/>
      <c r="AK172"/>
      <c r="AL172"/>
      <c r="AM172"/>
      <c r="AN172"/>
      <c r="AO172"/>
      <c r="AP172"/>
      <c r="AQ172"/>
      <c r="AR172" s="473" t="e">
        <f t="shared" ca="1" si="0"/>
        <v>#VALUE!</v>
      </c>
      <c r="AS172"/>
      <c r="AT172"/>
    </row>
    <row r="173" spans="1:46" s="343" customFormat="1" x14ac:dyDescent="0.35">
      <c r="A173" s="685" t="str">
        <f ca="1">'Для друку'!B156</f>
        <v/>
      </c>
      <c r="B173" s="685"/>
      <c r="C173" s="685"/>
      <c r="D173" s="685"/>
      <c r="E173" s="498" t="str">
        <f ca="1">'Для друку'!F156</f>
        <v xml:space="preserve"> </v>
      </c>
      <c r="F173" s="498" t="str">
        <f ca="1">'Для друку'!H156</f>
        <v xml:space="preserve"> </v>
      </c>
      <c r="G173" s="686" t="str">
        <f ca="1">'Для друку'!J156</f>
        <v xml:space="preserve"> </v>
      </c>
      <c r="H173" s="686"/>
      <c r="I173" s="686"/>
      <c r="J173" s="686" t="str">
        <f ca="1">'Для друку'!N156</f>
        <v xml:space="preserve"> </v>
      </c>
      <c r="K173" s="686"/>
      <c r="L173"/>
      <c r="M173" s="505" t="str">
        <f ca="1">'Для друку'!S156</f>
        <v/>
      </c>
      <c r="N173" s="495"/>
      <c r="O173" s="496"/>
      <c r="P173" s="496"/>
      <c r="Q173" s="496"/>
      <c r="R173" s="504"/>
      <c r="S173" s="504"/>
      <c r="T173" s="473" t="str">
        <f ca="1">IF(ISBLANK(INDIRECT("E173"))," ",(INDIRECT("E173")))</f>
        <v xml:space="preserve"> </v>
      </c>
      <c r="U173" s="473" t="str">
        <f ca="1">IF(ISBLANK(INDIRECT("F173"))," ",(INDIRECT("F173")))</f>
        <v xml:space="preserve"> </v>
      </c>
      <c r="V173" s="473" t="str">
        <f ca="1">IF(ISBLANK(INDIRECT("O173"))," ",(INDIRECT("O173")))</f>
        <v xml:space="preserve"> </v>
      </c>
      <c r="W173" s="473" t="str">
        <f ca="1">IF(ISBLANK(INDIRECT("P173"))," ",(INDIRECT("P173")))</f>
        <v xml:space="preserve"> </v>
      </c>
      <c r="X173" s="473" t="str">
        <f ca="1">IF(ISBLANK(INDIRECT("Q173"))," ",(INDIRECT("Q173")))</f>
        <v xml:space="preserve"> </v>
      </c>
      <c r="Y173"/>
      <c r="Z173"/>
      <c r="AA173"/>
      <c r="AB173"/>
      <c r="AC173"/>
      <c r="AD173"/>
      <c r="AE173"/>
      <c r="AF173"/>
      <c r="AG173"/>
      <c r="AH173"/>
      <c r="AI173"/>
      <c r="AJ173"/>
      <c r="AK173"/>
      <c r="AL173"/>
      <c r="AM173"/>
      <c r="AN173"/>
      <c r="AO173"/>
      <c r="AP173"/>
      <c r="AQ173"/>
      <c r="AR173" s="473" t="e">
        <f t="shared" ca="1" si="0"/>
        <v>#VALUE!</v>
      </c>
      <c r="AS173"/>
      <c r="AT173"/>
    </row>
    <row r="174" spans="1:46" s="343" customFormat="1" x14ac:dyDescent="0.35">
      <c r="A174" s="685" t="str">
        <f ca="1">'Для друку'!B157</f>
        <v/>
      </c>
      <c r="B174" s="685"/>
      <c r="C174" s="685"/>
      <c r="D174" s="685"/>
      <c r="E174" s="498" t="str">
        <f ca="1">'Для друку'!F157</f>
        <v xml:space="preserve"> </v>
      </c>
      <c r="F174" s="498" t="str">
        <f ca="1">'Для друку'!H157</f>
        <v xml:space="preserve"> </v>
      </c>
      <c r="G174" s="686" t="str">
        <f ca="1">'Для друку'!J157</f>
        <v xml:space="preserve"> </v>
      </c>
      <c r="H174" s="686"/>
      <c r="I174" s="686"/>
      <c r="J174" s="686" t="str">
        <f ca="1">'Для друку'!N157</f>
        <v xml:space="preserve"> </v>
      </c>
      <c r="K174" s="686"/>
      <c r="L174"/>
      <c r="M174" s="505" t="str">
        <f ca="1">'Для друку'!S157</f>
        <v/>
      </c>
      <c r="N174" s="495"/>
      <c r="O174" s="496"/>
      <c r="P174" s="496"/>
      <c r="Q174" s="496"/>
      <c r="R174" s="504"/>
      <c r="S174" s="504"/>
      <c r="T174" s="473" t="str">
        <f ca="1">IF(ISBLANK(INDIRECT("E174"))," ",(INDIRECT("E174")))</f>
        <v xml:space="preserve"> </v>
      </c>
      <c r="U174" s="473" t="str">
        <f ca="1">IF(ISBLANK(INDIRECT("F174"))," ",(INDIRECT("F174")))</f>
        <v xml:space="preserve"> </v>
      </c>
      <c r="V174" s="473" t="str">
        <f ca="1">IF(ISBLANK(INDIRECT("O174"))," ",(INDIRECT("O174")))</f>
        <v xml:space="preserve"> </v>
      </c>
      <c r="W174" s="473" t="str">
        <f ca="1">IF(ISBLANK(INDIRECT("P174"))," ",(INDIRECT("P174")))</f>
        <v xml:space="preserve"> </v>
      </c>
      <c r="X174" s="473" t="str">
        <f ca="1">IF(ISBLANK(INDIRECT("Q174"))," ",(INDIRECT("Q174")))</f>
        <v xml:space="preserve"> </v>
      </c>
      <c r="Y174"/>
      <c r="Z174"/>
      <c r="AA174"/>
      <c r="AB174"/>
      <c r="AC174"/>
      <c r="AD174"/>
      <c r="AE174"/>
      <c r="AF174"/>
      <c r="AG174"/>
      <c r="AH174"/>
      <c r="AI174"/>
      <c r="AJ174"/>
      <c r="AK174"/>
      <c r="AL174"/>
      <c r="AM174"/>
      <c r="AN174"/>
      <c r="AO174"/>
      <c r="AP174"/>
      <c r="AQ174"/>
      <c r="AR174" s="473" t="e">
        <f t="shared" ca="1" si="0"/>
        <v>#VALUE!</v>
      </c>
      <c r="AS174"/>
      <c r="AT174"/>
    </row>
    <row r="175" spans="1:46" s="343" customFormat="1" x14ac:dyDescent="0.35">
      <c r="A175" s="685" t="str">
        <f ca="1">'Для друку'!B158</f>
        <v/>
      </c>
      <c r="B175" s="685"/>
      <c r="C175" s="685"/>
      <c r="D175" s="685"/>
      <c r="E175" s="498" t="str">
        <f ca="1">'Для друку'!F158</f>
        <v xml:space="preserve"> </v>
      </c>
      <c r="F175" s="498" t="str">
        <f ca="1">'Для друку'!H158</f>
        <v xml:space="preserve"> </v>
      </c>
      <c r="G175" s="686" t="str">
        <f ca="1">'Для друку'!J158</f>
        <v xml:space="preserve"> </v>
      </c>
      <c r="H175" s="686"/>
      <c r="I175" s="686"/>
      <c r="J175" s="686" t="str">
        <f ca="1">'Для друку'!N158</f>
        <v xml:space="preserve"> </v>
      </c>
      <c r="K175" s="686"/>
      <c r="L175"/>
      <c r="M175" s="505" t="str">
        <f ca="1">'Для друку'!S158</f>
        <v/>
      </c>
      <c r="N175" s="495"/>
      <c r="O175" s="496"/>
      <c r="P175" s="496"/>
      <c r="Q175" s="496"/>
      <c r="R175" s="504"/>
      <c r="S175" s="504"/>
      <c r="T175" s="473" t="str">
        <f ca="1">IF(ISBLANK(INDIRECT("E175"))," ",(INDIRECT("E175")))</f>
        <v xml:space="preserve"> </v>
      </c>
      <c r="U175" s="473" t="str">
        <f ca="1">IF(ISBLANK(INDIRECT("F175"))," ",(INDIRECT("F175")))</f>
        <v xml:space="preserve"> </v>
      </c>
      <c r="V175" s="473" t="str">
        <f ca="1">IF(ISBLANK(INDIRECT("O175"))," ",(INDIRECT("O175")))</f>
        <v xml:space="preserve"> </v>
      </c>
      <c r="W175" s="473" t="str">
        <f ca="1">IF(ISBLANK(INDIRECT("P175"))," ",(INDIRECT("P175")))</f>
        <v xml:space="preserve"> </v>
      </c>
      <c r="X175" s="473" t="str">
        <f ca="1">IF(ISBLANK(INDIRECT("Q175"))," ",(INDIRECT("Q175")))</f>
        <v xml:space="preserve"> </v>
      </c>
      <c r="Y175"/>
      <c r="Z175"/>
      <c r="AA175"/>
      <c r="AB175"/>
      <c r="AC175"/>
      <c r="AD175"/>
      <c r="AE175"/>
      <c r="AF175"/>
      <c r="AG175"/>
      <c r="AH175"/>
      <c r="AI175"/>
      <c r="AJ175"/>
      <c r="AK175"/>
      <c r="AL175"/>
      <c r="AM175"/>
      <c r="AN175"/>
      <c r="AO175"/>
      <c r="AP175"/>
      <c r="AQ175"/>
      <c r="AR175" s="473" t="e">
        <f t="shared" ca="1" si="0"/>
        <v>#VALUE!</v>
      </c>
      <c r="AS175"/>
      <c r="AT175"/>
    </row>
    <row r="176" spans="1:46" s="343" customFormat="1" x14ac:dyDescent="0.35">
      <c r="A176" s="685" t="str">
        <f ca="1">'Для друку'!B159</f>
        <v/>
      </c>
      <c r="B176" s="685"/>
      <c r="C176" s="685"/>
      <c r="D176" s="685"/>
      <c r="E176" s="498" t="str">
        <f ca="1">'Для друку'!F159</f>
        <v xml:space="preserve"> </v>
      </c>
      <c r="F176" s="498" t="str">
        <f ca="1">'Для друку'!H159</f>
        <v xml:space="preserve"> </v>
      </c>
      <c r="G176" s="686" t="str">
        <f ca="1">'Для друку'!J159</f>
        <v xml:space="preserve"> </v>
      </c>
      <c r="H176" s="686"/>
      <c r="I176" s="686"/>
      <c r="J176" s="686" t="str">
        <f ca="1">'Для друку'!N159</f>
        <v xml:space="preserve"> </v>
      </c>
      <c r="K176" s="686"/>
      <c r="L176"/>
      <c r="M176" s="505" t="str">
        <f ca="1">'Для друку'!S159</f>
        <v/>
      </c>
      <c r="N176" s="495"/>
      <c r="O176" s="496"/>
      <c r="P176" s="496"/>
      <c r="Q176" s="496"/>
      <c r="R176" s="504"/>
      <c r="S176" s="504"/>
      <c r="T176" s="473" t="str">
        <f ca="1">IF(ISBLANK(INDIRECT("E176"))," ",(INDIRECT("E176")))</f>
        <v xml:space="preserve"> </v>
      </c>
      <c r="U176" s="473" t="str">
        <f ca="1">IF(ISBLANK(INDIRECT("F176"))," ",(INDIRECT("F176")))</f>
        <v xml:space="preserve"> </v>
      </c>
      <c r="V176" s="473" t="str">
        <f ca="1">IF(ISBLANK(INDIRECT("O176"))," ",(INDIRECT("O176")))</f>
        <v xml:space="preserve"> </v>
      </c>
      <c r="W176" s="473" t="str">
        <f ca="1">IF(ISBLANK(INDIRECT("P176"))," ",(INDIRECT("P176")))</f>
        <v xml:space="preserve"> </v>
      </c>
      <c r="X176" s="473" t="str">
        <f ca="1">IF(ISBLANK(INDIRECT("Q176"))," ",(INDIRECT("Q176")))</f>
        <v xml:space="preserve"> </v>
      </c>
      <c r="Y176"/>
      <c r="Z176"/>
      <c r="AA176"/>
      <c r="AB176"/>
      <c r="AC176"/>
      <c r="AD176"/>
      <c r="AE176"/>
      <c r="AF176"/>
      <c r="AG176"/>
      <c r="AH176"/>
      <c r="AI176"/>
      <c r="AJ176"/>
      <c r="AK176"/>
      <c r="AL176"/>
      <c r="AM176"/>
      <c r="AN176"/>
      <c r="AO176"/>
      <c r="AP176"/>
      <c r="AQ176"/>
      <c r="AR176" s="473" t="e">
        <f t="shared" ca="1" si="0"/>
        <v>#VALUE!</v>
      </c>
      <c r="AS176"/>
      <c r="AT176"/>
    </row>
    <row r="177" spans="1:46" s="343" customFormat="1" x14ac:dyDescent="0.35">
      <c r="A177" s="685" t="str">
        <f ca="1">'Для друку'!B160</f>
        <v/>
      </c>
      <c r="B177" s="685"/>
      <c r="C177" s="685"/>
      <c r="D177" s="685"/>
      <c r="E177" s="498" t="str">
        <f ca="1">'Для друку'!F160</f>
        <v xml:space="preserve"> </v>
      </c>
      <c r="F177" s="498" t="str">
        <f ca="1">'Для друку'!H160</f>
        <v xml:space="preserve"> </v>
      </c>
      <c r="G177" s="686" t="str">
        <f ca="1">'Для друку'!J160</f>
        <v xml:space="preserve"> </v>
      </c>
      <c r="H177" s="686"/>
      <c r="I177" s="686"/>
      <c r="J177" s="686" t="str">
        <f ca="1">'Для друку'!N160</f>
        <v xml:space="preserve"> </v>
      </c>
      <c r="K177" s="686"/>
      <c r="L177"/>
      <c r="M177" s="505" t="str">
        <f ca="1">'Для друку'!S160</f>
        <v/>
      </c>
      <c r="N177" s="495"/>
      <c r="O177" s="496"/>
      <c r="P177" s="496"/>
      <c r="Q177" s="496"/>
      <c r="R177" s="504"/>
      <c r="S177" s="504"/>
      <c r="T177" s="473" t="str">
        <f ca="1">IF(ISBLANK(INDIRECT("E177"))," ",(INDIRECT("E177")))</f>
        <v xml:space="preserve"> </v>
      </c>
      <c r="U177" s="473" t="str">
        <f ca="1">IF(ISBLANK(INDIRECT("F177"))," ",(INDIRECT("F177")))</f>
        <v xml:space="preserve"> </v>
      </c>
      <c r="V177" s="473" t="str">
        <f ca="1">IF(ISBLANK(INDIRECT("O177"))," ",(INDIRECT("O177")))</f>
        <v xml:space="preserve"> </v>
      </c>
      <c r="W177" s="473" t="str">
        <f ca="1">IF(ISBLANK(INDIRECT("P177"))," ",(INDIRECT("P177")))</f>
        <v xml:space="preserve"> </v>
      </c>
      <c r="X177" s="473" t="str">
        <f ca="1">IF(ISBLANK(INDIRECT("Q177"))," ",(INDIRECT("Q177")))</f>
        <v xml:space="preserve"> </v>
      </c>
      <c r="Y177"/>
      <c r="Z177"/>
      <c r="AA177"/>
      <c r="AB177"/>
      <c r="AC177"/>
      <c r="AD177"/>
      <c r="AE177"/>
      <c r="AF177"/>
      <c r="AG177"/>
      <c r="AH177"/>
      <c r="AI177"/>
      <c r="AJ177"/>
      <c r="AK177"/>
      <c r="AL177"/>
      <c r="AM177"/>
      <c r="AN177"/>
      <c r="AO177"/>
      <c r="AP177"/>
      <c r="AQ177"/>
      <c r="AR177" s="473" t="e">
        <f t="shared" ca="1" si="0"/>
        <v>#VALUE!</v>
      </c>
      <c r="AS177"/>
      <c r="AT177"/>
    </row>
    <row r="178" spans="1:46" s="343" customFormat="1" x14ac:dyDescent="0.35">
      <c r="A178" s="685" t="str">
        <f ca="1">'Для друку'!B161</f>
        <v/>
      </c>
      <c r="B178" s="685"/>
      <c r="C178" s="685"/>
      <c r="D178" s="685"/>
      <c r="E178" s="498" t="str">
        <f ca="1">'Для друку'!F161</f>
        <v xml:space="preserve"> </v>
      </c>
      <c r="F178" s="498" t="str">
        <f ca="1">'Для друку'!H161</f>
        <v xml:space="preserve"> </v>
      </c>
      <c r="G178" s="686" t="str">
        <f ca="1">'Для друку'!J161</f>
        <v xml:space="preserve"> </v>
      </c>
      <c r="H178" s="686"/>
      <c r="I178" s="686"/>
      <c r="J178" s="686" t="str">
        <f ca="1">'Для друку'!N161</f>
        <v xml:space="preserve"> </v>
      </c>
      <c r="K178" s="686"/>
      <c r="L178"/>
      <c r="M178" s="505" t="str">
        <f ca="1">'Для друку'!S161</f>
        <v/>
      </c>
      <c r="N178" s="495"/>
      <c r="O178" s="496"/>
      <c r="P178" s="496"/>
      <c r="Q178" s="496"/>
      <c r="R178" s="504"/>
      <c r="S178" s="504"/>
      <c r="T178" s="473" t="str">
        <f ca="1">IF(ISBLANK(INDIRECT("E178"))," ",(INDIRECT("E178")))</f>
        <v xml:space="preserve"> </v>
      </c>
      <c r="U178" s="473" t="str">
        <f ca="1">IF(ISBLANK(INDIRECT("F178"))," ",(INDIRECT("F178")))</f>
        <v xml:space="preserve"> </v>
      </c>
      <c r="V178" s="473" t="str">
        <f ca="1">IF(ISBLANK(INDIRECT("O178"))," ",(INDIRECT("O178")))</f>
        <v xml:space="preserve"> </v>
      </c>
      <c r="W178" s="473" t="str">
        <f ca="1">IF(ISBLANK(INDIRECT("P178"))," ",(INDIRECT("P178")))</f>
        <v xml:space="preserve"> </v>
      </c>
      <c r="X178" s="473" t="str">
        <f ca="1">IF(ISBLANK(INDIRECT("Q178"))," ",(INDIRECT("Q178")))</f>
        <v xml:space="preserve"> </v>
      </c>
      <c r="Y178"/>
      <c r="Z178"/>
      <c r="AA178"/>
      <c r="AB178"/>
      <c r="AC178"/>
      <c r="AD178"/>
      <c r="AE178"/>
      <c r="AF178"/>
      <c r="AG178"/>
      <c r="AH178"/>
      <c r="AI178"/>
      <c r="AJ178"/>
      <c r="AK178"/>
      <c r="AL178"/>
      <c r="AM178"/>
      <c r="AN178"/>
      <c r="AO178"/>
      <c r="AP178"/>
      <c r="AQ178"/>
      <c r="AR178" s="473" t="e">
        <f t="shared" ca="1" si="0"/>
        <v>#VALUE!</v>
      </c>
      <c r="AS178"/>
      <c r="AT178"/>
    </row>
    <row r="179" spans="1:46" s="343" customFormat="1" x14ac:dyDescent="0.35">
      <c r="A179" s="685" t="str">
        <f ca="1">'Для друку'!B162</f>
        <v/>
      </c>
      <c r="B179" s="685"/>
      <c r="C179" s="685"/>
      <c r="D179" s="685"/>
      <c r="E179" s="498" t="str">
        <f ca="1">'Для друку'!F162</f>
        <v xml:space="preserve"> </v>
      </c>
      <c r="F179" s="498" t="str">
        <f ca="1">'Для друку'!H162</f>
        <v xml:space="preserve"> </v>
      </c>
      <c r="G179" s="686" t="str">
        <f ca="1">'Для друку'!J162</f>
        <v xml:space="preserve"> </v>
      </c>
      <c r="H179" s="686"/>
      <c r="I179" s="686"/>
      <c r="J179" s="686" t="str">
        <f ca="1">'Для друку'!N162</f>
        <v xml:space="preserve"> </v>
      </c>
      <c r="K179" s="686"/>
      <c r="L179"/>
      <c r="M179" s="505" t="str">
        <f ca="1">'Для друку'!S162</f>
        <v/>
      </c>
      <c r="N179" s="495"/>
      <c r="O179" s="496"/>
      <c r="P179" s="496"/>
      <c r="Q179" s="496"/>
      <c r="R179" s="504"/>
      <c r="S179" s="504"/>
      <c r="T179" s="473" t="str">
        <f ca="1">IF(ISBLANK(INDIRECT("E179"))," ",(INDIRECT("E179")))</f>
        <v xml:space="preserve"> </v>
      </c>
      <c r="U179" s="473" t="str">
        <f ca="1">IF(ISBLANK(INDIRECT("F179"))," ",(INDIRECT("F179")))</f>
        <v xml:space="preserve"> </v>
      </c>
      <c r="V179" s="473" t="str">
        <f ca="1">IF(ISBLANK(INDIRECT("O179"))," ",(INDIRECT("O179")))</f>
        <v xml:space="preserve"> </v>
      </c>
      <c r="W179" s="473" t="str">
        <f ca="1">IF(ISBLANK(INDIRECT("P179"))," ",(INDIRECT("P179")))</f>
        <v xml:space="preserve"> </v>
      </c>
      <c r="X179" s="473" t="str">
        <f ca="1">IF(ISBLANK(INDIRECT("Q179"))," ",(INDIRECT("Q179")))</f>
        <v xml:space="preserve"> </v>
      </c>
      <c r="Y179"/>
      <c r="Z179"/>
      <c r="AA179"/>
      <c r="AB179"/>
      <c r="AC179"/>
      <c r="AD179"/>
      <c r="AE179"/>
      <c r="AF179"/>
      <c r="AG179"/>
      <c r="AH179"/>
      <c r="AI179"/>
      <c r="AJ179"/>
      <c r="AK179"/>
      <c r="AL179"/>
      <c r="AM179"/>
      <c r="AN179"/>
      <c r="AO179"/>
      <c r="AP179"/>
      <c r="AQ179"/>
      <c r="AR179" s="473" t="e">
        <f t="shared" ca="1" si="0"/>
        <v>#VALUE!</v>
      </c>
      <c r="AS179"/>
      <c r="AT179"/>
    </row>
    <row r="180" spans="1:46" s="343" customFormat="1" x14ac:dyDescent="0.35">
      <c r="A180" s="685" t="str">
        <f ca="1">'Для друку'!B163</f>
        <v/>
      </c>
      <c r="B180" s="685"/>
      <c r="C180" s="685"/>
      <c r="D180" s="685"/>
      <c r="E180" s="498" t="str">
        <f ca="1">'Для друку'!F163</f>
        <v xml:space="preserve"> </v>
      </c>
      <c r="F180" s="498" t="str">
        <f ca="1">'Для друку'!H163</f>
        <v xml:space="preserve"> </v>
      </c>
      <c r="G180" s="686" t="str">
        <f ca="1">'Для друку'!J163</f>
        <v xml:space="preserve"> </v>
      </c>
      <c r="H180" s="686"/>
      <c r="I180" s="686"/>
      <c r="J180" s="686" t="str">
        <f ca="1">'Для друку'!N163</f>
        <v xml:space="preserve"> </v>
      </c>
      <c r="K180" s="686"/>
      <c r="L180"/>
      <c r="M180" s="505" t="str">
        <f ca="1">'Для друку'!S163</f>
        <v/>
      </c>
      <c r="N180" s="495"/>
      <c r="O180" s="496"/>
      <c r="P180" s="496"/>
      <c r="Q180" s="496"/>
      <c r="R180" s="504"/>
      <c r="S180" s="504"/>
      <c r="T180" s="473" t="str">
        <f ca="1">IF(ISBLANK(INDIRECT("E180"))," ",(INDIRECT("E180")))</f>
        <v xml:space="preserve"> </v>
      </c>
      <c r="U180" s="473" t="str">
        <f ca="1">IF(ISBLANK(INDIRECT("F180"))," ",(INDIRECT("F180")))</f>
        <v xml:space="preserve"> </v>
      </c>
      <c r="V180" s="473" t="str">
        <f ca="1">IF(ISBLANK(INDIRECT("O180"))," ",(INDIRECT("O180")))</f>
        <v xml:space="preserve"> </v>
      </c>
      <c r="W180" s="473" t="str">
        <f ca="1">IF(ISBLANK(INDIRECT("P180"))," ",(INDIRECT("P180")))</f>
        <v xml:space="preserve"> </v>
      </c>
      <c r="X180" s="473" t="str">
        <f ca="1">IF(ISBLANK(INDIRECT("Q180"))," ",(INDIRECT("Q180")))</f>
        <v xml:space="preserve"> </v>
      </c>
      <c r="Y180"/>
      <c r="Z180"/>
      <c r="AA180"/>
      <c r="AB180"/>
      <c r="AC180"/>
      <c r="AD180"/>
      <c r="AE180"/>
      <c r="AF180"/>
      <c r="AG180"/>
      <c r="AH180"/>
      <c r="AI180"/>
      <c r="AJ180"/>
      <c r="AK180"/>
      <c r="AL180"/>
      <c r="AM180"/>
      <c r="AN180"/>
      <c r="AO180"/>
      <c r="AP180"/>
      <c r="AQ180"/>
      <c r="AR180" s="473" t="e">
        <f t="shared" ca="1" si="0"/>
        <v>#VALUE!</v>
      </c>
      <c r="AS180"/>
      <c r="AT180"/>
    </row>
    <row r="181" spans="1:46" s="343" customFormat="1" x14ac:dyDescent="0.35">
      <c r="A181" s="685" t="str">
        <f ca="1">'Для друку'!B164</f>
        <v/>
      </c>
      <c r="B181" s="685"/>
      <c r="C181" s="685"/>
      <c r="D181" s="685"/>
      <c r="E181" s="498" t="str">
        <f ca="1">'Для друку'!F164</f>
        <v xml:space="preserve"> </v>
      </c>
      <c r="F181" s="498" t="str">
        <f ca="1">'Для друку'!H164</f>
        <v xml:space="preserve"> </v>
      </c>
      <c r="G181" s="686" t="str">
        <f ca="1">'Для друку'!J164</f>
        <v xml:space="preserve"> </v>
      </c>
      <c r="H181" s="686"/>
      <c r="I181" s="686"/>
      <c r="J181" s="686" t="str">
        <f ca="1">'Для друку'!N164</f>
        <v xml:space="preserve"> </v>
      </c>
      <c r="K181" s="686"/>
      <c r="L181"/>
      <c r="M181" s="505" t="str">
        <f ca="1">'Для друку'!S164</f>
        <v/>
      </c>
      <c r="N181" s="495"/>
      <c r="O181" s="496"/>
      <c r="P181" s="496"/>
      <c r="Q181" s="496"/>
      <c r="R181" s="504"/>
      <c r="S181" s="504"/>
      <c r="T181" s="473" t="str">
        <f ca="1">IF(ISBLANK(INDIRECT("E181"))," ",(INDIRECT("E181")))</f>
        <v xml:space="preserve"> </v>
      </c>
      <c r="U181" s="473" t="str">
        <f ca="1">IF(ISBLANK(INDIRECT("F181"))," ",(INDIRECT("F181")))</f>
        <v xml:space="preserve"> </v>
      </c>
      <c r="V181" s="473" t="str">
        <f ca="1">IF(ISBLANK(INDIRECT("O181"))," ",(INDIRECT("O181")))</f>
        <v xml:space="preserve"> </v>
      </c>
      <c r="W181" s="473" t="str">
        <f ca="1">IF(ISBLANK(INDIRECT("P181"))," ",(INDIRECT("P181")))</f>
        <v xml:space="preserve"> </v>
      </c>
      <c r="X181" s="473" t="str">
        <f ca="1">IF(ISBLANK(INDIRECT("Q181"))," ",(INDIRECT("Q181")))</f>
        <v xml:space="preserve"> </v>
      </c>
      <c r="Y181"/>
      <c r="Z181"/>
      <c r="AA181"/>
      <c r="AB181"/>
      <c r="AC181"/>
      <c r="AD181"/>
      <c r="AE181"/>
      <c r="AF181"/>
      <c r="AG181"/>
      <c r="AH181"/>
      <c r="AI181"/>
      <c r="AJ181"/>
      <c r="AK181"/>
      <c r="AL181"/>
      <c r="AM181"/>
      <c r="AN181"/>
      <c r="AO181"/>
      <c r="AP181"/>
      <c r="AQ181"/>
      <c r="AR181" s="473" t="e">
        <f t="shared" ca="1" si="0"/>
        <v>#VALUE!</v>
      </c>
      <c r="AS181"/>
      <c r="AT181"/>
    </row>
    <row r="182" spans="1:46" s="343" customFormat="1" x14ac:dyDescent="0.35">
      <c r="A182" s="685" t="str">
        <f ca="1">'Для друку'!B165</f>
        <v/>
      </c>
      <c r="B182" s="685"/>
      <c r="C182" s="685"/>
      <c r="D182" s="685"/>
      <c r="E182" s="498" t="str">
        <f ca="1">'Для друку'!F165</f>
        <v xml:space="preserve"> </v>
      </c>
      <c r="F182" s="498" t="str">
        <f ca="1">'Для друку'!H165</f>
        <v xml:space="preserve"> </v>
      </c>
      <c r="G182" s="686" t="str">
        <f ca="1">'Для друку'!J165</f>
        <v xml:space="preserve"> </v>
      </c>
      <c r="H182" s="686"/>
      <c r="I182" s="686"/>
      <c r="J182" s="686" t="str">
        <f ca="1">'Для друку'!N165</f>
        <v xml:space="preserve"> </v>
      </c>
      <c r="K182" s="686"/>
      <c r="L182"/>
      <c r="M182" s="505" t="str">
        <f ca="1">'Для друку'!S165</f>
        <v/>
      </c>
      <c r="N182" s="495"/>
      <c r="O182" s="496"/>
      <c r="P182" s="496"/>
      <c r="Q182" s="496"/>
      <c r="R182" s="504"/>
      <c r="S182" s="504"/>
      <c r="T182" s="473" t="str">
        <f ca="1">IF(ISBLANK(INDIRECT("E182"))," ",(INDIRECT("E182")))</f>
        <v xml:space="preserve"> </v>
      </c>
      <c r="U182" s="473" t="str">
        <f ca="1">IF(ISBLANK(INDIRECT("F182"))," ",(INDIRECT("F182")))</f>
        <v xml:space="preserve"> </v>
      </c>
      <c r="V182" s="473" t="str">
        <f ca="1">IF(ISBLANK(INDIRECT("O182"))," ",(INDIRECT("O182")))</f>
        <v xml:space="preserve"> </v>
      </c>
      <c r="W182" s="473" t="str">
        <f ca="1">IF(ISBLANK(INDIRECT("P182"))," ",(INDIRECT("P182")))</f>
        <v xml:space="preserve"> </v>
      </c>
      <c r="X182" s="473" t="str">
        <f ca="1">IF(ISBLANK(INDIRECT("Q182"))," ",(INDIRECT("Q182")))</f>
        <v xml:space="preserve"> </v>
      </c>
      <c r="Y182"/>
      <c r="Z182"/>
      <c r="AA182"/>
      <c r="AB182"/>
      <c r="AC182"/>
      <c r="AD182"/>
      <c r="AE182"/>
      <c r="AF182"/>
      <c r="AG182"/>
      <c r="AH182"/>
      <c r="AI182"/>
      <c r="AJ182"/>
      <c r="AK182"/>
      <c r="AL182"/>
      <c r="AM182"/>
      <c r="AN182"/>
      <c r="AO182"/>
      <c r="AP182"/>
      <c r="AQ182"/>
      <c r="AR182" s="473" t="e">
        <f t="shared" ca="1" si="0"/>
        <v>#VALUE!</v>
      </c>
      <c r="AS182"/>
      <c r="AT182"/>
    </row>
    <row r="183" spans="1:46" s="343" customFormat="1" x14ac:dyDescent="0.35">
      <c r="A183" s="685" t="str">
        <f ca="1">'Для друку'!B166</f>
        <v/>
      </c>
      <c r="B183" s="685"/>
      <c r="C183" s="685"/>
      <c r="D183" s="685"/>
      <c r="E183" s="498" t="str">
        <f ca="1">'Для друку'!F166</f>
        <v xml:space="preserve"> </v>
      </c>
      <c r="F183" s="498" t="str">
        <f ca="1">'Для друку'!H166</f>
        <v xml:space="preserve"> </v>
      </c>
      <c r="G183" s="686" t="str">
        <f ca="1">'Для друку'!J166</f>
        <v xml:space="preserve"> </v>
      </c>
      <c r="H183" s="686"/>
      <c r="I183" s="686"/>
      <c r="J183" s="686" t="str">
        <f ca="1">'Для друку'!N166</f>
        <v xml:space="preserve"> </v>
      </c>
      <c r="K183" s="686"/>
      <c r="L183"/>
      <c r="M183" s="505" t="str">
        <f ca="1">'Для друку'!S166</f>
        <v/>
      </c>
      <c r="N183" s="495"/>
      <c r="O183" s="496"/>
      <c r="P183" s="496"/>
      <c r="Q183" s="496"/>
      <c r="R183" s="504"/>
      <c r="S183" s="504"/>
      <c r="T183" s="473" t="str">
        <f ca="1">IF(ISBLANK(INDIRECT("E183"))," ",(INDIRECT("E183")))</f>
        <v xml:space="preserve"> </v>
      </c>
      <c r="U183" s="473" t="str">
        <f ca="1">IF(ISBLANK(INDIRECT("F183"))," ",(INDIRECT("F183")))</f>
        <v xml:space="preserve"> </v>
      </c>
      <c r="V183" s="473" t="str">
        <f ca="1">IF(ISBLANK(INDIRECT("O183"))," ",(INDIRECT("O183")))</f>
        <v xml:space="preserve"> </v>
      </c>
      <c r="W183" s="473" t="str">
        <f ca="1">IF(ISBLANK(INDIRECT("P183"))," ",(INDIRECT("P183")))</f>
        <v xml:space="preserve"> </v>
      </c>
      <c r="X183" s="473" t="str">
        <f ca="1">IF(ISBLANK(INDIRECT("Q183"))," ",(INDIRECT("Q183")))</f>
        <v xml:space="preserve"> </v>
      </c>
      <c r="Y183"/>
      <c r="Z183"/>
      <c r="AA183"/>
      <c r="AB183"/>
      <c r="AC183"/>
      <c r="AD183"/>
      <c r="AE183"/>
      <c r="AF183"/>
      <c r="AG183"/>
      <c r="AH183"/>
      <c r="AI183"/>
      <c r="AJ183"/>
      <c r="AK183"/>
      <c r="AL183"/>
      <c r="AM183"/>
      <c r="AN183"/>
      <c r="AO183"/>
      <c r="AP183"/>
      <c r="AQ183"/>
      <c r="AR183" s="473" t="e">
        <f t="shared" ca="1" si="0"/>
        <v>#VALUE!</v>
      </c>
      <c r="AS183"/>
      <c r="AT183"/>
    </row>
    <row r="184" spans="1:46" s="343" customFormat="1" x14ac:dyDescent="0.35">
      <c r="A184" s="685" t="str">
        <f ca="1">'Для друку'!B167</f>
        <v/>
      </c>
      <c r="B184" s="685"/>
      <c r="C184" s="685"/>
      <c r="D184" s="685"/>
      <c r="E184" s="498" t="str">
        <f ca="1">'Для друку'!F167</f>
        <v xml:space="preserve"> </v>
      </c>
      <c r="F184" s="498" t="str">
        <f ca="1">'Для друку'!H167</f>
        <v xml:space="preserve"> </v>
      </c>
      <c r="G184" s="686" t="str">
        <f ca="1">'Для друку'!J167</f>
        <v xml:space="preserve"> </v>
      </c>
      <c r="H184" s="686"/>
      <c r="I184" s="686"/>
      <c r="J184" s="686" t="str">
        <f ca="1">'Для друку'!N167</f>
        <v xml:space="preserve"> </v>
      </c>
      <c r="K184" s="686"/>
      <c r="L184"/>
      <c r="M184" s="505" t="str">
        <f ca="1">'Для друку'!S167</f>
        <v/>
      </c>
      <c r="N184" s="495"/>
      <c r="O184" s="496"/>
      <c r="P184" s="496"/>
      <c r="Q184" s="496"/>
      <c r="R184" s="504"/>
      <c r="S184" s="504"/>
      <c r="T184" s="473" t="str">
        <f ca="1">IF(ISBLANK(INDIRECT("E184"))," ",(INDIRECT("E184")))</f>
        <v xml:space="preserve"> </v>
      </c>
      <c r="U184" s="473" t="str">
        <f ca="1">IF(ISBLANK(INDIRECT("F184"))," ",(INDIRECT("F184")))</f>
        <v xml:space="preserve"> </v>
      </c>
      <c r="V184" s="473" t="str">
        <f ca="1">IF(ISBLANK(INDIRECT("O184"))," ",(INDIRECT("O184")))</f>
        <v xml:space="preserve"> </v>
      </c>
      <c r="W184" s="473" t="str">
        <f ca="1">IF(ISBLANK(INDIRECT("P184"))," ",(INDIRECT("P184")))</f>
        <v xml:space="preserve"> </v>
      </c>
      <c r="X184" s="473" t="str">
        <f ca="1">IF(ISBLANK(INDIRECT("Q184"))," ",(INDIRECT("Q184")))</f>
        <v xml:space="preserve"> </v>
      </c>
      <c r="Y184"/>
      <c r="Z184"/>
      <c r="AA184"/>
      <c r="AB184"/>
      <c r="AC184"/>
      <c r="AD184"/>
      <c r="AE184"/>
      <c r="AF184"/>
      <c r="AG184"/>
      <c r="AH184"/>
      <c r="AI184"/>
      <c r="AJ184"/>
      <c r="AK184"/>
      <c r="AL184"/>
      <c r="AM184"/>
      <c r="AN184"/>
      <c r="AO184"/>
      <c r="AP184"/>
      <c r="AQ184"/>
      <c r="AR184" s="473" t="e">
        <f t="shared" ca="1" si="0"/>
        <v>#VALUE!</v>
      </c>
      <c r="AS184"/>
      <c r="AT184"/>
    </row>
    <row r="185" spans="1:46" s="343" customFormat="1" x14ac:dyDescent="0.35">
      <c r="A185" s="685" t="str">
        <f ca="1">'Для друку'!B168</f>
        <v/>
      </c>
      <c r="B185" s="685"/>
      <c r="C185" s="685"/>
      <c r="D185" s="685"/>
      <c r="E185" s="498" t="str">
        <f ca="1">'Для друку'!F168</f>
        <v xml:space="preserve"> </v>
      </c>
      <c r="F185" s="498" t="str">
        <f ca="1">'Для друку'!H168</f>
        <v xml:space="preserve"> </v>
      </c>
      <c r="G185" s="686" t="str">
        <f ca="1">'Для друку'!J168</f>
        <v xml:space="preserve"> </v>
      </c>
      <c r="H185" s="686"/>
      <c r="I185" s="686"/>
      <c r="J185" s="686" t="str">
        <f ca="1">'Для друку'!N168</f>
        <v xml:space="preserve"> </v>
      </c>
      <c r="K185" s="686"/>
      <c r="L185"/>
      <c r="M185" s="505" t="str">
        <f ca="1">'Для друку'!S168</f>
        <v/>
      </c>
      <c r="N185" s="495"/>
      <c r="O185" s="496"/>
      <c r="P185" s="496"/>
      <c r="Q185" s="496"/>
      <c r="R185" s="504"/>
      <c r="S185" s="504"/>
      <c r="T185" s="473" t="str">
        <f ca="1">IF(ISBLANK(INDIRECT("E185"))," ",(INDIRECT("E185")))</f>
        <v xml:space="preserve"> </v>
      </c>
      <c r="U185" s="473" t="str">
        <f ca="1">IF(ISBLANK(INDIRECT("F185"))," ",(INDIRECT("F185")))</f>
        <v xml:space="preserve"> </v>
      </c>
      <c r="V185" s="473" t="str">
        <f ca="1">IF(ISBLANK(INDIRECT("O185"))," ",(INDIRECT("O185")))</f>
        <v xml:space="preserve"> </v>
      </c>
      <c r="W185" s="473" t="str">
        <f ca="1">IF(ISBLANK(INDIRECT("P185"))," ",(INDIRECT("P185")))</f>
        <v xml:space="preserve"> </v>
      </c>
      <c r="X185" s="473" t="str">
        <f ca="1">IF(ISBLANK(INDIRECT("Q185"))," ",(INDIRECT("Q185")))</f>
        <v xml:space="preserve"> </v>
      </c>
      <c r="Y185"/>
      <c r="Z185"/>
      <c r="AA185"/>
      <c r="AB185"/>
      <c r="AC185"/>
      <c r="AD185"/>
      <c r="AE185"/>
      <c r="AF185"/>
      <c r="AG185"/>
      <c r="AH185"/>
      <c r="AI185"/>
      <c r="AJ185"/>
      <c r="AK185"/>
      <c r="AL185"/>
      <c r="AM185"/>
      <c r="AN185"/>
      <c r="AO185"/>
      <c r="AP185"/>
      <c r="AQ185"/>
      <c r="AR185" s="473" t="e">
        <f t="shared" ca="1" si="0"/>
        <v>#VALUE!</v>
      </c>
      <c r="AS185"/>
      <c r="AT185"/>
    </row>
    <row r="186" spans="1:46" s="343" customFormat="1" x14ac:dyDescent="0.35">
      <c r="A186" s="685" t="str">
        <f ca="1">'Для друку'!B169</f>
        <v/>
      </c>
      <c r="B186" s="685"/>
      <c r="C186" s="685"/>
      <c r="D186" s="685"/>
      <c r="E186" s="498" t="str">
        <f ca="1">'Для друку'!F169</f>
        <v xml:space="preserve"> </v>
      </c>
      <c r="F186" s="498" t="str">
        <f ca="1">'Для друку'!H169</f>
        <v xml:space="preserve"> </v>
      </c>
      <c r="G186" s="686" t="str">
        <f ca="1">'Для друку'!J169</f>
        <v xml:space="preserve"> </v>
      </c>
      <c r="H186" s="686"/>
      <c r="I186" s="686"/>
      <c r="J186" s="686" t="str">
        <f ca="1">'Для друку'!N169</f>
        <v xml:space="preserve"> </v>
      </c>
      <c r="K186" s="686"/>
      <c r="L186"/>
      <c r="M186" s="505" t="str">
        <f ca="1">'Для друку'!S169</f>
        <v/>
      </c>
      <c r="N186" s="495"/>
      <c r="O186" s="496"/>
      <c r="P186" s="496"/>
      <c r="Q186" s="496"/>
      <c r="R186" s="504"/>
      <c r="S186" s="504"/>
      <c r="T186" s="473" t="str">
        <f ca="1">IF(ISBLANK(INDIRECT("E186"))," ",(INDIRECT("E186")))</f>
        <v xml:space="preserve"> </v>
      </c>
      <c r="U186" s="473" t="str">
        <f ca="1">IF(ISBLANK(INDIRECT("F186"))," ",(INDIRECT("F186")))</f>
        <v xml:space="preserve"> </v>
      </c>
      <c r="V186" s="473" t="str">
        <f ca="1">IF(ISBLANK(INDIRECT("O186"))," ",(INDIRECT("O186")))</f>
        <v xml:space="preserve"> </v>
      </c>
      <c r="W186" s="473" t="str">
        <f ca="1">IF(ISBLANK(INDIRECT("P186"))," ",(INDIRECT("P186")))</f>
        <v xml:space="preserve"> </v>
      </c>
      <c r="X186" s="473" t="str">
        <f ca="1">IF(ISBLANK(INDIRECT("Q186"))," ",(INDIRECT("Q186")))</f>
        <v xml:space="preserve"> </v>
      </c>
      <c r="Y186"/>
      <c r="Z186"/>
      <c r="AA186"/>
      <c r="AB186"/>
      <c r="AC186"/>
      <c r="AD186"/>
      <c r="AE186"/>
      <c r="AF186"/>
      <c r="AG186"/>
      <c r="AH186"/>
      <c r="AI186"/>
      <c r="AJ186"/>
      <c r="AK186"/>
      <c r="AL186"/>
      <c r="AM186"/>
      <c r="AN186"/>
      <c r="AO186"/>
      <c r="AP186"/>
      <c r="AQ186"/>
      <c r="AR186" s="473" t="e">
        <f t="shared" ca="1" si="0"/>
        <v>#VALUE!</v>
      </c>
      <c r="AS186"/>
      <c r="AT186"/>
    </row>
    <row r="187" spans="1:46" s="343" customFormat="1" x14ac:dyDescent="0.35">
      <c r="A187" s="685" t="str">
        <f ca="1">'Для друку'!B170</f>
        <v/>
      </c>
      <c r="B187" s="685"/>
      <c r="C187" s="685"/>
      <c r="D187" s="685"/>
      <c r="E187" s="498" t="str">
        <f ca="1">'Для друку'!F170</f>
        <v xml:space="preserve"> </v>
      </c>
      <c r="F187" s="498" t="str">
        <f ca="1">'Для друку'!H170</f>
        <v xml:space="preserve"> </v>
      </c>
      <c r="G187" s="686" t="str">
        <f ca="1">'Для друку'!J170</f>
        <v xml:space="preserve"> </v>
      </c>
      <c r="H187" s="686"/>
      <c r="I187" s="686"/>
      <c r="J187" s="686" t="str">
        <f ca="1">'Для друку'!N170</f>
        <v xml:space="preserve"> </v>
      </c>
      <c r="K187" s="686"/>
      <c r="L187"/>
      <c r="M187" s="505" t="str">
        <f ca="1">'Для друку'!S170</f>
        <v/>
      </c>
      <c r="N187" s="495"/>
      <c r="O187" s="496"/>
      <c r="P187" s="496"/>
      <c r="Q187" s="496"/>
      <c r="R187" s="504"/>
      <c r="S187" s="504"/>
      <c r="T187" s="473" t="str">
        <f ca="1">IF(ISBLANK(INDIRECT("E187"))," ",(INDIRECT("E187")))</f>
        <v xml:space="preserve"> </v>
      </c>
      <c r="U187" s="473" t="str">
        <f ca="1">IF(ISBLANK(INDIRECT("F187"))," ",(INDIRECT("F187")))</f>
        <v xml:space="preserve"> </v>
      </c>
      <c r="V187" s="473" t="str">
        <f ca="1">IF(ISBLANK(INDIRECT("O187"))," ",(INDIRECT("O187")))</f>
        <v xml:space="preserve"> </v>
      </c>
      <c r="W187" s="473" t="str">
        <f ca="1">IF(ISBLANK(INDIRECT("P187"))," ",(INDIRECT("P187")))</f>
        <v xml:space="preserve"> </v>
      </c>
      <c r="X187" s="473" t="str">
        <f ca="1">IF(ISBLANK(INDIRECT("Q187"))," ",(INDIRECT("Q187")))</f>
        <v xml:space="preserve"> </v>
      </c>
      <c r="Y187"/>
      <c r="Z187"/>
      <c r="AA187"/>
      <c r="AB187"/>
      <c r="AC187"/>
      <c r="AD187"/>
      <c r="AE187"/>
      <c r="AF187"/>
      <c r="AG187"/>
      <c r="AH187"/>
      <c r="AI187"/>
      <c r="AJ187"/>
      <c r="AK187"/>
      <c r="AL187"/>
      <c r="AM187"/>
      <c r="AN187"/>
      <c r="AO187"/>
      <c r="AP187"/>
      <c r="AQ187"/>
      <c r="AR187" s="473" t="e">
        <f t="shared" ca="1" si="0"/>
        <v>#VALUE!</v>
      </c>
      <c r="AS187"/>
      <c r="AT187"/>
    </row>
    <row r="188" spans="1:46" s="343" customFormat="1" x14ac:dyDescent="0.35">
      <c r="A188" s="685" t="str">
        <f ca="1">'Для друку'!B171</f>
        <v/>
      </c>
      <c r="B188" s="685"/>
      <c r="C188" s="685"/>
      <c r="D188" s="685"/>
      <c r="E188" s="498" t="str">
        <f ca="1">'Для друку'!F171</f>
        <v xml:space="preserve"> </v>
      </c>
      <c r="F188" s="498" t="str">
        <f ca="1">'Для друку'!H171</f>
        <v xml:space="preserve"> </v>
      </c>
      <c r="G188" s="686" t="str">
        <f ca="1">'Для друку'!J171</f>
        <v xml:space="preserve"> </v>
      </c>
      <c r="H188" s="686"/>
      <c r="I188" s="686"/>
      <c r="J188" s="686" t="str">
        <f ca="1">'Для друку'!N171</f>
        <v xml:space="preserve"> </v>
      </c>
      <c r="K188" s="686"/>
      <c r="L188"/>
      <c r="M188" s="505" t="str">
        <f ca="1">'Для друку'!S171</f>
        <v/>
      </c>
      <c r="N188" s="495"/>
      <c r="O188" s="496"/>
      <c r="P188" s="496"/>
      <c r="Q188" s="496"/>
      <c r="R188" s="504"/>
      <c r="S188" s="504"/>
      <c r="T188" s="473" t="str">
        <f ca="1">IF(ISBLANK(INDIRECT("E188"))," ",(INDIRECT("E188")))</f>
        <v xml:space="preserve"> </v>
      </c>
      <c r="U188" s="473" t="str">
        <f ca="1">IF(ISBLANK(INDIRECT("F188"))," ",(INDIRECT("F188")))</f>
        <v xml:space="preserve"> </v>
      </c>
      <c r="V188" s="473" t="str">
        <f ca="1">IF(ISBLANK(INDIRECT("O188"))," ",(INDIRECT("O188")))</f>
        <v xml:space="preserve"> </v>
      </c>
      <c r="W188" s="473" t="str">
        <f ca="1">IF(ISBLANK(INDIRECT("P188"))," ",(INDIRECT("P188")))</f>
        <v xml:space="preserve"> </v>
      </c>
      <c r="X188" s="473" t="str">
        <f ca="1">IF(ISBLANK(INDIRECT("Q188"))," ",(INDIRECT("Q188")))</f>
        <v xml:space="preserve"> </v>
      </c>
      <c r="Y188"/>
      <c r="Z188"/>
      <c r="AA188"/>
      <c r="AB188"/>
      <c r="AC188"/>
      <c r="AD188"/>
      <c r="AE188"/>
      <c r="AF188"/>
      <c r="AG188"/>
      <c r="AH188"/>
      <c r="AI188"/>
      <c r="AJ188"/>
      <c r="AK188"/>
      <c r="AL188"/>
      <c r="AM188"/>
      <c r="AN188"/>
      <c r="AO188"/>
      <c r="AP188"/>
      <c r="AQ188"/>
      <c r="AR188" s="473" t="e">
        <f t="shared" ca="1" si="0"/>
        <v>#VALUE!</v>
      </c>
      <c r="AS188"/>
      <c r="AT188"/>
    </row>
    <row r="189" spans="1:46" s="343" customFormat="1" x14ac:dyDescent="0.35">
      <c r="A189" s="685" t="str">
        <f ca="1">'Для друку'!B172</f>
        <v/>
      </c>
      <c r="B189" s="685"/>
      <c r="C189" s="685"/>
      <c r="D189" s="685"/>
      <c r="E189" s="498" t="str">
        <f ca="1">'Для друку'!F172</f>
        <v xml:space="preserve"> </v>
      </c>
      <c r="F189" s="498" t="str">
        <f ca="1">'Для друку'!H172</f>
        <v xml:space="preserve"> </v>
      </c>
      <c r="G189" s="686" t="str">
        <f ca="1">'Для друку'!J172</f>
        <v xml:space="preserve"> </v>
      </c>
      <c r="H189" s="686"/>
      <c r="I189" s="686"/>
      <c r="J189" s="686" t="str">
        <f ca="1">'Для друку'!N172</f>
        <v xml:space="preserve"> </v>
      </c>
      <c r="K189" s="686"/>
      <c r="L189"/>
      <c r="M189" s="505" t="str">
        <f ca="1">'Для друку'!S172</f>
        <v/>
      </c>
      <c r="N189" s="495"/>
      <c r="O189" s="496"/>
      <c r="P189" s="496"/>
      <c r="Q189" s="496"/>
      <c r="R189" s="504"/>
      <c r="S189" s="504"/>
      <c r="T189" s="473" t="str">
        <f ca="1">IF(ISBLANK(INDIRECT("E189"))," ",(INDIRECT("E189")))</f>
        <v xml:space="preserve"> </v>
      </c>
      <c r="U189" s="473" t="str">
        <f ca="1">IF(ISBLANK(INDIRECT("F189"))," ",(INDIRECT("F189")))</f>
        <v xml:space="preserve"> </v>
      </c>
      <c r="V189" s="473" t="str">
        <f ca="1">IF(ISBLANK(INDIRECT("O189"))," ",(INDIRECT("O189")))</f>
        <v xml:space="preserve"> </v>
      </c>
      <c r="W189" s="473" t="str">
        <f ca="1">IF(ISBLANK(INDIRECT("P189"))," ",(INDIRECT("P189")))</f>
        <v xml:space="preserve"> </v>
      </c>
      <c r="X189" s="473" t="str">
        <f ca="1">IF(ISBLANK(INDIRECT("Q189"))," ",(INDIRECT("Q189")))</f>
        <v xml:space="preserve"> </v>
      </c>
      <c r="Y189"/>
      <c r="Z189"/>
      <c r="AA189"/>
      <c r="AB189"/>
      <c r="AC189"/>
      <c r="AD189"/>
      <c r="AE189"/>
      <c r="AF189"/>
      <c r="AG189"/>
      <c r="AH189"/>
      <c r="AI189"/>
      <c r="AJ189"/>
      <c r="AK189"/>
      <c r="AL189"/>
      <c r="AM189"/>
      <c r="AN189"/>
      <c r="AO189"/>
      <c r="AP189"/>
      <c r="AQ189"/>
      <c r="AR189" s="473" t="e">
        <f t="shared" ca="1" si="0"/>
        <v>#VALUE!</v>
      </c>
      <c r="AS189"/>
      <c r="AT189"/>
    </row>
    <row r="190" spans="1:46" s="343" customFormat="1" x14ac:dyDescent="0.35">
      <c r="A190" s="685" t="str">
        <f ca="1">'Для друку'!B173</f>
        <v/>
      </c>
      <c r="B190" s="685"/>
      <c r="C190" s="685"/>
      <c r="D190" s="685"/>
      <c r="E190" s="498" t="str">
        <f ca="1">'Для друку'!F173</f>
        <v xml:space="preserve"> </v>
      </c>
      <c r="F190" s="498" t="str">
        <f ca="1">'Для друку'!H173</f>
        <v xml:space="preserve"> </v>
      </c>
      <c r="G190" s="686" t="str">
        <f ca="1">'Для друку'!J173</f>
        <v xml:space="preserve"> </v>
      </c>
      <c r="H190" s="686"/>
      <c r="I190" s="686"/>
      <c r="J190" s="686" t="str">
        <f ca="1">'Для друку'!N173</f>
        <v xml:space="preserve"> </v>
      </c>
      <c r="K190" s="686"/>
      <c r="L190"/>
      <c r="M190" s="505" t="str">
        <f ca="1">'Для друку'!S173</f>
        <v/>
      </c>
      <c r="N190" s="495"/>
      <c r="O190" s="496"/>
      <c r="P190" s="496"/>
      <c r="Q190" s="496"/>
      <c r="R190" s="504"/>
      <c r="S190" s="504"/>
      <c r="T190" s="473" t="str">
        <f ca="1">IF(ISBLANK(INDIRECT("E190"))," ",(INDIRECT("E190")))</f>
        <v xml:space="preserve"> </v>
      </c>
      <c r="U190" s="473" t="str">
        <f ca="1">IF(ISBLANK(INDIRECT("F190"))," ",(INDIRECT("F190")))</f>
        <v xml:space="preserve"> </v>
      </c>
      <c r="V190" s="473" t="str">
        <f ca="1">IF(ISBLANK(INDIRECT("O190"))," ",(INDIRECT("O190")))</f>
        <v xml:space="preserve"> </v>
      </c>
      <c r="W190" s="473" t="str">
        <f ca="1">IF(ISBLANK(INDIRECT("P190"))," ",(INDIRECT("P190")))</f>
        <v xml:space="preserve"> </v>
      </c>
      <c r="X190" s="473" t="str">
        <f ca="1">IF(ISBLANK(INDIRECT("Q190"))," ",(INDIRECT("Q190")))</f>
        <v xml:space="preserve"> </v>
      </c>
      <c r="Y190"/>
      <c r="Z190"/>
      <c r="AA190"/>
      <c r="AB190"/>
      <c r="AC190"/>
      <c r="AD190"/>
      <c r="AE190"/>
      <c r="AF190"/>
      <c r="AG190"/>
      <c r="AH190"/>
      <c r="AI190"/>
      <c r="AJ190"/>
      <c r="AK190"/>
      <c r="AL190"/>
      <c r="AM190"/>
      <c r="AN190"/>
      <c r="AO190"/>
      <c r="AP190"/>
      <c r="AQ190"/>
      <c r="AR190" s="473" t="e">
        <f t="shared" ca="1" si="0"/>
        <v>#VALUE!</v>
      </c>
      <c r="AS190"/>
      <c r="AT190"/>
    </row>
    <row r="191" spans="1:46" s="343" customFormat="1" x14ac:dyDescent="0.35">
      <c r="A191" s="685" t="str">
        <f ca="1">'Для друку'!B174</f>
        <v/>
      </c>
      <c r="B191" s="685"/>
      <c r="C191" s="685"/>
      <c r="D191" s="685"/>
      <c r="E191" s="498" t="str">
        <f ca="1">'Для друку'!F174</f>
        <v xml:space="preserve"> </v>
      </c>
      <c r="F191" s="498" t="str">
        <f ca="1">'Для друку'!H174</f>
        <v xml:space="preserve"> </v>
      </c>
      <c r="G191" s="686" t="str">
        <f ca="1">'Для друку'!J174</f>
        <v xml:space="preserve"> </v>
      </c>
      <c r="H191" s="686"/>
      <c r="I191" s="686"/>
      <c r="J191" s="686" t="str">
        <f ca="1">'Для друку'!N174</f>
        <v xml:space="preserve"> </v>
      </c>
      <c r="K191" s="686"/>
      <c r="L191"/>
      <c r="M191" s="505" t="str">
        <f ca="1">'Для друку'!S174</f>
        <v/>
      </c>
      <c r="N191" s="495"/>
      <c r="O191" s="496"/>
      <c r="P191" s="496"/>
      <c r="Q191" s="496"/>
      <c r="R191" s="504"/>
      <c r="S191" s="504"/>
      <c r="T191" s="473" t="str">
        <f ca="1">IF(ISBLANK(INDIRECT("E191"))," ",(INDIRECT("E191")))</f>
        <v xml:space="preserve"> </v>
      </c>
      <c r="U191" s="473" t="str">
        <f ca="1">IF(ISBLANK(INDIRECT("F191"))," ",(INDIRECT("F191")))</f>
        <v xml:space="preserve"> </v>
      </c>
      <c r="V191" s="473" t="str">
        <f ca="1">IF(ISBLANK(INDIRECT("O191"))," ",(INDIRECT("O191")))</f>
        <v xml:space="preserve"> </v>
      </c>
      <c r="W191" s="473" t="str">
        <f ca="1">IF(ISBLANK(INDIRECT("P191"))," ",(INDIRECT("P191")))</f>
        <v xml:space="preserve"> </v>
      </c>
      <c r="X191" s="473" t="str">
        <f ca="1">IF(ISBLANK(INDIRECT("Q191"))," ",(INDIRECT("Q191")))</f>
        <v xml:space="preserve"> </v>
      </c>
      <c r="Y191"/>
      <c r="Z191"/>
      <c r="AA191"/>
      <c r="AB191"/>
      <c r="AC191"/>
      <c r="AD191"/>
      <c r="AE191"/>
      <c r="AF191"/>
      <c r="AG191"/>
      <c r="AH191"/>
      <c r="AI191"/>
      <c r="AJ191"/>
      <c r="AK191"/>
      <c r="AL191"/>
      <c r="AM191"/>
      <c r="AN191"/>
      <c r="AO191"/>
      <c r="AP191"/>
      <c r="AQ191"/>
      <c r="AR191" s="473" t="e">
        <f t="shared" ca="1" si="0"/>
        <v>#VALUE!</v>
      </c>
      <c r="AS191"/>
      <c r="AT191"/>
    </row>
    <row r="192" spans="1:46" s="343" customFormat="1" x14ac:dyDescent="0.35">
      <c r="A192" s="685" t="str">
        <f ca="1">'Для друку'!B175</f>
        <v/>
      </c>
      <c r="B192" s="685"/>
      <c r="C192" s="685"/>
      <c r="D192" s="685"/>
      <c r="E192" s="498" t="str">
        <f ca="1">'Для друку'!F175</f>
        <v xml:space="preserve"> </v>
      </c>
      <c r="F192" s="498" t="str">
        <f ca="1">'Для друку'!H175</f>
        <v xml:space="preserve"> </v>
      </c>
      <c r="G192" s="686" t="str">
        <f ca="1">'Для друку'!J175</f>
        <v xml:space="preserve"> </v>
      </c>
      <c r="H192" s="686"/>
      <c r="I192" s="686"/>
      <c r="J192" s="686" t="str">
        <f ca="1">'Для друку'!N175</f>
        <v xml:space="preserve"> </v>
      </c>
      <c r="K192" s="686"/>
      <c r="L192"/>
      <c r="M192" s="505" t="str">
        <f ca="1">'Для друку'!S175</f>
        <v/>
      </c>
      <c r="N192" s="495"/>
      <c r="O192" s="496"/>
      <c r="P192" s="496"/>
      <c r="Q192" s="496"/>
      <c r="R192" s="504"/>
      <c r="S192" s="504"/>
      <c r="T192" s="473" t="str">
        <f ca="1">IF(ISBLANK(INDIRECT("E192"))," ",(INDIRECT("E192")))</f>
        <v xml:space="preserve"> </v>
      </c>
      <c r="U192" s="473" t="str">
        <f ca="1">IF(ISBLANK(INDIRECT("F192"))," ",(INDIRECT("F192")))</f>
        <v xml:space="preserve"> </v>
      </c>
      <c r="V192" s="473" t="str">
        <f ca="1">IF(ISBLANK(INDIRECT("O192"))," ",(INDIRECT("O192")))</f>
        <v xml:space="preserve"> </v>
      </c>
      <c r="W192" s="473" t="str">
        <f ca="1">IF(ISBLANK(INDIRECT("P192"))," ",(INDIRECT("P192")))</f>
        <v xml:space="preserve"> </v>
      </c>
      <c r="X192" s="473" t="str">
        <f ca="1">IF(ISBLANK(INDIRECT("Q192"))," ",(INDIRECT("Q192")))</f>
        <v xml:space="preserve"> </v>
      </c>
      <c r="Y192"/>
      <c r="Z192"/>
      <c r="AA192"/>
      <c r="AB192"/>
      <c r="AC192"/>
      <c r="AD192"/>
      <c r="AE192"/>
      <c r="AF192"/>
      <c r="AG192"/>
      <c r="AH192"/>
      <c r="AI192"/>
      <c r="AJ192"/>
      <c r="AK192"/>
      <c r="AL192"/>
      <c r="AM192"/>
      <c r="AN192"/>
      <c r="AO192"/>
      <c r="AP192"/>
      <c r="AQ192"/>
      <c r="AR192" s="473" t="e">
        <f t="shared" ca="1" si="0"/>
        <v>#VALUE!</v>
      </c>
      <c r="AS192"/>
      <c r="AT192"/>
    </row>
    <row r="193" spans="1:46" s="343" customFormat="1" x14ac:dyDescent="0.35">
      <c r="A193" s="685" t="str">
        <f ca="1">'Для друку'!B176</f>
        <v/>
      </c>
      <c r="B193" s="685"/>
      <c r="C193" s="685"/>
      <c r="D193" s="685"/>
      <c r="E193" s="498" t="str">
        <f ca="1">'Для друку'!F176</f>
        <v xml:space="preserve"> </v>
      </c>
      <c r="F193" s="498" t="str">
        <f ca="1">'Для друку'!H176</f>
        <v xml:space="preserve"> </v>
      </c>
      <c r="G193" s="686" t="str">
        <f ca="1">'Для друку'!J176</f>
        <v xml:space="preserve"> </v>
      </c>
      <c r="H193" s="686"/>
      <c r="I193" s="686"/>
      <c r="J193" s="686" t="str">
        <f ca="1">'Для друку'!N176</f>
        <v xml:space="preserve"> </v>
      </c>
      <c r="K193" s="686"/>
      <c r="L193"/>
      <c r="M193" s="505" t="str">
        <f ca="1">'Для друку'!S176</f>
        <v/>
      </c>
      <c r="N193" s="495"/>
      <c r="O193" s="496"/>
      <c r="P193" s="496"/>
      <c r="Q193" s="496"/>
      <c r="R193" s="504"/>
      <c r="S193" s="504"/>
      <c r="T193" s="473" t="str">
        <f ca="1">IF(ISBLANK(INDIRECT("E193"))," ",(INDIRECT("E193")))</f>
        <v xml:space="preserve"> </v>
      </c>
      <c r="U193" s="473" t="str">
        <f ca="1">IF(ISBLANK(INDIRECT("F193"))," ",(INDIRECT("F193")))</f>
        <v xml:space="preserve"> </v>
      </c>
      <c r="V193" s="473" t="str">
        <f ca="1">IF(ISBLANK(INDIRECT("O193"))," ",(INDIRECT("O193")))</f>
        <v xml:space="preserve"> </v>
      </c>
      <c r="W193" s="473" t="str">
        <f ca="1">IF(ISBLANK(INDIRECT("P193"))," ",(INDIRECT("P193")))</f>
        <v xml:space="preserve"> </v>
      </c>
      <c r="X193" s="473" t="str">
        <f ca="1">IF(ISBLANK(INDIRECT("Q193"))," ",(INDIRECT("Q193")))</f>
        <v xml:space="preserve"> </v>
      </c>
      <c r="Y193"/>
      <c r="Z193"/>
      <c r="AA193"/>
      <c r="AB193"/>
      <c r="AC193"/>
      <c r="AD193"/>
      <c r="AE193"/>
      <c r="AF193"/>
      <c r="AG193"/>
      <c r="AH193"/>
      <c r="AI193"/>
      <c r="AJ193"/>
      <c r="AK193"/>
      <c r="AL193"/>
      <c r="AM193"/>
      <c r="AN193"/>
      <c r="AO193"/>
      <c r="AP193"/>
      <c r="AQ193"/>
      <c r="AR193" s="473" t="e">
        <f t="shared" ca="1" si="0"/>
        <v>#VALUE!</v>
      </c>
      <c r="AS193"/>
      <c r="AT193"/>
    </row>
    <row r="194" spans="1:46" s="343" customFormat="1" x14ac:dyDescent="0.35">
      <c r="A194" s="685" t="str">
        <f ca="1">'Для друку'!B177</f>
        <v/>
      </c>
      <c r="B194" s="685"/>
      <c r="C194" s="685"/>
      <c r="D194" s="685"/>
      <c r="E194" s="498" t="str">
        <f ca="1">'Для друку'!F177</f>
        <v xml:space="preserve"> </v>
      </c>
      <c r="F194" s="498" t="str">
        <f ca="1">'Для друку'!H177</f>
        <v xml:space="preserve"> </v>
      </c>
      <c r="G194" s="686" t="str">
        <f ca="1">'Для друку'!J177</f>
        <v xml:space="preserve"> </v>
      </c>
      <c r="H194" s="686"/>
      <c r="I194" s="686"/>
      <c r="J194" s="686" t="str">
        <f ca="1">'Для друку'!N177</f>
        <v xml:space="preserve"> </v>
      </c>
      <c r="K194" s="686"/>
      <c r="L194"/>
      <c r="M194" s="505" t="str">
        <f ca="1">'Для друку'!S177</f>
        <v/>
      </c>
      <c r="N194" s="495"/>
      <c r="O194" s="496"/>
      <c r="P194" s="496"/>
      <c r="Q194" s="496"/>
      <c r="R194" s="504"/>
      <c r="S194" s="504"/>
      <c r="T194" s="473" t="str">
        <f ca="1">IF(ISBLANK(INDIRECT("E194"))," ",(INDIRECT("E194")))</f>
        <v xml:space="preserve"> </v>
      </c>
      <c r="U194" s="473" t="str">
        <f ca="1">IF(ISBLANK(INDIRECT("F194"))," ",(INDIRECT("F194")))</f>
        <v xml:space="preserve"> </v>
      </c>
      <c r="V194" s="473" t="str">
        <f ca="1">IF(ISBLANK(INDIRECT("O194"))," ",(INDIRECT("O194")))</f>
        <v xml:space="preserve"> </v>
      </c>
      <c r="W194" s="473" t="str">
        <f ca="1">IF(ISBLANK(INDIRECT("P194"))," ",(INDIRECT("P194")))</f>
        <v xml:space="preserve"> </v>
      </c>
      <c r="X194" s="473" t="str">
        <f ca="1">IF(ISBLANK(INDIRECT("Q194"))," ",(INDIRECT("Q194")))</f>
        <v xml:space="preserve"> </v>
      </c>
      <c r="Y194"/>
      <c r="Z194"/>
      <c r="AA194"/>
      <c r="AB194"/>
      <c r="AC194"/>
      <c r="AD194"/>
      <c r="AE194"/>
      <c r="AF194"/>
      <c r="AG194"/>
      <c r="AH194"/>
      <c r="AI194"/>
      <c r="AJ194"/>
      <c r="AK194"/>
      <c r="AL194"/>
      <c r="AM194"/>
      <c r="AN194"/>
      <c r="AO194"/>
      <c r="AP194"/>
      <c r="AQ194"/>
      <c r="AR194" s="473" t="e">
        <f t="shared" ca="1" si="0"/>
        <v>#VALUE!</v>
      </c>
      <c r="AS194"/>
      <c r="AT194"/>
    </row>
    <row r="195" spans="1:46" s="343" customFormat="1" x14ac:dyDescent="0.35">
      <c r="A195" s="685" t="str">
        <f ca="1">'Для друку'!B178</f>
        <v/>
      </c>
      <c r="B195" s="685"/>
      <c r="C195" s="685"/>
      <c r="D195" s="685"/>
      <c r="E195" s="498" t="str">
        <f ca="1">'Для друку'!F178</f>
        <v xml:space="preserve"> </v>
      </c>
      <c r="F195" s="498" t="str">
        <f ca="1">'Для друку'!H178</f>
        <v xml:space="preserve"> </v>
      </c>
      <c r="G195" s="686" t="str">
        <f ca="1">'Для друку'!J178</f>
        <v xml:space="preserve"> </v>
      </c>
      <c r="H195" s="686"/>
      <c r="I195" s="686"/>
      <c r="J195" s="686" t="str">
        <f ca="1">'Для друку'!N178</f>
        <v xml:space="preserve"> </v>
      </c>
      <c r="K195" s="686"/>
      <c r="L195"/>
      <c r="M195" s="505" t="str">
        <f ca="1">'Для друку'!S178</f>
        <v/>
      </c>
      <c r="N195" s="495"/>
      <c r="O195" s="496"/>
      <c r="P195" s="496"/>
      <c r="Q195" s="496"/>
      <c r="R195" s="504"/>
      <c r="S195" s="504"/>
      <c r="T195" s="473" t="str">
        <f ca="1">IF(ISBLANK(INDIRECT("E195"))," ",(INDIRECT("E195")))</f>
        <v xml:space="preserve"> </v>
      </c>
      <c r="U195" s="473" t="str">
        <f ca="1">IF(ISBLANK(INDIRECT("F195"))," ",(INDIRECT("F195")))</f>
        <v xml:space="preserve"> </v>
      </c>
      <c r="V195" s="473" t="str">
        <f ca="1">IF(ISBLANK(INDIRECT("O195"))," ",(INDIRECT("O195")))</f>
        <v xml:space="preserve"> </v>
      </c>
      <c r="W195" s="473" t="str">
        <f ca="1">IF(ISBLANK(INDIRECT("P195"))," ",(INDIRECT("P195")))</f>
        <v xml:space="preserve"> </v>
      </c>
      <c r="X195" s="473" t="str">
        <f ca="1">IF(ISBLANK(INDIRECT("Q195"))," ",(INDIRECT("Q195")))</f>
        <v xml:space="preserve"> </v>
      </c>
      <c r="Y195"/>
      <c r="Z195"/>
      <c r="AA195"/>
      <c r="AB195"/>
      <c r="AC195"/>
      <c r="AD195"/>
      <c r="AE195"/>
      <c r="AF195"/>
      <c r="AG195"/>
      <c r="AH195"/>
      <c r="AI195"/>
      <c r="AJ195"/>
      <c r="AK195"/>
      <c r="AL195"/>
      <c r="AM195"/>
      <c r="AN195"/>
      <c r="AO195"/>
      <c r="AP195"/>
      <c r="AQ195"/>
      <c r="AR195" s="473" t="e">
        <f t="shared" ref="AR195:AR213" ca="1" si="1">IFERROR(IF(U195-T195&lt;0,TODAY()-T195,U195-T195),TODAY()-T195)</f>
        <v>#VALUE!</v>
      </c>
      <c r="AS195"/>
      <c r="AT195"/>
    </row>
    <row r="196" spans="1:46" s="343" customFormat="1" x14ac:dyDescent="0.35">
      <c r="A196" s="685" t="str">
        <f ca="1">'Для друку'!B179</f>
        <v/>
      </c>
      <c r="B196" s="685"/>
      <c r="C196" s="685"/>
      <c r="D196" s="685"/>
      <c r="E196" s="498" t="str">
        <f ca="1">'Для друку'!F179</f>
        <v xml:space="preserve"> </v>
      </c>
      <c r="F196" s="498" t="str">
        <f ca="1">'Для друку'!H179</f>
        <v xml:space="preserve"> </v>
      </c>
      <c r="G196" s="686" t="str">
        <f ca="1">'Для друку'!J179</f>
        <v xml:space="preserve"> </v>
      </c>
      <c r="H196" s="686"/>
      <c r="I196" s="686"/>
      <c r="J196" s="686" t="str">
        <f ca="1">'Для друку'!N179</f>
        <v xml:space="preserve"> </v>
      </c>
      <c r="K196" s="686"/>
      <c r="L196"/>
      <c r="M196" s="505" t="str">
        <f ca="1">'Для друку'!S179</f>
        <v/>
      </c>
      <c r="N196" s="495"/>
      <c r="O196" s="496"/>
      <c r="P196" s="496"/>
      <c r="Q196" s="496"/>
      <c r="R196" s="504"/>
      <c r="S196" s="504"/>
      <c r="T196" s="473" t="str">
        <f ca="1">IF(ISBLANK(INDIRECT("E196"))," ",(INDIRECT("E196")))</f>
        <v xml:space="preserve"> </v>
      </c>
      <c r="U196" s="473" t="str">
        <f ca="1">IF(ISBLANK(INDIRECT("F196"))," ",(INDIRECT("F196")))</f>
        <v xml:space="preserve"> </v>
      </c>
      <c r="V196" s="473" t="str">
        <f ca="1">IF(ISBLANK(INDIRECT("O196"))," ",(INDIRECT("O196")))</f>
        <v xml:space="preserve"> </v>
      </c>
      <c r="W196" s="473" t="str">
        <f ca="1">IF(ISBLANK(INDIRECT("P196"))," ",(INDIRECT("P196")))</f>
        <v xml:space="preserve"> </v>
      </c>
      <c r="X196" s="473" t="str">
        <f ca="1">IF(ISBLANK(INDIRECT("Q196"))," ",(INDIRECT("Q196")))</f>
        <v xml:space="preserve"> </v>
      </c>
      <c r="Y196"/>
      <c r="Z196"/>
      <c r="AA196"/>
      <c r="AB196"/>
      <c r="AC196"/>
      <c r="AD196"/>
      <c r="AE196"/>
      <c r="AF196"/>
      <c r="AG196"/>
      <c r="AH196"/>
      <c r="AI196"/>
      <c r="AJ196"/>
      <c r="AK196"/>
      <c r="AL196"/>
      <c r="AM196"/>
      <c r="AN196"/>
      <c r="AO196"/>
      <c r="AP196"/>
      <c r="AQ196"/>
      <c r="AR196" s="473" t="e">
        <f t="shared" ca="1" si="1"/>
        <v>#VALUE!</v>
      </c>
      <c r="AS196"/>
      <c r="AT196"/>
    </row>
    <row r="197" spans="1:46" s="343" customFormat="1" x14ac:dyDescent="0.35">
      <c r="A197" s="685" t="str">
        <f ca="1">'Для друку'!B180</f>
        <v/>
      </c>
      <c r="B197" s="685"/>
      <c r="C197" s="685"/>
      <c r="D197" s="685"/>
      <c r="E197" s="498" t="str">
        <f ca="1">'Для друку'!F180</f>
        <v xml:space="preserve"> </v>
      </c>
      <c r="F197" s="498" t="str">
        <f ca="1">'Для друку'!H180</f>
        <v xml:space="preserve"> </v>
      </c>
      <c r="G197" s="686" t="str">
        <f ca="1">'Для друку'!J180</f>
        <v xml:space="preserve"> </v>
      </c>
      <c r="H197" s="686"/>
      <c r="I197" s="686"/>
      <c r="J197" s="686" t="str">
        <f ca="1">'Для друку'!N180</f>
        <v xml:space="preserve"> </v>
      </c>
      <c r="K197" s="686"/>
      <c r="L197"/>
      <c r="M197" s="505" t="str">
        <f ca="1">'Для друку'!S180</f>
        <v/>
      </c>
      <c r="N197" s="495"/>
      <c r="O197" s="496"/>
      <c r="P197" s="496"/>
      <c r="Q197" s="496"/>
      <c r="R197" s="504"/>
      <c r="S197" s="504"/>
      <c r="T197" s="473" t="str">
        <f ca="1">IF(ISBLANK(INDIRECT("E197"))," ",(INDIRECT("E197")))</f>
        <v xml:space="preserve"> </v>
      </c>
      <c r="U197" s="473" t="str">
        <f ca="1">IF(ISBLANK(INDIRECT("F197"))," ",(INDIRECT("F197")))</f>
        <v xml:space="preserve"> </v>
      </c>
      <c r="V197" s="473" t="str">
        <f ca="1">IF(ISBLANK(INDIRECT("O197"))," ",(INDIRECT("O197")))</f>
        <v xml:space="preserve"> </v>
      </c>
      <c r="W197" s="473" t="str">
        <f ca="1">IF(ISBLANK(INDIRECT("P197"))," ",(INDIRECT("P197")))</f>
        <v xml:space="preserve"> </v>
      </c>
      <c r="X197" s="473" t="str">
        <f ca="1">IF(ISBLANK(INDIRECT("Q197"))," ",(INDIRECT("Q197")))</f>
        <v xml:space="preserve"> </v>
      </c>
      <c r="Y197"/>
      <c r="Z197"/>
      <c r="AA197"/>
      <c r="AB197"/>
      <c r="AC197"/>
      <c r="AD197"/>
      <c r="AE197"/>
      <c r="AF197"/>
      <c r="AG197"/>
      <c r="AH197"/>
      <c r="AI197"/>
      <c r="AJ197"/>
      <c r="AK197"/>
      <c r="AL197"/>
      <c r="AM197"/>
      <c r="AN197"/>
      <c r="AO197"/>
      <c r="AP197"/>
      <c r="AQ197"/>
      <c r="AR197" s="473" t="e">
        <f t="shared" ca="1" si="1"/>
        <v>#VALUE!</v>
      </c>
      <c r="AS197"/>
      <c r="AT197"/>
    </row>
    <row r="198" spans="1:46" s="343" customFormat="1" x14ac:dyDescent="0.35">
      <c r="A198" s="685" t="str">
        <f ca="1">'Для друку'!B181</f>
        <v/>
      </c>
      <c r="B198" s="685"/>
      <c r="C198" s="685"/>
      <c r="D198" s="685"/>
      <c r="E198" s="498" t="str">
        <f ca="1">'Для друку'!F181</f>
        <v xml:space="preserve"> </v>
      </c>
      <c r="F198" s="498" t="str">
        <f ca="1">'Для друку'!H181</f>
        <v xml:space="preserve"> </v>
      </c>
      <c r="G198" s="686" t="str">
        <f ca="1">'Для друку'!J181</f>
        <v xml:space="preserve"> </v>
      </c>
      <c r="H198" s="686"/>
      <c r="I198" s="686"/>
      <c r="J198" s="686" t="str">
        <f ca="1">'Для друку'!N181</f>
        <v xml:space="preserve"> </v>
      </c>
      <c r="K198" s="686"/>
      <c r="L198"/>
      <c r="M198" s="505" t="str">
        <f ca="1">'Для друку'!S181</f>
        <v/>
      </c>
      <c r="N198" s="495"/>
      <c r="O198" s="496"/>
      <c r="P198" s="496"/>
      <c r="Q198" s="496"/>
      <c r="R198" s="504"/>
      <c r="S198" s="504"/>
      <c r="T198" s="473" t="str">
        <f ca="1">IF(ISBLANK(INDIRECT("E198"))," ",(INDIRECT("E198")))</f>
        <v xml:space="preserve"> </v>
      </c>
      <c r="U198" s="473" t="str">
        <f ca="1">IF(ISBLANK(INDIRECT("F198"))," ",(INDIRECT("F198")))</f>
        <v xml:space="preserve"> </v>
      </c>
      <c r="V198" s="473" t="str">
        <f ca="1">IF(ISBLANK(INDIRECT("O198"))," ",(INDIRECT("O198")))</f>
        <v xml:space="preserve"> </v>
      </c>
      <c r="W198" s="473" t="str">
        <f ca="1">IF(ISBLANK(INDIRECT("P198"))," ",(INDIRECT("P198")))</f>
        <v xml:space="preserve"> </v>
      </c>
      <c r="X198" s="473" t="str">
        <f ca="1">IF(ISBLANK(INDIRECT("Q198"))," ",(INDIRECT("Q198")))</f>
        <v xml:space="preserve"> </v>
      </c>
      <c r="Y198"/>
      <c r="Z198"/>
      <c r="AA198"/>
      <c r="AB198"/>
      <c r="AC198"/>
      <c r="AD198"/>
      <c r="AE198"/>
      <c r="AF198"/>
      <c r="AG198"/>
      <c r="AH198"/>
      <c r="AI198"/>
      <c r="AJ198"/>
      <c r="AK198"/>
      <c r="AL198"/>
      <c r="AM198"/>
      <c r="AN198"/>
      <c r="AO198"/>
      <c r="AP198"/>
      <c r="AQ198"/>
      <c r="AR198" s="473" t="e">
        <f t="shared" ca="1" si="1"/>
        <v>#VALUE!</v>
      </c>
      <c r="AS198"/>
      <c r="AT198"/>
    </row>
    <row r="199" spans="1:46" s="343" customFormat="1" x14ac:dyDescent="0.35">
      <c r="A199" s="685" t="str">
        <f ca="1">'Для друку'!B182</f>
        <v/>
      </c>
      <c r="B199" s="685"/>
      <c r="C199" s="685"/>
      <c r="D199" s="685"/>
      <c r="E199" s="498" t="str">
        <f ca="1">'Для друку'!F182</f>
        <v xml:space="preserve"> </v>
      </c>
      <c r="F199" s="498" t="str">
        <f ca="1">'Для друку'!H182</f>
        <v xml:space="preserve"> </v>
      </c>
      <c r="G199" s="686" t="str">
        <f ca="1">'Для друку'!J182</f>
        <v xml:space="preserve"> </v>
      </c>
      <c r="H199" s="686"/>
      <c r="I199" s="686"/>
      <c r="J199" s="686" t="str">
        <f ca="1">'Для друку'!N182</f>
        <v xml:space="preserve"> </v>
      </c>
      <c r="K199" s="686"/>
      <c r="L199"/>
      <c r="M199" s="505" t="str">
        <f ca="1">'Для друку'!S182</f>
        <v/>
      </c>
      <c r="N199" s="495"/>
      <c r="O199" s="496"/>
      <c r="P199" s="496"/>
      <c r="Q199" s="496"/>
      <c r="R199" s="504"/>
      <c r="S199" s="504"/>
      <c r="T199" s="473" t="str">
        <f ca="1">IF(ISBLANK(INDIRECT("E199"))," ",(INDIRECT("E199")))</f>
        <v xml:space="preserve"> </v>
      </c>
      <c r="U199" s="473" t="str">
        <f ca="1">IF(ISBLANK(INDIRECT("F199"))," ",(INDIRECT("F199")))</f>
        <v xml:space="preserve"> </v>
      </c>
      <c r="V199" s="473" t="str">
        <f ca="1">IF(ISBLANK(INDIRECT("O199"))," ",(INDIRECT("O199")))</f>
        <v xml:space="preserve"> </v>
      </c>
      <c r="W199" s="473" t="str">
        <f ca="1">IF(ISBLANK(INDIRECT("P199"))," ",(INDIRECT("P199")))</f>
        <v xml:space="preserve"> </v>
      </c>
      <c r="X199" s="473" t="str">
        <f ca="1">IF(ISBLANK(INDIRECT("Q199"))," ",(INDIRECT("Q199")))</f>
        <v xml:space="preserve"> </v>
      </c>
      <c r="Y199"/>
      <c r="Z199"/>
      <c r="AA199"/>
      <c r="AB199"/>
      <c r="AC199"/>
      <c r="AD199"/>
      <c r="AE199"/>
      <c r="AF199"/>
      <c r="AG199"/>
      <c r="AH199"/>
      <c r="AI199"/>
      <c r="AJ199"/>
      <c r="AK199"/>
      <c r="AL199"/>
      <c r="AM199"/>
      <c r="AN199"/>
      <c r="AO199"/>
      <c r="AP199"/>
      <c r="AQ199"/>
      <c r="AR199" s="473" t="e">
        <f t="shared" ca="1" si="1"/>
        <v>#VALUE!</v>
      </c>
      <c r="AS199"/>
      <c r="AT199"/>
    </row>
    <row r="200" spans="1:46" s="343" customFormat="1" x14ac:dyDescent="0.35">
      <c r="A200" s="685" t="str">
        <f ca="1">'Для друку'!B183</f>
        <v/>
      </c>
      <c r="B200" s="685"/>
      <c r="C200" s="685"/>
      <c r="D200" s="685"/>
      <c r="E200" s="498" t="str">
        <f ca="1">'Для друку'!F183</f>
        <v xml:space="preserve"> </v>
      </c>
      <c r="F200" s="498" t="str">
        <f ca="1">'Для друку'!H183</f>
        <v xml:space="preserve"> </v>
      </c>
      <c r="G200" s="686" t="str">
        <f ca="1">'Для друку'!J183</f>
        <v xml:space="preserve"> </v>
      </c>
      <c r="H200" s="686"/>
      <c r="I200" s="686"/>
      <c r="J200" s="686" t="str">
        <f ca="1">'Для друку'!N183</f>
        <v xml:space="preserve"> </v>
      </c>
      <c r="K200" s="686"/>
      <c r="L200"/>
      <c r="M200" s="505" t="str">
        <f ca="1">'Для друку'!S183</f>
        <v/>
      </c>
      <c r="N200" s="495"/>
      <c r="O200" s="496"/>
      <c r="P200" s="496"/>
      <c r="Q200" s="496"/>
      <c r="R200" s="504"/>
      <c r="S200" s="504"/>
      <c r="T200" s="473" t="str">
        <f ca="1">IF(ISBLANK(INDIRECT("E200"))," ",(INDIRECT("E200")))</f>
        <v xml:space="preserve"> </v>
      </c>
      <c r="U200" s="473" t="str">
        <f ca="1">IF(ISBLANK(INDIRECT("F200"))," ",(INDIRECT("F200")))</f>
        <v xml:space="preserve"> </v>
      </c>
      <c r="V200" s="473" t="str">
        <f ca="1">IF(ISBLANK(INDIRECT("O200"))," ",(INDIRECT("O200")))</f>
        <v xml:space="preserve"> </v>
      </c>
      <c r="W200" s="473" t="str">
        <f ca="1">IF(ISBLANK(INDIRECT("P200"))," ",(INDIRECT("P200")))</f>
        <v xml:space="preserve"> </v>
      </c>
      <c r="X200" s="473" t="str">
        <f ca="1">IF(ISBLANK(INDIRECT("Q200"))," ",(INDIRECT("Q200")))</f>
        <v xml:space="preserve"> </v>
      </c>
      <c r="Y200"/>
      <c r="Z200"/>
      <c r="AA200"/>
      <c r="AB200"/>
      <c r="AC200"/>
      <c r="AD200"/>
      <c r="AE200"/>
      <c r="AF200"/>
      <c r="AG200"/>
      <c r="AH200"/>
      <c r="AI200"/>
      <c r="AJ200"/>
      <c r="AK200"/>
      <c r="AL200"/>
      <c r="AM200"/>
      <c r="AN200"/>
      <c r="AO200"/>
      <c r="AP200"/>
      <c r="AQ200"/>
      <c r="AR200" s="473" t="e">
        <f t="shared" ca="1" si="1"/>
        <v>#VALUE!</v>
      </c>
      <c r="AS200"/>
      <c r="AT200"/>
    </row>
    <row r="201" spans="1:46" s="343" customFormat="1" x14ac:dyDescent="0.35">
      <c r="A201" s="685" t="str">
        <f ca="1">'Для друку'!B184</f>
        <v/>
      </c>
      <c r="B201" s="685"/>
      <c r="C201" s="685"/>
      <c r="D201" s="685"/>
      <c r="E201" s="498" t="str">
        <f ca="1">'Для друку'!F184</f>
        <v xml:space="preserve"> </v>
      </c>
      <c r="F201" s="498" t="str">
        <f ca="1">'Для друку'!H184</f>
        <v xml:space="preserve"> </v>
      </c>
      <c r="G201" s="686" t="str">
        <f ca="1">'Для друку'!J184</f>
        <v xml:space="preserve"> </v>
      </c>
      <c r="H201" s="686"/>
      <c r="I201" s="686"/>
      <c r="J201" s="686" t="str">
        <f ca="1">'Для друку'!N184</f>
        <v xml:space="preserve"> </v>
      </c>
      <c r="K201" s="686"/>
      <c r="L201"/>
      <c r="M201" s="505" t="str">
        <f ca="1">'Для друку'!S184</f>
        <v/>
      </c>
      <c r="N201" s="495"/>
      <c r="O201" s="496"/>
      <c r="P201" s="496"/>
      <c r="Q201" s="496"/>
      <c r="R201" s="504"/>
      <c r="S201" s="504"/>
      <c r="T201" s="473" t="str">
        <f ca="1">IF(ISBLANK(INDIRECT("E201"))," ",(INDIRECT("E201")))</f>
        <v xml:space="preserve"> </v>
      </c>
      <c r="U201" s="473" t="str">
        <f ca="1">IF(ISBLANK(INDIRECT("F201"))," ",(INDIRECT("F201")))</f>
        <v xml:space="preserve"> </v>
      </c>
      <c r="V201" s="473" t="str">
        <f ca="1">IF(ISBLANK(INDIRECT("O201"))," ",(INDIRECT("O201")))</f>
        <v xml:space="preserve"> </v>
      </c>
      <c r="W201" s="473" t="str">
        <f ca="1">IF(ISBLANK(INDIRECT("P201"))," ",(INDIRECT("P201")))</f>
        <v xml:space="preserve"> </v>
      </c>
      <c r="X201" s="473" t="str">
        <f ca="1">IF(ISBLANK(INDIRECT("Q201"))," ",(INDIRECT("Q201")))</f>
        <v xml:space="preserve"> </v>
      </c>
      <c r="Y201"/>
      <c r="Z201"/>
      <c r="AA201"/>
      <c r="AB201"/>
      <c r="AC201"/>
      <c r="AD201"/>
      <c r="AE201"/>
      <c r="AF201"/>
      <c r="AG201"/>
      <c r="AH201"/>
      <c r="AI201"/>
      <c r="AJ201"/>
      <c r="AK201"/>
      <c r="AL201"/>
      <c r="AM201"/>
      <c r="AN201"/>
      <c r="AO201"/>
      <c r="AP201"/>
      <c r="AQ201"/>
      <c r="AR201" s="473" t="e">
        <f t="shared" ca="1" si="1"/>
        <v>#VALUE!</v>
      </c>
      <c r="AS201"/>
      <c r="AT201"/>
    </row>
    <row r="202" spans="1:46" s="343" customFormat="1" x14ac:dyDescent="0.35">
      <c r="A202" s="685" t="str">
        <f ca="1">'Для друку'!B185</f>
        <v/>
      </c>
      <c r="B202" s="685"/>
      <c r="C202" s="685"/>
      <c r="D202" s="685"/>
      <c r="E202" s="498" t="str">
        <f ca="1">'Для друку'!F185</f>
        <v xml:space="preserve"> </v>
      </c>
      <c r="F202" s="498" t="str">
        <f ca="1">'Для друку'!H185</f>
        <v xml:space="preserve"> </v>
      </c>
      <c r="G202" s="686" t="str">
        <f ca="1">'Для друку'!J185</f>
        <v xml:space="preserve"> </v>
      </c>
      <c r="H202" s="686"/>
      <c r="I202" s="686"/>
      <c r="J202" s="686" t="str">
        <f ca="1">'Для друку'!N185</f>
        <v xml:space="preserve"> </v>
      </c>
      <c r="K202" s="686"/>
      <c r="L202"/>
      <c r="M202" s="505" t="str">
        <f ca="1">'Для друку'!S185</f>
        <v/>
      </c>
      <c r="N202" s="495"/>
      <c r="O202" s="496"/>
      <c r="P202" s="496"/>
      <c r="Q202" s="496"/>
      <c r="R202" s="504"/>
      <c r="S202" s="504"/>
      <c r="T202" s="473" t="str">
        <f ca="1">IF(ISBLANK(INDIRECT("E202"))," ",(INDIRECT("E202")))</f>
        <v xml:space="preserve"> </v>
      </c>
      <c r="U202" s="473" t="str">
        <f ca="1">IF(ISBLANK(INDIRECT("F202"))," ",(INDIRECT("F202")))</f>
        <v xml:space="preserve"> </v>
      </c>
      <c r="V202" s="473" t="str">
        <f ca="1">IF(ISBLANK(INDIRECT("O202"))," ",(INDIRECT("O202")))</f>
        <v xml:space="preserve"> </v>
      </c>
      <c r="W202" s="473" t="str">
        <f ca="1">IF(ISBLANK(INDIRECT("P202"))," ",(INDIRECT("P202")))</f>
        <v xml:space="preserve"> </v>
      </c>
      <c r="X202" s="473" t="str">
        <f ca="1">IF(ISBLANK(INDIRECT("Q202"))," ",(INDIRECT("Q202")))</f>
        <v xml:space="preserve"> </v>
      </c>
      <c r="Y202"/>
      <c r="Z202"/>
      <c r="AA202"/>
      <c r="AB202"/>
      <c r="AC202"/>
      <c r="AD202"/>
      <c r="AE202"/>
      <c r="AF202"/>
      <c r="AG202"/>
      <c r="AH202"/>
      <c r="AI202"/>
      <c r="AJ202"/>
      <c r="AK202"/>
      <c r="AL202"/>
      <c r="AM202"/>
      <c r="AN202"/>
      <c r="AO202"/>
      <c r="AP202"/>
      <c r="AQ202"/>
      <c r="AR202" s="473" t="e">
        <f t="shared" ca="1" si="1"/>
        <v>#VALUE!</v>
      </c>
      <c r="AS202"/>
      <c r="AT202"/>
    </row>
    <row r="203" spans="1:46" s="343" customFormat="1" x14ac:dyDescent="0.35">
      <c r="A203" s="685" t="str">
        <f ca="1">'Для друку'!B186</f>
        <v/>
      </c>
      <c r="B203" s="685"/>
      <c r="C203" s="685"/>
      <c r="D203" s="685"/>
      <c r="E203" s="498" t="str">
        <f ca="1">'Для друку'!F186</f>
        <v xml:space="preserve"> </v>
      </c>
      <c r="F203" s="498" t="str">
        <f ca="1">'Для друку'!H186</f>
        <v xml:space="preserve"> </v>
      </c>
      <c r="G203" s="686" t="str">
        <f ca="1">'Для друку'!J186</f>
        <v xml:space="preserve"> </v>
      </c>
      <c r="H203" s="686"/>
      <c r="I203" s="686"/>
      <c r="J203" s="686" t="str">
        <f ca="1">'Для друку'!N186</f>
        <v xml:space="preserve"> </v>
      </c>
      <c r="K203" s="686"/>
      <c r="L203"/>
      <c r="M203" s="505" t="str">
        <f ca="1">'Для друку'!S186</f>
        <v/>
      </c>
      <c r="N203" s="495"/>
      <c r="O203" s="496"/>
      <c r="P203" s="496"/>
      <c r="Q203" s="496"/>
      <c r="R203" s="504"/>
      <c r="S203" s="504"/>
      <c r="T203" s="473" t="str">
        <f ca="1">IF(ISBLANK(INDIRECT("E203"))," ",(INDIRECT("E203")))</f>
        <v xml:space="preserve"> </v>
      </c>
      <c r="U203" s="473" t="str">
        <f ca="1">IF(ISBLANK(INDIRECT("F203"))," ",(INDIRECT("F203")))</f>
        <v xml:space="preserve"> </v>
      </c>
      <c r="V203" s="473" t="str">
        <f ca="1">IF(ISBLANK(INDIRECT("O203"))," ",(INDIRECT("O203")))</f>
        <v xml:space="preserve"> </v>
      </c>
      <c r="W203" s="473" t="str">
        <f ca="1">IF(ISBLANK(INDIRECT("P203"))," ",(INDIRECT("P203")))</f>
        <v xml:space="preserve"> </v>
      </c>
      <c r="X203" s="473" t="str">
        <f ca="1">IF(ISBLANK(INDIRECT("Q203"))," ",(INDIRECT("Q203")))</f>
        <v xml:space="preserve"> </v>
      </c>
      <c r="Y203"/>
      <c r="Z203"/>
      <c r="AA203"/>
      <c r="AB203"/>
      <c r="AC203"/>
      <c r="AD203"/>
      <c r="AE203"/>
      <c r="AF203"/>
      <c r="AG203"/>
      <c r="AH203"/>
      <c r="AI203"/>
      <c r="AJ203"/>
      <c r="AK203"/>
      <c r="AL203"/>
      <c r="AM203"/>
      <c r="AN203"/>
      <c r="AO203"/>
      <c r="AP203"/>
      <c r="AQ203"/>
      <c r="AR203" s="473" t="e">
        <f t="shared" ca="1" si="1"/>
        <v>#VALUE!</v>
      </c>
      <c r="AS203"/>
      <c r="AT203"/>
    </row>
    <row r="204" spans="1:46" s="343" customFormat="1" x14ac:dyDescent="0.35">
      <c r="A204" s="685" t="str">
        <f ca="1">'Для друку'!B187</f>
        <v/>
      </c>
      <c r="B204" s="685"/>
      <c r="C204" s="685"/>
      <c r="D204" s="685"/>
      <c r="E204" s="498" t="str">
        <f ca="1">'Для друку'!F187</f>
        <v xml:space="preserve"> </v>
      </c>
      <c r="F204" s="498" t="str">
        <f ca="1">'Для друку'!H187</f>
        <v xml:space="preserve"> </v>
      </c>
      <c r="G204" s="686" t="str">
        <f ca="1">'Для друку'!J187</f>
        <v xml:space="preserve"> </v>
      </c>
      <c r="H204" s="686"/>
      <c r="I204" s="686"/>
      <c r="J204" s="686" t="str">
        <f ca="1">'Для друку'!N187</f>
        <v xml:space="preserve"> </v>
      </c>
      <c r="K204" s="686"/>
      <c r="L204"/>
      <c r="M204" s="505" t="str">
        <f ca="1">'Для друку'!S187</f>
        <v/>
      </c>
      <c r="N204" s="495"/>
      <c r="O204" s="496"/>
      <c r="P204" s="496"/>
      <c r="Q204" s="496"/>
      <c r="R204" s="504"/>
      <c r="S204" s="504"/>
      <c r="T204" s="473" t="str">
        <f ca="1">IF(ISBLANK(INDIRECT("E204"))," ",(INDIRECT("E204")))</f>
        <v xml:space="preserve"> </v>
      </c>
      <c r="U204" s="473" t="str">
        <f ca="1">IF(ISBLANK(INDIRECT("F204"))," ",(INDIRECT("F204")))</f>
        <v xml:space="preserve"> </v>
      </c>
      <c r="V204" s="473" t="str">
        <f ca="1">IF(ISBLANK(INDIRECT("O204"))," ",(INDIRECT("O204")))</f>
        <v xml:space="preserve"> </v>
      </c>
      <c r="W204" s="473" t="str">
        <f ca="1">IF(ISBLANK(INDIRECT("P204"))," ",(INDIRECT("P204")))</f>
        <v xml:space="preserve"> </v>
      </c>
      <c r="X204" s="473" t="str">
        <f ca="1">IF(ISBLANK(INDIRECT("Q204"))," ",(INDIRECT("Q204")))</f>
        <v xml:space="preserve"> </v>
      </c>
      <c r="Y204"/>
      <c r="Z204"/>
      <c r="AA204"/>
      <c r="AB204"/>
      <c r="AC204"/>
      <c r="AD204"/>
      <c r="AE204"/>
      <c r="AF204"/>
      <c r="AG204"/>
      <c r="AH204"/>
      <c r="AI204"/>
      <c r="AJ204"/>
      <c r="AK204"/>
      <c r="AL204"/>
      <c r="AM204"/>
      <c r="AN204"/>
      <c r="AO204"/>
      <c r="AP204"/>
      <c r="AQ204"/>
      <c r="AR204" s="473" t="e">
        <f t="shared" ca="1" si="1"/>
        <v>#VALUE!</v>
      </c>
      <c r="AS204"/>
      <c r="AT204"/>
    </row>
    <row r="205" spans="1:46" s="343" customFormat="1" x14ac:dyDescent="0.35">
      <c r="A205" s="685" t="str">
        <f ca="1">'Для друку'!B188</f>
        <v/>
      </c>
      <c r="B205" s="685"/>
      <c r="C205" s="685"/>
      <c r="D205" s="685"/>
      <c r="E205" s="498" t="str">
        <f ca="1">'Для друку'!F188</f>
        <v xml:space="preserve"> </v>
      </c>
      <c r="F205" s="498" t="str">
        <f ca="1">'Для друку'!H188</f>
        <v xml:space="preserve"> </v>
      </c>
      <c r="G205" s="686" t="str">
        <f ca="1">'Для друку'!J188</f>
        <v xml:space="preserve"> </v>
      </c>
      <c r="H205" s="686"/>
      <c r="I205" s="686"/>
      <c r="J205" s="686" t="str">
        <f ca="1">'Для друку'!N188</f>
        <v xml:space="preserve"> </v>
      </c>
      <c r="K205" s="686"/>
      <c r="L205"/>
      <c r="M205" s="505" t="str">
        <f ca="1">'Для друку'!S188</f>
        <v/>
      </c>
      <c r="N205" s="495"/>
      <c r="O205" s="496"/>
      <c r="P205" s="496"/>
      <c r="Q205" s="496"/>
      <c r="R205" s="504"/>
      <c r="S205" s="504"/>
      <c r="T205" s="473" t="str">
        <f ca="1">IF(ISBLANK(INDIRECT("E205"))," ",(INDIRECT("E205")))</f>
        <v xml:space="preserve"> </v>
      </c>
      <c r="U205" s="473" t="str">
        <f ca="1">IF(ISBLANK(INDIRECT("F205"))," ",(INDIRECT("F205")))</f>
        <v xml:space="preserve"> </v>
      </c>
      <c r="V205" s="473" t="str">
        <f ca="1">IF(ISBLANK(INDIRECT("O205"))," ",(INDIRECT("O205")))</f>
        <v xml:space="preserve"> </v>
      </c>
      <c r="W205" s="473" t="str">
        <f ca="1">IF(ISBLANK(INDIRECT("P205"))," ",(INDIRECT("P205")))</f>
        <v xml:space="preserve"> </v>
      </c>
      <c r="X205" s="473" t="str">
        <f ca="1">IF(ISBLANK(INDIRECT("Q205"))," ",(INDIRECT("Q205")))</f>
        <v xml:space="preserve"> </v>
      </c>
      <c r="Y205"/>
      <c r="Z205"/>
      <c r="AA205"/>
      <c r="AB205"/>
      <c r="AC205"/>
      <c r="AD205"/>
      <c r="AE205"/>
      <c r="AF205"/>
      <c r="AG205"/>
      <c r="AH205"/>
      <c r="AI205"/>
      <c r="AJ205"/>
      <c r="AK205"/>
      <c r="AL205"/>
      <c r="AM205"/>
      <c r="AN205"/>
      <c r="AO205"/>
      <c r="AP205"/>
      <c r="AQ205"/>
      <c r="AR205" s="473" t="e">
        <f t="shared" ca="1" si="1"/>
        <v>#VALUE!</v>
      </c>
      <c r="AS205"/>
      <c r="AT205"/>
    </row>
    <row r="206" spans="1:46" s="343" customFormat="1" x14ac:dyDescent="0.35">
      <c r="A206" s="685" t="str">
        <f ca="1">'Для друку'!B189</f>
        <v/>
      </c>
      <c r="B206" s="685"/>
      <c r="C206" s="685"/>
      <c r="D206" s="685"/>
      <c r="E206" s="498" t="str">
        <f ca="1">'Для друку'!F189</f>
        <v xml:space="preserve"> </v>
      </c>
      <c r="F206" s="498" t="str">
        <f ca="1">'Для друку'!H189</f>
        <v xml:space="preserve"> </v>
      </c>
      <c r="G206" s="686" t="str">
        <f ca="1">'Для друку'!J189</f>
        <v xml:space="preserve"> </v>
      </c>
      <c r="H206" s="686"/>
      <c r="I206" s="686"/>
      <c r="J206" s="686" t="str">
        <f ca="1">'Для друку'!N189</f>
        <v xml:space="preserve"> </v>
      </c>
      <c r="K206" s="686"/>
      <c r="L206"/>
      <c r="M206" s="505" t="str">
        <f ca="1">'Для друку'!S189</f>
        <v/>
      </c>
      <c r="N206" s="495"/>
      <c r="O206" s="496"/>
      <c r="P206" s="496"/>
      <c r="Q206" s="496"/>
      <c r="R206" s="504"/>
      <c r="S206" s="504"/>
      <c r="T206" s="473" t="str">
        <f ca="1">IF(ISBLANK(INDIRECT("E206"))," ",(INDIRECT("E206")))</f>
        <v xml:space="preserve"> </v>
      </c>
      <c r="U206" s="473" t="str">
        <f ca="1">IF(ISBLANK(INDIRECT("F206"))," ",(INDIRECT("F206")))</f>
        <v xml:space="preserve"> </v>
      </c>
      <c r="V206" s="473" t="str">
        <f ca="1">IF(ISBLANK(INDIRECT("O206"))," ",(INDIRECT("O206")))</f>
        <v xml:space="preserve"> </v>
      </c>
      <c r="W206" s="473" t="str">
        <f ca="1">IF(ISBLANK(INDIRECT("P206"))," ",(INDIRECT("P206")))</f>
        <v xml:space="preserve"> </v>
      </c>
      <c r="X206" s="473" t="str">
        <f ca="1">IF(ISBLANK(INDIRECT("Q206"))," ",(INDIRECT("Q206")))</f>
        <v xml:space="preserve"> </v>
      </c>
      <c r="Y206"/>
      <c r="Z206"/>
      <c r="AA206"/>
      <c r="AB206"/>
      <c r="AC206"/>
      <c r="AD206"/>
      <c r="AE206"/>
      <c r="AF206"/>
      <c r="AG206"/>
      <c r="AH206"/>
      <c r="AI206"/>
      <c r="AJ206"/>
      <c r="AK206"/>
      <c r="AL206"/>
      <c r="AM206"/>
      <c r="AN206"/>
      <c r="AO206"/>
      <c r="AP206"/>
      <c r="AQ206"/>
      <c r="AR206" s="473" t="e">
        <f t="shared" ca="1" si="1"/>
        <v>#VALUE!</v>
      </c>
      <c r="AS206"/>
      <c r="AT206"/>
    </row>
    <row r="207" spans="1:46" s="343" customFormat="1" x14ac:dyDescent="0.35">
      <c r="A207" s="685" t="str">
        <f ca="1">'Для друку'!B190</f>
        <v/>
      </c>
      <c r="B207" s="685"/>
      <c r="C207" s="685"/>
      <c r="D207" s="685"/>
      <c r="E207" s="498" t="str">
        <f ca="1">'Для друку'!F190</f>
        <v xml:space="preserve"> </v>
      </c>
      <c r="F207" s="498" t="str">
        <f ca="1">'Для друку'!H190</f>
        <v xml:space="preserve"> </v>
      </c>
      <c r="G207" s="686" t="str">
        <f ca="1">'Для друку'!J190</f>
        <v xml:space="preserve"> </v>
      </c>
      <c r="H207" s="686"/>
      <c r="I207" s="686"/>
      <c r="J207" s="686" t="str">
        <f ca="1">'Для друку'!N190</f>
        <v xml:space="preserve"> </v>
      </c>
      <c r="K207" s="686"/>
      <c r="L207"/>
      <c r="M207" s="505" t="str">
        <f ca="1">'Для друку'!S190</f>
        <v/>
      </c>
      <c r="N207" s="495"/>
      <c r="O207" s="496"/>
      <c r="P207" s="496"/>
      <c r="Q207" s="496"/>
      <c r="R207" s="504"/>
      <c r="S207" s="504"/>
      <c r="T207" s="473" t="str">
        <f ca="1">IF(ISBLANK(INDIRECT("E207"))," ",(INDIRECT("E207")))</f>
        <v xml:space="preserve"> </v>
      </c>
      <c r="U207" s="473" t="str">
        <f ca="1">IF(ISBLANK(INDIRECT("F207"))," ",(INDIRECT("F207")))</f>
        <v xml:space="preserve"> </v>
      </c>
      <c r="V207" s="473" t="str">
        <f ca="1">IF(ISBLANK(INDIRECT("O207"))," ",(INDIRECT("O207")))</f>
        <v xml:space="preserve"> </v>
      </c>
      <c r="W207" s="473" t="str">
        <f ca="1">IF(ISBLANK(INDIRECT("P207"))," ",(INDIRECT("P207")))</f>
        <v xml:space="preserve"> </v>
      </c>
      <c r="X207" s="473" t="str">
        <f ca="1">IF(ISBLANK(INDIRECT("Q207"))," ",(INDIRECT("Q207")))</f>
        <v xml:space="preserve"> </v>
      </c>
      <c r="Y207"/>
      <c r="Z207"/>
      <c r="AA207"/>
      <c r="AB207"/>
      <c r="AC207"/>
      <c r="AD207"/>
      <c r="AE207"/>
      <c r="AF207"/>
      <c r="AG207"/>
      <c r="AH207"/>
      <c r="AI207"/>
      <c r="AJ207"/>
      <c r="AK207"/>
      <c r="AL207"/>
      <c r="AM207"/>
      <c r="AN207"/>
      <c r="AO207"/>
      <c r="AP207"/>
      <c r="AQ207"/>
      <c r="AR207" s="473" t="e">
        <f t="shared" ca="1" si="1"/>
        <v>#VALUE!</v>
      </c>
      <c r="AS207"/>
      <c r="AT207"/>
    </row>
    <row r="208" spans="1:46" s="343" customFormat="1" x14ac:dyDescent="0.35">
      <c r="A208" s="685" t="str">
        <f ca="1">'Для друку'!B191</f>
        <v/>
      </c>
      <c r="B208" s="685"/>
      <c r="C208" s="685"/>
      <c r="D208" s="685"/>
      <c r="E208" s="498" t="str">
        <f ca="1">'Для друку'!F191</f>
        <v xml:space="preserve"> </v>
      </c>
      <c r="F208" s="498" t="str">
        <f ca="1">'Для друку'!H191</f>
        <v xml:space="preserve"> </v>
      </c>
      <c r="G208" s="686" t="str">
        <f ca="1">'Для друку'!J191</f>
        <v xml:space="preserve"> </v>
      </c>
      <c r="H208" s="686"/>
      <c r="I208" s="686"/>
      <c r="J208" s="686" t="str">
        <f ca="1">'Для друку'!N191</f>
        <v xml:space="preserve"> </v>
      </c>
      <c r="K208" s="686"/>
      <c r="L208"/>
      <c r="M208" s="505" t="str">
        <f ca="1">'Для друку'!S191</f>
        <v/>
      </c>
      <c r="N208" s="495"/>
      <c r="O208" s="496"/>
      <c r="P208" s="496"/>
      <c r="Q208" s="496"/>
      <c r="R208" s="504"/>
      <c r="S208" s="504"/>
      <c r="T208" s="473" t="str">
        <f ca="1">IF(ISBLANK(INDIRECT("E208"))," ",(INDIRECT("E208")))</f>
        <v xml:space="preserve"> </v>
      </c>
      <c r="U208" s="473" t="str">
        <f ca="1">IF(ISBLANK(INDIRECT("F208"))," ",(INDIRECT("F208")))</f>
        <v xml:space="preserve"> </v>
      </c>
      <c r="V208" s="473" t="str">
        <f ca="1">IF(ISBLANK(INDIRECT("O208"))," ",(INDIRECT("O208")))</f>
        <v xml:space="preserve"> </v>
      </c>
      <c r="W208" s="473" t="str">
        <f ca="1">IF(ISBLANK(INDIRECT("P208"))," ",(INDIRECT("P208")))</f>
        <v xml:space="preserve"> </v>
      </c>
      <c r="X208" s="473" t="str">
        <f ca="1">IF(ISBLANK(INDIRECT("Q208"))," ",(INDIRECT("Q208")))</f>
        <v xml:space="preserve"> </v>
      </c>
      <c r="Y208"/>
      <c r="Z208"/>
      <c r="AA208"/>
      <c r="AB208"/>
      <c r="AC208"/>
      <c r="AD208"/>
      <c r="AE208"/>
      <c r="AF208"/>
      <c r="AG208"/>
      <c r="AH208"/>
      <c r="AI208"/>
      <c r="AJ208"/>
      <c r="AK208"/>
      <c r="AL208"/>
      <c r="AM208"/>
      <c r="AN208"/>
      <c r="AO208"/>
      <c r="AP208"/>
      <c r="AQ208"/>
      <c r="AR208" s="473" t="e">
        <f t="shared" ca="1" si="1"/>
        <v>#VALUE!</v>
      </c>
      <c r="AS208"/>
      <c r="AT208"/>
    </row>
    <row r="209" spans="1:46" s="343" customFormat="1" x14ac:dyDescent="0.35">
      <c r="A209" s="685" t="str">
        <f ca="1">'Для друку'!B192</f>
        <v/>
      </c>
      <c r="B209" s="685"/>
      <c r="C209" s="685"/>
      <c r="D209" s="685"/>
      <c r="E209" s="498" t="str">
        <f ca="1">'Для друку'!F192</f>
        <v xml:space="preserve"> </v>
      </c>
      <c r="F209" s="498" t="str">
        <f ca="1">'Для друку'!H192</f>
        <v xml:space="preserve"> </v>
      </c>
      <c r="G209" s="686" t="str">
        <f ca="1">'Для друку'!J192</f>
        <v xml:space="preserve"> </v>
      </c>
      <c r="H209" s="686"/>
      <c r="I209" s="686"/>
      <c r="J209" s="686" t="str">
        <f ca="1">'Для друку'!N192</f>
        <v xml:space="preserve"> </v>
      </c>
      <c r="K209" s="686"/>
      <c r="L209"/>
      <c r="M209" s="505" t="str">
        <f ca="1">'Для друку'!S192</f>
        <v/>
      </c>
      <c r="N209" s="495"/>
      <c r="O209" s="496"/>
      <c r="P209" s="496"/>
      <c r="Q209" s="496"/>
      <c r="R209" s="504"/>
      <c r="S209" s="504"/>
      <c r="T209" s="473" t="str">
        <f ca="1">IF(ISBLANK(INDIRECT("E209"))," ",(INDIRECT("E209")))</f>
        <v xml:space="preserve"> </v>
      </c>
      <c r="U209" s="473" t="str">
        <f ca="1">IF(ISBLANK(INDIRECT("F209"))," ",(INDIRECT("F209")))</f>
        <v xml:space="preserve"> </v>
      </c>
      <c r="V209" s="473" t="str">
        <f ca="1">IF(ISBLANK(INDIRECT("O209"))," ",(INDIRECT("O209")))</f>
        <v xml:space="preserve"> </v>
      </c>
      <c r="W209" s="473" t="str">
        <f ca="1">IF(ISBLANK(INDIRECT("P209"))," ",(INDIRECT("P209")))</f>
        <v xml:space="preserve"> </v>
      </c>
      <c r="X209" s="473" t="str">
        <f ca="1">IF(ISBLANK(INDIRECT("Q209"))," ",(INDIRECT("Q209")))</f>
        <v xml:space="preserve"> </v>
      </c>
      <c r="Y209"/>
      <c r="Z209"/>
      <c r="AA209"/>
      <c r="AB209"/>
      <c r="AC209"/>
      <c r="AD209"/>
      <c r="AE209"/>
      <c r="AF209"/>
      <c r="AG209"/>
      <c r="AH209"/>
      <c r="AI209"/>
      <c r="AJ209"/>
      <c r="AK209"/>
      <c r="AL209"/>
      <c r="AM209"/>
      <c r="AN209"/>
      <c r="AO209"/>
      <c r="AP209"/>
      <c r="AQ209"/>
      <c r="AR209" s="473" t="e">
        <f t="shared" ca="1" si="1"/>
        <v>#VALUE!</v>
      </c>
      <c r="AS209"/>
      <c r="AT209"/>
    </row>
    <row r="210" spans="1:46" s="343" customFormat="1" x14ac:dyDescent="0.35">
      <c r="A210" s="685" t="str">
        <f ca="1">'Для друку'!B193</f>
        <v/>
      </c>
      <c r="B210" s="685"/>
      <c r="C210" s="685"/>
      <c r="D210" s="685"/>
      <c r="E210" s="498" t="str">
        <f ca="1">'Для друку'!F193</f>
        <v xml:space="preserve"> </v>
      </c>
      <c r="F210" s="498" t="str">
        <f ca="1">'Для друку'!H193</f>
        <v xml:space="preserve"> </v>
      </c>
      <c r="G210" s="686" t="str">
        <f ca="1">'Для друку'!J193</f>
        <v xml:space="preserve"> </v>
      </c>
      <c r="H210" s="686"/>
      <c r="I210" s="686"/>
      <c r="J210" s="686" t="str">
        <f ca="1">'Для друку'!N193</f>
        <v xml:space="preserve"> </v>
      </c>
      <c r="K210" s="686"/>
      <c r="L210"/>
      <c r="M210" s="505" t="str">
        <f ca="1">'Для друку'!S193</f>
        <v/>
      </c>
      <c r="N210" s="495"/>
      <c r="O210" s="496"/>
      <c r="P210" s="496"/>
      <c r="Q210" s="496"/>
      <c r="R210" s="504"/>
      <c r="S210" s="504"/>
      <c r="T210" s="473" t="str">
        <f ca="1">IF(ISBLANK(INDIRECT("E210"))," ",(INDIRECT("E210")))</f>
        <v xml:space="preserve"> </v>
      </c>
      <c r="U210" s="473" t="str">
        <f ca="1">IF(ISBLANK(INDIRECT("F210"))," ",(INDIRECT("F210")))</f>
        <v xml:space="preserve"> </v>
      </c>
      <c r="V210" s="473" t="str">
        <f ca="1">IF(ISBLANK(INDIRECT("O210"))," ",(INDIRECT("O210")))</f>
        <v xml:space="preserve"> </v>
      </c>
      <c r="W210" s="473" t="str">
        <f ca="1">IF(ISBLANK(INDIRECT("P210"))," ",(INDIRECT("P210")))</f>
        <v xml:space="preserve"> </v>
      </c>
      <c r="X210" s="473" t="str">
        <f ca="1">IF(ISBLANK(INDIRECT("Q210"))," ",(INDIRECT("Q210")))</f>
        <v xml:space="preserve"> </v>
      </c>
      <c r="Y210"/>
      <c r="Z210"/>
      <c r="AA210"/>
      <c r="AB210"/>
      <c r="AC210"/>
      <c r="AD210"/>
      <c r="AE210"/>
      <c r="AF210"/>
      <c r="AG210"/>
      <c r="AH210"/>
      <c r="AI210"/>
      <c r="AJ210"/>
      <c r="AK210"/>
      <c r="AL210"/>
      <c r="AM210"/>
      <c r="AN210"/>
      <c r="AO210"/>
      <c r="AP210"/>
      <c r="AQ210"/>
      <c r="AR210" s="473" t="e">
        <f t="shared" ca="1" si="1"/>
        <v>#VALUE!</v>
      </c>
      <c r="AS210"/>
      <c r="AT210"/>
    </row>
    <row r="211" spans="1:46" s="343" customFormat="1" x14ac:dyDescent="0.35">
      <c r="A211" s="685" t="str">
        <f ca="1">'Для друку'!B194</f>
        <v/>
      </c>
      <c r="B211" s="685"/>
      <c r="C211" s="685"/>
      <c r="D211" s="685"/>
      <c r="E211" s="498" t="str">
        <f ca="1">'Для друку'!F194</f>
        <v xml:space="preserve"> </v>
      </c>
      <c r="F211" s="498" t="str">
        <f ca="1">'Для друку'!H194</f>
        <v xml:space="preserve"> </v>
      </c>
      <c r="G211" s="686" t="str">
        <f ca="1">'Для друку'!J194</f>
        <v xml:space="preserve"> </v>
      </c>
      <c r="H211" s="686"/>
      <c r="I211" s="686"/>
      <c r="J211" s="686" t="str">
        <f ca="1">'Для друку'!N194</f>
        <v xml:space="preserve"> </v>
      </c>
      <c r="K211" s="686"/>
      <c r="L211"/>
      <c r="M211" s="505" t="str">
        <f ca="1">'Для друку'!S194</f>
        <v/>
      </c>
      <c r="N211" s="495"/>
      <c r="O211" s="496"/>
      <c r="P211" s="496"/>
      <c r="Q211" s="496"/>
      <c r="R211" s="504"/>
      <c r="S211" s="504"/>
      <c r="T211" s="473" t="str">
        <f ca="1">IF(ISBLANK(INDIRECT("E211"))," ",(INDIRECT("E211")))</f>
        <v xml:space="preserve"> </v>
      </c>
      <c r="U211" s="473" t="str">
        <f ca="1">IF(ISBLANK(INDIRECT("F211"))," ",(INDIRECT("F211")))</f>
        <v xml:space="preserve"> </v>
      </c>
      <c r="V211" s="473" t="str">
        <f ca="1">IF(ISBLANK(INDIRECT("O211"))," ",(INDIRECT("O211")))</f>
        <v xml:space="preserve"> </v>
      </c>
      <c r="W211" s="473" t="str">
        <f ca="1">IF(ISBLANK(INDIRECT("P211"))," ",(INDIRECT("P211")))</f>
        <v xml:space="preserve"> </v>
      </c>
      <c r="X211" s="473" t="str">
        <f ca="1">IF(ISBLANK(INDIRECT("Q211"))," ",(INDIRECT("Q211")))</f>
        <v xml:space="preserve"> </v>
      </c>
      <c r="Y211"/>
      <c r="Z211"/>
      <c r="AA211"/>
      <c r="AB211"/>
      <c r="AC211"/>
      <c r="AD211"/>
      <c r="AE211"/>
      <c r="AF211"/>
      <c r="AG211"/>
      <c r="AH211"/>
      <c r="AI211"/>
      <c r="AJ211"/>
      <c r="AK211"/>
      <c r="AL211"/>
      <c r="AM211"/>
      <c r="AN211"/>
      <c r="AO211"/>
      <c r="AP211"/>
      <c r="AQ211"/>
      <c r="AR211" s="473" t="e">
        <f t="shared" ca="1" si="1"/>
        <v>#VALUE!</v>
      </c>
      <c r="AS211"/>
      <c r="AT211"/>
    </row>
    <row r="212" spans="1:46" s="343" customFormat="1" x14ac:dyDescent="0.35">
      <c r="A212" s="685" t="str">
        <f ca="1">'Для друку'!B195</f>
        <v/>
      </c>
      <c r="B212" s="685"/>
      <c r="C212" s="685"/>
      <c r="D212" s="685"/>
      <c r="E212" s="498" t="str">
        <f ca="1">'Для друку'!F195</f>
        <v xml:space="preserve"> </v>
      </c>
      <c r="F212" s="498" t="str">
        <f ca="1">'Для друку'!H195</f>
        <v xml:space="preserve"> </v>
      </c>
      <c r="G212" s="686" t="str">
        <f ca="1">'Для друку'!J195</f>
        <v xml:space="preserve"> </v>
      </c>
      <c r="H212" s="686"/>
      <c r="I212" s="686"/>
      <c r="J212" s="686" t="str">
        <f ca="1">'Для друку'!N195</f>
        <v xml:space="preserve"> </v>
      </c>
      <c r="K212" s="686"/>
      <c r="L212"/>
      <c r="M212" s="505" t="str">
        <f ca="1">'Для друку'!S195</f>
        <v/>
      </c>
      <c r="N212" s="495"/>
      <c r="O212" s="496"/>
      <c r="P212" s="496"/>
      <c r="Q212" s="496"/>
      <c r="R212" s="504"/>
      <c r="S212" s="504"/>
      <c r="T212" s="473" t="str">
        <f ca="1">IF(ISBLANK(INDIRECT("E212"))," ",(INDIRECT("E212")))</f>
        <v xml:space="preserve"> </v>
      </c>
      <c r="U212" s="473" t="str">
        <f ca="1">IF(ISBLANK(INDIRECT("F212"))," ",(INDIRECT("F212")))</f>
        <v xml:space="preserve"> </v>
      </c>
      <c r="V212" s="473" t="str">
        <f ca="1">IF(ISBLANK(INDIRECT("O212"))," ",(INDIRECT("O212")))</f>
        <v xml:space="preserve"> </v>
      </c>
      <c r="W212" s="473" t="str">
        <f ca="1">IF(ISBLANK(INDIRECT("P212"))," ",(INDIRECT("P212")))</f>
        <v xml:space="preserve"> </v>
      </c>
      <c r="X212" s="473" t="str">
        <f ca="1">IF(ISBLANK(INDIRECT("Q212"))," ",(INDIRECT("Q212")))</f>
        <v xml:space="preserve"> </v>
      </c>
      <c r="Y212"/>
      <c r="Z212"/>
      <c r="AA212"/>
      <c r="AB212"/>
      <c r="AC212"/>
      <c r="AD212"/>
      <c r="AE212"/>
      <c r="AF212"/>
      <c r="AG212"/>
      <c r="AH212"/>
      <c r="AI212"/>
      <c r="AJ212"/>
      <c r="AK212"/>
      <c r="AL212"/>
      <c r="AM212"/>
      <c r="AN212"/>
      <c r="AO212"/>
      <c r="AP212"/>
      <c r="AQ212"/>
      <c r="AR212" s="473" t="e">
        <f t="shared" ca="1" si="1"/>
        <v>#VALUE!</v>
      </c>
      <c r="AS212"/>
      <c r="AT212"/>
    </row>
    <row r="213" spans="1:46" s="343" customFormat="1" x14ac:dyDescent="0.35">
      <c r="A213" s="685" t="str">
        <f ca="1">'Для друку'!B196</f>
        <v/>
      </c>
      <c r="B213" s="685"/>
      <c r="C213" s="685"/>
      <c r="D213" s="685"/>
      <c r="E213" s="498" t="str">
        <f ca="1">'Для друку'!F196</f>
        <v xml:space="preserve"> </v>
      </c>
      <c r="F213" s="498" t="str">
        <f ca="1">'Для друку'!H196</f>
        <v xml:space="preserve"> </v>
      </c>
      <c r="G213" s="686" t="str">
        <f ca="1">'Для друку'!J196</f>
        <v xml:space="preserve"> </v>
      </c>
      <c r="H213" s="686"/>
      <c r="I213" s="686"/>
      <c r="J213" s="686" t="str">
        <f ca="1">'Для друку'!N196</f>
        <v xml:space="preserve"> </v>
      </c>
      <c r="K213" s="686"/>
      <c r="L213"/>
      <c r="M213" s="505" t="str">
        <f ca="1">'Для друку'!S196</f>
        <v/>
      </c>
      <c r="N213" s="495"/>
      <c r="O213" s="496"/>
      <c r="P213" s="496"/>
      <c r="Q213" s="496"/>
      <c r="R213" s="504"/>
      <c r="S213" s="504"/>
      <c r="T213" s="473" t="str">
        <f ca="1">IF(ISBLANK(INDIRECT("E213"))," ",(INDIRECT("E213")))</f>
        <v xml:space="preserve"> </v>
      </c>
      <c r="U213" s="473" t="str">
        <f ca="1">IF(ISBLANK(INDIRECT("F213"))," ",(INDIRECT("F213")))</f>
        <v xml:space="preserve"> </v>
      </c>
      <c r="V213" s="473" t="str">
        <f ca="1">IF(ISBLANK(INDIRECT("O213"))," ",(INDIRECT("O213")))</f>
        <v xml:space="preserve"> </v>
      </c>
      <c r="W213" s="473" t="str">
        <f ca="1">IF(ISBLANK(INDIRECT("P213"))," ",(INDIRECT("P213")))</f>
        <v xml:space="preserve"> </v>
      </c>
      <c r="X213" s="473" t="str">
        <f ca="1">IF(ISBLANK(INDIRECT("Q213"))," ",(INDIRECT("Q213")))</f>
        <v xml:space="preserve"> </v>
      </c>
      <c r="Y213"/>
      <c r="Z213"/>
      <c r="AA213"/>
      <c r="AB213"/>
      <c r="AC213"/>
      <c r="AD213"/>
      <c r="AE213"/>
      <c r="AF213"/>
      <c r="AG213"/>
      <c r="AH213"/>
      <c r="AI213"/>
      <c r="AJ213"/>
      <c r="AK213"/>
      <c r="AL213"/>
      <c r="AM213"/>
      <c r="AN213"/>
      <c r="AO213"/>
      <c r="AP213"/>
      <c r="AQ213"/>
      <c r="AR213" s="473" t="e">
        <f t="shared" ca="1" si="1"/>
        <v>#VALUE!</v>
      </c>
      <c r="AS213"/>
      <c r="AT213"/>
    </row>
    <row r="214" spans="1:46" s="343" customFormat="1" ht="9" customHeight="1" x14ac:dyDescent="0.35">
      <c r="A214" s="440"/>
      <c r="B214" s="440"/>
      <c r="C214" s="440"/>
      <c r="D214" s="440"/>
      <c r="E214" s="441"/>
      <c r="F214" s="441"/>
      <c r="G214" s="442"/>
      <c r="H214" s="442"/>
      <c r="I214" s="442"/>
      <c r="J214" s="442"/>
      <c r="K214" s="442"/>
      <c r="L214"/>
      <c r="M214" s="449"/>
      <c r="N214" s="495"/>
      <c r="O214" s="497"/>
      <c r="P214" s="497"/>
      <c r="Q214" s="497"/>
      <c r="R214" s="504"/>
      <c r="S214" s="504"/>
      <c r="T214" s="445"/>
      <c r="U214" s="445"/>
      <c r="V214"/>
      <c r="W214"/>
      <c r="X214"/>
      <c r="Y214"/>
      <c r="Z214"/>
      <c r="AA214"/>
      <c r="AB214"/>
      <c r="AC214"/>
      <c r="AD214"/>
      <c r="AE214"/>
      <c r="AF214"/>
      <c r="AG214"/>
      <c r="AH214"/>
      <c r="AI214"/>
      <c r="AJ214"/>
      <c r="AK214"/>
      <c r="AL214"/>
      <c r="AM214"/>
      <c r="AN214"/>
      <c r="AO214"/>
      <c r="AP214"/>
      <c r="AQ214"/>
      <c r="AR214"/>
      <c r="AS214"/>
      <c r="AT214"/>
    </row>
    <row r="215" spans="1:46" x14ac:dyDescent="0.35">
      <c r="A215" s="362" t="s">
        <v>1360</v>
      </c>
      <c r="B215" s="760">
        <f>$C$4</f>
        <v>0</v>
      </c>
      <c r="C215" s="760"/>
      <c r="D215" s="761"/>
      <c r="E215" s="761"/>
      <c r="F215" s="363"/>
      <c r="G215" s="364"/>
      <c r="M215" s="487"/>
      <c r="N215" s="488"/>
      <c r="O215" s="476"/>
      <c r="P215" s="476"/>
      <c r="Q215" s="476"/>
      <c r="R215" s="445"/>
      <c r="S215" s="445"/>
      <c r="T215" s="445"/>
      <c r="U215" s="445"/>
    </row>
    <row r="216" spans="1:46" ht="15.5" x14ac:dyDescent="0.35">
      <c r="A216" s="365"/>
      <c r="B216" s="758" t="s">
        <v>1257</v>
      </c>
      <c r="C216" s="758"/>
      <c r="D216" s="758" t="s">
        <v>1327</v>
      </c>
      <c r="E216" s="758"/>
      <c r="F216" s="366"/>
      <c r="G216" s="367" t="s">
        <v>1328</v>
      </c>
      <c r="M216" s="487"/>
      <c r="N216" s="488"/>
      <c r="O216" s="476"/>
      <c r="P216" s="476"/>
      <c r="Q216" s="476"/>
      <c r="R216" s="445"/>
      <c r="S216" s="445"/>
      <c r="T216" s="445"/>
      <c r="U216" s="445"/>
    </row>
    <row r="217" spans="1:46" x14ac:dyDescent="0.35"/>
  </sheetData>
  <sheetProtection algorithmName="SHA-512" hashValue="Ke5WAAwCPV8Wx7qDcop7bI/ZWkMv9V+AYlXgFSsoVCIuBqQ9m39O+8k9kalA4kK0Um+AmK8H0ex51il6aF84gQ==" saltValue="RVyqGX7k0PLLZ2/pHPhNlA==" spinCount="100000" sheet="1" formatCells="0" formatRows="0" insertHyperlinks="0" sort="0" autoFilter="0" pivotTables="0"/>
  <mergeCells count="481">
    <mergeCell ref="I84:K84"/>
    <mergeCell ref="I85:K85"/>
    <mergeCell ref="I87:K87"/>
    <mergeCell ref="A80:C80"/>
    <mergeCell ref="I80:K80"/>
    <mergeCell ref="I81:K81"/>
    <mergeCell ref="I35:K35"/>
    <mergeCell ref="I36:K36"/>
    <mergeCell ref="I37:K37"/>
    <mergeCell ref="I39:K39"/>
    <mergeCell ref="I40:K40"/>
    <mergeCell ref="I41:K41"/>
    <mergeCell ref="I43:K43"/>
    <mergeCell ref="I44:K44"/>
    <mergeCell ref="I82:K82"/>
    <mergeCell ref="A59:B59"/>
    <mergeCell ref="A60:B60"/>
    <mergeCell ref="I45:K45"/>
    <mergeCell ref="I47:K47"/>
    <mergeCell ref="I49:K49"/>
    <mergeCell ref="I50:K50"/>
    <mergeCell ref="I51:K51"/>
    <mergeCell ref="I53:K53"/>
    <mergeCell ref="I55:K55"/>
    <mergeCell ref="A18:G18"/>
    <mergeCell ref="A14:B14"/>
    <mergeCell ref="A17:B17"/>
    <mergeCell ref="F17:G17"/>
    <mergeCell ref="I88:K88"/>
    <mergeCell ref="I89:K89"/>
    <mergeCell ref="I90:K90"/>
    <mergeCell ref="A57:K57"/>
    <mergeCell ref="A64:H64"/>
    <mergeCell ref="A65:H65"/>
    <mergeCell ref="A66:H66"/>
    <mergeCell ref="A67:H67"/>
    <mergeCell ref="A76:D76"/>
    <mergeCell ref="G76:K76"/>
    <mergeCell ref="A77:D77"/>
    <mergeCell ref="G77:K77"/>
    <mergeCell ref="A78:D78"/>
    <mergeCell ref="I86:K86"/>
    <mergeCell ref="A38:K38"/>
    <mergeCell ref="A42:K42"/>
    <mergeCell ref="A46:K46"/>
    <mergeCell ref="A48:K48"/>
    <mergeCell ref="A52:K52"/>
    <mergeCell ref="A54:K54"/>
    <mergeCell ref="B216:C216"/>
    <mergeCell ref="D216:E216"/>
    <mergeCell ref="A122:G122"/>
    <mergeCell ref="B215:C215"/>
    <mergeCell ref="D215:E215"/>
    <mergeCell ref="I99:K99"/>
    <mergeCell ref="I120:K120"/>
    <mergeCell ref="I119:K119"/>
    <mergeCell ref="I116:K116"/>
    <mergeCell ref="I117:K117"/>
    <mergeCell ref="I112:K112"/>
    <mergeCell ref="I121:K121"/>
    <mergeCell ref="I114:K114"/>
    <mergeCell ref="I115:K115"/>
    <mergeCell ref="A119:G119"/>
    <mergeCell ref="A120:G120"/>
    <mergeCell ref="A121:G121"/>
    <mergeCell ref="I105:K105"/>
    <mergeCell ref="I106:K106"/>
    <mergeCell ref="A103:G103"/>
    <mergeCell ref="A102:G102"/>
    <mergeCell ref="G130:I130"/>
    <mergeCell ref="J130:K130"/>
    <mergeCell ref="A130:D130"/>
    <mergeCell ref="I96:K96"/>
    <mergeCell ref="I97:K97"/>
    <mergeCell ref="I94:K94"/>
    <mergeCell ref="I110:K110"/>
    <mergeCell ref="I111:K111"/>
    <mergeCell ref="I100:K100"/>
    <mergeCell ref="I101:K101"/>
    <mergeCell ref="I102:K102"/>
    <mergeCell ref="I103:K103"/>
    <mergeCell ref="I109:K109"/>
    <mergeCell ref="I108:K108"/>
    <mergeCell ref="I98:K98"/>
    <mergeCell ref="I95:K95"/>
    <mergeCell ref="A19:B21"/>
    <mergeCell ref="C19:D20"/>
    <mergeCell ref="E19:H19"/>
    <mergeCell ref="I19:K20"/>
    <mergeCell ref="E20:F20"/>
    <mergeCell ref="G20:H20"/>
    <mergeCell ref="C21:D21"/>
    <mergeCell ref="E21:F21"/>
    <mergeCell ref="G21:H21"/>
    <mergeCell ref="I21:K21"/>
    <mergeCell ref="A2:K2"/>
    <mergeCell ref="A15:C15"/>
    <mergeCell ref="A13:C13"/>
    <mergeCell ref="D15:K15"/>
    <mergeCell ref="D14:K14"/>
    <mergeCell ref="D13:K13"/>
    <mergeCell ref="D12:K12"/>
    <mergeCell ref="D11:K11"/>
    <mergeCell ref="D7:K7"/>
    <mergeCell ref="D8:K8"/>
    <mergeCell ref="D9:K9"/>
    <mergeCell ref="D10:K10"/>
    <mergeCell ref="A6:K6"/>
    <mergeCell ref="C4:K4"/>
    <mergeCell ref="C3:K3"/>
    <mergeCell ref="A3:B3"/>
    <mergeCell ref="A4:B4"/>
    <mergeCell ref="A11:B11"/>
    <mergeCell ref="A12:B12"/>
    <mergeCell ref="A9:B9"/>
    <mergeCell ref="A10:B10"/>
    <mergeCell ref="A5:G5"/>
    <mergeCell ref="A7:B7"/>
    <mergeCell ref="A8:B8"/>
    <mergeCell ref="A23:K23"/>
    <mergeCell ref="A30:G30"/>
    <mergeCell ref="I30:K30"/>
    <mergeCell ref="I31:K31"/>
    <mergeCell ref="I32:K32"/>
    <mergeCell ref="A31:G31"/>
    <mergeCell ref="A32:G32"/>
    <mergeCell ref="A29:K29"/>
    <mergeCell ref="A33:K33"/>
    <mergeCell ref="A24:G24"/>
    <mergeCell ref="A25:G25"/>
    <mergeCell ref="A26:G26"/>
    <mergeCell ref="A27:G27"/>
    <mergeCell ref="A28:G28"/>
    <mergeCell ref="I24:K24"/>
    <mergeCell ref="I25:K25"/>
    <mergeCell ref="I26:K26"/>
    <mergeCell ref="I27:K27"/>
    <mergeCell ref="I28:K28"/>
    <mergeCell ref="I34:K34"/>
    <mergeCell ref="A62:K62"/>
    <mergeCell ref="A34:G34"/>
    <mergeCell ref="A35:G35"/>
    <mergeCell ref="A36:G36"/>
    <mergeCell ref="A37:G37"/>
    <mergeCell ref="A39:G39"/>
    <mergeCell ref="A40:G40"/>
    <mergeCell ref="A41:G41"/>
    <mergeCell ref="A43:G43"/>
    <mergeCell ref="A44:G44"/>
    <mergeCell ref="A71:D71"/>
    <mergeCell ref="G71:K71"/>
    <mergeCell ref="A72:D72"/>
    <mergeCell ref="G72:K72"/>
    <mergeCell ref="A73:D73"/>
    <mergeCell ref="G73:K73"/>
    <mergeCell ref="A45:G45"/>
    <mergeCell ref="A47:G47"/>
    <mergeCell ref="A49:G49"/>
    <mergeCell ref="A50:G50"/>
    <mergeCell ref="A51:G51"/>
    <mergeCell ref="A53:G53"/>
    <mergeCell ref="A55:G55"/>
    <mergeCell ref="G78:K78"/>
    <mergeCell ref="A68:K68"/>
    <mergeCell ref="A79:K79"/>
    <mergeCell ref="A92:K92"/>
    <mergeCell ref="A81:G81"/>
    <mergeCell ref="A82:G82"/>
    <mergeCell ref="A83:G83"/>
    <mergeCell ref="A84:G84"/>
    <mergeCell ref="A85:G85"/>
    <mergeCell ref="A86:G86"/>
    <mergeCell ref="A87:G87"/>
    <mergeCell ref="A88:G88"/>
    <mergeCell ref="A89:G89"/>
    <mergeCell ref="A90:G90"/>
    <mergeCell ref="A91:G91"/>
    <mergeCell ref="I91:K91"/>
    <mergeCell ref="A74:D74"/>
    <mergeCell ref="G74:K74"/>
    <mergeCell ref="A75:D75"/>
    <mergeCell ref="G75:K75"/>
    <mergeCell ref="I83:K83"/>
    <mergeCell ref="A70:D70"/>
    <mergeCell ref="G69:K69"/>
    <mergeCell ref="G70:K70"/>
    <mergeCell ref="A93:K93"/>
    <mergeCell ref="A104:K104"/>
    <mergeCell ref="A107:K107"/>
    <mergeCell ref="A113:K113"/>
    <mergeCell ref="A118:K118"/>
    <mergeCell ref="A105:G105"/>
    <mergeCell ref="A106:G106"/>
    <mergeCell ref="A108:G108"/>
    <mergeCell ref="A109:G109"/>
    <mergeCell ref="A110:G110"/>
    <mergeCell ref="A111:G111"/>
    <mergeCell ref="A112:G112"/>
    <mergeCell ref="A114:G114"/>
    <mergeCell ref="A115:G115"/>
    <mergeCell ref="A116:G116"/>
    <mergeCell ref="A117:G117"/>
    <mergeCell ref="A95:G95"/>
    <mergeCell ref="A94:G94"/>
    <mergeCell ref="A96:G96"/>
    <mergeCell ref="A97:G97"/>
    <mergeCell ref="A98:G98"/>
    <mergeCell ref="A99:G99"/>
    <mergeCell ref="A100:G100"/>
    <mergeCell ref="A101:G101"/>
    <mergeCell ref="O127:Q127"/>
    <mergeCell ref="E128:F128"/>
    <mergeCell ref="M128:M129"/>
    <mergeCell ref="O128:O129"/>
    <mergeCell ref="P128:P129"/>
    <mergeCell ref="Q128:Q129"/>
    <mergeCell ref="A123:K123"/>
    <mergeCell ref="G128:I129"/>
    <mergeCell ref="J128:K129"/>
    <mergeCell ref="A128:D129"/>
    <mergeCell ref="E124:G124"/>
    <mergeCell ref="E125:G125"/>
    <mergeCell ref="E126:G126"/>
    <mergeCell ref="A131:D131"/>
    <mergeCell ref="G131:I131"/>
    <mergeCell ref="J131:K131"/>
    <mergeCell ref="A124:D124"/>
    <mergeCell ref="A125:D125"/>
    <mergeCell ref="A126:D126"/>
    <mergeCell ref="A127:E127"/>
    <mergeCell ref="A132:D132"/>
    <mergeCell ref="G132:I132"/>
    <mergeCell ref="J132:K132"/>
    <mergeCell ref="A133:D133"/>
    <mergeCell ref="G133:I133"/>
    <mergeCell ref="J133:K133"/>
    <mergeCell ref="A134:D134"/>
    <mergeCell ref="G134:I134"/>
    <mergeCell ref="J134:K134"/>
    <mergeCell ref="A135:D135"/>
    <mergeCell ref="G135:I135"/>
    <mergeCell ref="J135:K135"/>
    <mergeCell ref="A136:D136"/>
    <mergeCell ref="G136:I136"/>
    <mergeCell ref="J136:K136"/>
    <mergeCell ref="A137:D137"/>
    <mergeCell ref="G137:I137"/>
    <mergeCell ref="J137:K137"/>
    <mergeCell ref="A138:D138"/>
    <mergeCell ref="G138:I138"/>
    <mergeCell ref="J138:K138"/>
    <mergeCell ref="A139:D139"/>
    <mergeCell ref="G139:I139"/>
    <mergeCell ref="J139:K139"/>
    <mergeCell ref="A140:D140"/>
    <mergeCell ref="G140:I140"/>
    <mergeCell ref="J140:K140"/>
    <mergeCell ref="A141:D141"/>
    <mergeCell ref="G141:I141"/>
    <mergeCell ref="J141:K141"/>
    <mergeCell ref="A142:D142"/>
    <mergeCell ref="G142:I142"/>
    <mergeCell ref="J142:K142"/>
    <mergeCell ref="A143:D143"/>
    <mergeCell ref="G143:I143"/>
    <mergeCell ref="J143:K143"/>
    <mergeCell ref="A144:D144"/>
    <mergeCell ref="G144:I144"/>
    <mergeCell ref="J144:K144"/>
    <mergeCell ref="A145:D145"/>
    <mergeCell ref="G145:I145"/>
    <mergeCell ref="J145:K145"/>
    <mergeCell ref="A146:D146"/>
    <mergeCell ref="G146:I146"/>
    <mergeCell ref="J146:K146"/>
    <mergeCell ref="A147:D147"/>
    <mergeCell ref="G147:I147"/>
    <mergeCell ref="J147:K147"/>
    <mergeCell ref="A148:D148"/>
    <mergeCell ref="G148:I148"/>
    <mergeCell ref="J148:K148"/>
    <mergeCell ref="A149:D149"/>
    <mergeCell ref="G149:I149"/>
    <mergeCell ref="J149:K149"/>
    <mergeCell ref="A150:D150"/>
    <mergeCell ref="G150:I150"/>
    <mergeCell ref="J150:K150"/>
    <mergeCell ref="A151:D151"/>
    <mergeCell ref="G151:I151"/>
    <mergeCell ref="J151:K151"/>
    <mergeCell ref="A152:D152"/>
    <mergeCell ref="G152:I152"/>
    <mergeCell ref="J152:K152"/>
    <mergeCell ref="A153:D153"/>
    <mergeCell ref="G153:I153"/>
    <mergeCell ref="J153:K153"/>
    <mergeCell ref="A154:D154"/>
    <mergeCell ref="G154:I154"/>
    <mergeCell ref="J154:K154"/>
    <mergeCell ref="A155:D155"/>
    <mergeCell ref="G155:I155"/>
    <mergeCell ref="J155:K155"/>
    <mergeCell ref="A156:D156"/>
    <mergeCell ref="G156:I156"/>
    <mergeCell ref="J156:K156"/>
    <mergeCell ref="A157:D157"/>
    <mergeCell ref="G157:I157"/>
    <mergeCell ref="J157:K157"/>
    <mergeCell ref="A158:D158"/>
    <mergeCell ref="G158:I158"/>
    <mergeCell ref="J158:K158"/>
    <mergeCell ref="A159:D159"/>
    <mergeCell ref="G159:I159"/>
    <mergeCell ref="J159:K159"/>
    <mergeCell ref="A160:D160"/>
    <mergeCell ref="G160:I160"/>
    <mergeCell ref="J160:K160"/>
    <mergeCell ref="A161:D161"/>
    <mergeCell ref="G161:I161"/>
    <mergeCell ref="J161:K161"/>
    <mergeCell ref="A162:D162"/>
    <mergeCell ref="G162:I162"/>
    <mergeCell ref="J162:K162"/>
    <mergeCell ref="A163:D163"/>
    <mergeCell ref="G163:I163"/>
    <mergeCell ref="J163:K163"/>
    <mergeCell ref="A164:D164"/>
    <mergeCell ref="G164:I164"/>
    <mergeCell ref="J164:K164"/>
    <mergeCell ref="A165:D165"/>
    <mergeCell ref="G165:I165"/>
    <mergeCell ref="J165:K165"/>
    <mergeCell ref="A166:D166"/>
    <mergeCell ref="G166:I166"/>
    <mergeCell ref="J166:K166"/>
    <mergeCell ref="A167:D167"/>
    <mergeCell ref="G167:I167"/>
    <mergeCell ref="J167:K167"/>
    <mergeCell ref="A168:D168"/>
    <mergeCell ref="G168:I168"/>
    <mergeCell ref="J168:K168"/>
    <mergeCell ref="A169:D169"/>
    <mergeCell ref="G169:I169"/>
    <mergeCell ref="J169:K169"/>
    <mergeCell ref="A170:D170"/>
    <mergeCell ref="G170:I170"/>
    <mergeCell ref="J170:K170"/>
    <mergeCell ref="A171:D171"/>
    <mergeCell ref="G171:I171"/>
    <mergeCell ref="J171:K171"/>
    <mergeCell ref="A172:D172"/>
    <mergeCell ref="G172:I172"/>
    <mergeCell ref="J172:K172"/>
    <mergeCell ref="A173:D173"/>
    <mergeCell ref="G173:I173"/>
    <mergeCell ref="J173:K173"/>
    <mergeCell ref="A174:D174"/>
    <mergeCell ref="G174:I174"/>
    <mergeCell ref="J174:K174"/>
    <mergeCell ref="A175:D175"/>
    <mergeCell ref="G175:I175"/>
    <mergeCell ref="J175:K175"/>
    <mergeCell ref="A176:D176"/>
    <mergeCell ref="G176:I176"/>
    <mergeCell ref="J176:K176"/>
    <mergeCell ref="A177:D177"/>
    <mergeCell ref="G177:I177"/>
    <mergeCell ref="J177:K177"/>
    <mergeCell ref="A178:D178"/>
    <mergeCell ref="G178:I178"/>
    <mergeCell ref="J178:K178"/>
    <mergeCell ref="A179:D179"/>
    <mergeCell ref="G179:I179"/>
    <mergeCell ref="J179:K179"/>
    <mergeCell ref="A180:D180"/>
    <mergeCell ref="G180:I180"/>
    <mergeCell ref="J180:K180"/>
    <mergeCell ref="A181:D181"/>
    <mergeCell ref="G181:I181"/>
    <mergeCell ref="J181:K181"/>
    <mergeCell ref="A182:D182"/>
    <mergeCell ref="G182:I182"/>
    <mergeCell ref="J182:K182"/>
    <mergeCell ref="A183:D183"/>
    <mergeCell ref="G183:I183"/>
    <mergeCell ref="J183:K183"/>
    <mergeCell ref="A184:D184"/>
    <mergeCell ref="G184:I184"/>
    <mergeCell ref="J184:K184"/>
    <mergeCell ref="A185:D185"/>
    <mergeCell ref="G185:I185"/>
    <mergeCell ref="J185:K185"/>
    <mergeCell ref="A186:D186"/>
    <mergeCell ref="G186:I186"/>
    <mergeCell ref="J186:K186"/>
    <mergeCell ref="A187:D187"/>
    <mergeCell ref="G187:I187"/>
    <mergeCell ref="J187:K187"/>
    <mergeCell ref="A188:D188"/>
    <mergeCell ref="G188:I188"/>
    <mergeCell ref="J188:K188"/>
    <mergeCell ref="A189:D189"/>
    <mergeCell ref="G189:I189"/>
    <mergeCell ref="J189:K189"/>
    <mergeCell ref="A190:D190"/>
    <mergeCell ref="G190:I190"/>
    <mergeCell ref="J190:K190"/>
    <mergeCell ref="A191:D191"/>
    <mergeCell ref="G191:I191"/>
    <mergeCell ref="J191:K191"/>
    <mergeCell ref="A192:D192"/>
    <mergeCell ref="G192:I192"/>
    <mergeCell ref="J192:K192"/>
    <mergeCell ref="A193:D193"/>
    <mergeCell ref="G193:I193"/>
    <mergeCell ref="J193:K193"/>
    <mergeCell ref="A194:D194"/>
    <mergeCell ref="G194:I194"/>
    <mergeCell ref="J194:K194"/>
    <mergeCell ref="A195:D195"/>
    <mergeCell ref="G195:I195"/>
    <mergeCell ref="J195:K195"/>
    <mergeCell ref="A196:D196"/>
    <mergeCell ref="G196:I196"/>
    <mergeCell ref="J196:K196"/>
    <mergeCell ref="A197:D197"/>
    <mergeCell ref="G197:I197"/>
    <mergeCell ref="J197:K197"/>
    <mergeCell ref="A198:D198"/>
    <mergeCell ref="G198:I198"/>
    <mergeCell ref="J198:K198"/>
    <mergeCell ref="A199:D199"/>
    <mergeCell ref="G199:I199"/>
    <mergeCell ref="J199:K199"/>
    <mergeCell ref="A200:D200"/>
    <mergeCell ref="G200:I200"/>
    <mergeCell ref="J200:K200"/>
    <mergeCell ref="A201:D201"/>
    <mergeCell ref="G201:I201"/>
    <mergeCell ref="J201:K201"/>
    <mergeCell ref="A202:D202"/>
    <mergeCell ref="G202:I202"/>
    <mergeCell ref="J202:K202"/>
    <mergeCell ref="A203:D203"/>
    <mergeCell ref="G203:I203"/>
    <mergeCell ref="J203:K203"/>
    <mergeCell ref="G209:I209"/>
    <mergeCell ref="J209:K209"/>
    <mergeCell ref="A204:D204"/>
    <mergeCell ref="G204:I204"/>
    <mergeCell ref="J204:K204"/>
    <mergeCell ref="A205:D205"/>
    <mergeCell ref="G205:I205"/>
    <mergeCell ref="J205:K205"/>
    <mergeCell ref="A206:D206"/>
    <mergeCell ref="G206:I206"/>
    <mergeCell ref="J206:K206"/>
    <mergeCell ref="A213:D213"/>
    <mergeCell ref="G213:I213"/>
    <mergeCell ref="J213:K213"/>
    <mergeCell ref="N18:U20"/>
    <mergeCell ref="M70:U73"/>
    <mergeCell ref="M114:U114"/>
    <mergeCell ref="M115:U115"/>
    <mergeCell ref="N64:T66"/>
    <mergeCell ref="A210:D210"/>
    <mergeCell ref="G210:I210"/>
    <mergeCell ref="J210:K210"/>
    <mergeCell ref="A211:D211"/>
    <mergeCell ref="G211:I211"/>
    <mergeCell ref="J211:K211"/>
    <mergeCell ref="A212:D212"/>
    <mergeCell ref="G212:I212"/>
    <mergeCell ref="J212:K212"/>
    <mergeCell ref="A207:D207"/>
    <mergeCell ref="G207:I207"/>
    <mergeCell ref="J207:K207"/>
    <mergeCell ref="A208:D208"/>
    <mergeCell ref="G208:I208"/>
    <mergeCell ref="J208:K208"/>
    <mergeCell ref="A209:D209"/>
  </mergeCells>
  <dataValidations count="4">
    <dataValidation type="list" allowBlank="1" showInputMessage="1" showErrorMessage="1" sqref="C3">
      <formula1>"погодження,попереднє погодження,погодження (незастосування ознаки),попереднє погодження  (незастосування ознаки)"</formula1>
    </dataValidation>
    <dataValidation type="list" allowBlank="1" showInputMessage="1" showErrorMessage="1" sqref="M59">
      <formula1>"некомплект"</formula1>
    </dataValidation>
    <dataValidation type="list" allowBlank="1" showInputMessage="1" showErrorMessage="1" sqref="H55 H25:H28 H105:H106 H108:H112 H95:H103 H39:H41 H43:H45 H47 H49:H51 H53 H30:H32 H114:H117 H119:H121 H34:H37 H81:H91 O130:Q214 C21:D21">
      <formula1>"ТАК,НІ"</formula1>
    </dataValidation>
    <dataValidation type="list" allowBlank="1" showInputMessage="1" sqref="G70:K78">
      <mc:AlternateContent xmlns:x12ac="http://schemas.microsoft.com/office/spreadsheetml/2011/1/ac" xmlns:mc="http://schemas.openxmlformats.org/markup-compatibility/2006">
        <mc:Choice Requires="x12ac">
          <x12ac:list>відсутня негативна інформація,позитивний висновок,"окремі зауваження, які не є ознаками",негативний висновок</x12ac:list>
        </mc:Choice>
        <mc:Fallback>
          <formula1>"відсутня негативна інформація,позитивний висновок,окремі зауваження, які не є ознаками,негативний висновок"</formula1>
        </mc:Fallback>
      </mc:AlternateContent>
    </dataValidation>
  </dataValidations>
  <pageMargins left="0.39370078740157483" right="0.39370078740157483" top="0.39370078740157483" bottom="0.39370078740157483" header="0.19685039370078741" footer="0.19685039370078741"/>
  <pageSetup paperSize="9" fitToHeight="0" orientation="landscape" horizontalDpi="4294967293"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FFFF00"/>
  </sheetPr>
  <dimension ref="A1:AT228"/>
  <sheetViews>
    <sheetView showGridLines="0" showZeros="0" zoomScaleNormal="100" zoomScaleSheetLayoutView="70" workbookViewId="0">
      <selection activeCell="A2" sqref="A2:K2"/>
    </sheetView>
  </sheetViews>
  <sheetFormatPr defaultColWidth="0" defaultRowHeight="14.5" zeroHeight="1" x14ac:dyDescent="0.35"/>
  <cols>
    <col min="1" max="7" width="12.54296875" style="341" customWidth="1"/>
    <col min="8" max="11" width="12.54296875" customWidth="1"/>
    <col min="12" max="12" width="1.1796875" customWidth="1"/>
    <col min="13" max="13" width="13" customWidth="1"/>
    <col min="14" max="14" width="4.54296875" customWidth="1"/>
    <col min="15" max="21" width="10.54296875" customWidth="1"/>
    <col min="22" max="22" width="16.81640625" customWidth="1"/>
    <col min="23" max="16384" width="10.54296875" hidden="1"/>
  </cols>
  <sheetData>
    <row r="1" spans="1:21" x14ac:dyDescent="0.35">
      <c r="B1" s="419"/>
      <c r="C1" s="419"/>
      <c r="D1" s="419"/>
      <c r="E1" s="419"/>
      <c r="F1" s="419"/>
      <c r="G1" s="419"/>
      <c r="K1" s="419" t="s">
        <v>1255</v>
      </c>
      <c r="M1" s="444"/>
    </row>
    <row r="2" spans="1:21" ht="37" customHeight="1" x14ac:dyDescent="0.35">
      <c r="A2" s="729" t="s">
        <v>1601</v>
      </c>
      <c r="B2" s="729"/>
      <c r="C2" s="729"/>
      <c r="D2" s="729"/>
      <c r="E2" s="729"/>
      <c r="F2" s="729"/>
      <c r="G2" s="729"/>
      <c r="H2" s="729"/>
      <c r="I2" s="729"/>
      <c r="J2" s="729"/>
      <c r="K2" s="729"/>
      <c r="M2" s="444"/>
    </row>
    <row r="3" spans="1:21" ht="15.65" customHeight="1" x14ac:dyDescent="0.35">
      <c r="B3" s="452"/>
      <c r="C3" s="453" t="s">
        <v>1256</v>
      </c>
      <c r="D3" s="786"/>
      <c r="E3" s="786"/>
      <c r="F3" s="786"/>
      <c r="G3" s="786"/>
      <c r="H3" s="786"/>
      <c r="I3" s="786"/>
      <c r="J3" s="786"/>
      <c r="K3" s="786"/>
      <c r="M3" s="444"/>
    </row>
    <row r="4" spans="1:21" ht="24" customHeight="1" x14ac:dyDescent="0.35">
      <c r="B4" s="452"/>
      <c r="C4" s="454" t="s">
        <v>1257</v>
      </c>
      <c r="D4" s="787"/>
      <c r="E4" s="787"/>
      <c r="F4" s="787"/>
      <c r="G4" s="787"/>
      <c r="H4" s="787"/>
      <c r="I4" s="787"/>
      <c r="J4" s="787"/>
      <c r="K4" s="787"/>
      <c r="M4" s="444"/>
    </row>
    <row r="5" spans="1:21" ht="16.75" customHeight="1" x14ac:dyDescent="0.35">
      <c r="A5" s="736"/>
      <c r="B5" s="736"/>
      <c r="C5" s="736"/>
      <c r="D5" s="736"/>
      <c r="E5" s="736"/>
      <c r="F5" s="736"/>
      <c r="G5" s="736"/>
      <c r="M5" s="444"/>
    </row>
    <row r="6" spans="1:21" ht="14.5" customHeight="1" x14ac:dyDescent="0.35">
      <c r="A6" s="704" t="s">
        <v>563</v>
      </c>
      <c r="B6" s="704"/>
      <c r="C6" s="704"/>
      <c r="D6" s="704"/>
      <c r="E6" s="704"/>
      <c r="F6" s="704"/>
      <c r="G6" s="704"/>
      <c r="H6" s="704"/>
      <c r="I6" s="704"/>
      <c r="J6" s="704"/>
      <c r="K6" s="704"/>
      <c r="M6" s="444"/>
    </row>
    <row r="7" spans="1:21" x14ac:dyDescent="0.35">
      <c r="A7" s="730" t="s">
        <v>395</v>
      </c>
      <c r="B7" s="730"/>
      <c r="C7" s="730"/>
      <c r="D7" s="784" t="str">
        <f>'Для друку'!$E$5</f>
        <v/>
      </c>
      <c r="E7" s="784"/>
      <c r="F7" s="784"/>
      <c r="G7" s="784"/>
      <c r="H7" s="784"/>
      <c r="I7" s="784"/>
      <c r="J7" s="784"/>
      <c r="K7" s="784"/>
      <c r="M7" s="444"/>
    </row>
    <row r="8" spans="1:21" x14ac:dyDescent="0.35">
      <c r="A8" s="730" t="s">
        <v>1590</v>
      </c>
      <c r="B8" s="730"/>
      <c r="C8" s="730"/>
      <c r="D8" s="784" t="str">
        <f ca="1">CONCATENATE('Для друку'!$F$13," ",'Для друку'!$F$14)</f>
        <v xml:space="preserve">     </v>
      </c>
      <c r="E8" s="784"/>
      <c r="F8" s="784"/>
      <c r="G8" s="784"/>
      <c r="H8" s="784"/>
      <c r="I8" s="784"/>
      <c r="J8" s="784"/>
      <c r="K8" s="784"/>
      <c r="M8" s="444"/>
    </row>
    <row r="9" spans="1:21" x14ac:dyDescent="0.35">
      <c r="A9" s="730" t="s">
        <v>283</v>
      </c>
      <c r="B9" s="730"/>
      <c r="C9" s="730"/>
      <c r="D9" s="784" t="str">
        <f ca="1">'Для друку'!$F$15</f>
        <v xml:space="preserve"> ;   -  </v>
      </c>
      <c r="E9" s="784"/>
      <c r="F9" s="784"/>
      <c r="G9" s="784"/>
      <c r="H9" s="784"/>
      <c r="I9" s="784"/>
      <c r="J9" s="784"/>
      <c r="K9" s="784"/>
      <c r="M9" s="444"/>
    </row>
    <row r="10" spans="1:21" x14ac:dyDescent="0.35">
      <c r="A10" s="730" t="s">
        <v>309</v>
      </c>
      <c r="B10" s="730"/>
      <c r="C10" s="730"/>
      <c r="D10" s="784" t="str">
        <f ca="1">'Для друку'!$F$16</f>
        <v xml:space="preserve"> ,  .  ,  . ,  </v>
      </c>
      <c r="E10" s="784"/>
      <c r="F10" s="784"/>
      <c r="G10" s="784"/>
      <c r="H10" s="784"/>
      <c r="I10" s="784"/>
      <c r="J10" s="784"/>
      <c r="K10" s="784"/>
      <c r="M10" s="444"/>
    </row>
    <row r="11" spans="1:21" x14ac:dyDescent="0.35">
      <c r="A11" s="730" t="s">
        <v>566</v>
      </c>
      <c r="B11" s="730"/>
      <c r="C11" s="730"/>
      <c r="D11" s="785" t="str">
        <f ca="1">'Для друку'!$F$17</f>
        <v xml:space="preserve"> </v>
      </c>
      <c r="E11" s="785"/>
      <c r="F11" s="785"/>
      <c r="G11" s="785"/>
      <c r="H11" s="785"/>
      <c r="I11" s="785"/>
      <c r="J11" s="785"/>
      <c r="K11" s="785"/>
      <c r="M11" s="444"/>
    </row>
    <row r="12" spans="1:21" x14ac:dyDescent="0.35">
      <c r="A12" s="730" t="s">
        <v>243</v>
      </c>
      <c r="B12" s="730"/>
      <c r="C12" s="730"/>
      <c r="D12" s="784" t="str">
        <f ca="1">'Для друку'!$F$18</f>
        <v/>
      </c>
      <c r="E12" s="784"/>
      <c r="F12" s="784"/>
      <c r="G12" s="784"/>
      <c r="H12" s="784"/>
      <c r="I12" s="784"/>
      <c r="J12" s="784"/>
      <c r="K12" s="784"/>
      <c r="M12" s="444"/>
    </row>
    <row r="13" spans="1:21" x14ac:dyDescent="0.35">
      <c r="A13" s="730" t="s">
        <v>244</v>
      </c>
      <c r="B13" s="730"/>
      <c r="C13" s="730"/>
      <c r="D13" s="784" t="str">
        <f ca="1">'Для друку'!$F$22</f>
        <v/>
      </c>
      <c r="E13" s="784"/>
      <c r="F13" s="784"/>
      <c r="G13" s="784"/>
      <c r="H13" s="784"/>
      <c r="I13" s="784"/>
      <c r="J13" s="784"/>
      <c r="K13" s="784"/>
      <c r="M13" s="444"/>
    </row>
    <row r="14" spans="1:21" x14ac:dyDescent="0.35">
      <c r="A14" s="730" t="s">
        <v>567</v>
      </c>
      <c r="B14" s="730"/>
      <c r="C14" s="730"/>
      <c r="D14" s="784" t="str">
        <f ca="1">'Для друку'!$F$31</f>
        <v xml:space="preserve">     </v>
      </c>
      <c r="E14" s="784"/>
      <c r="F14" s="784"/>
      <c r="G14" s="784"/>
      <c r="H14" s="784"/>
      <c r="I14" s="784"/>
      <c r="J14" s="784"/>
      <c r="K14" s="784"/>
      <c r="M14" s="459">
        <f>IF(M55&gt;0,0,MAX(E55:I55))</f>
        <v>0</v>
      </c>
      <c r="N14" s="501" t="s">
        <v>1573</v>
      </c>
      <c r="O14" s="501"/>
      <c r="P14" s="501"/>
      <c r="Q14" s="501"/>
      <c r="R14" s="501"/>
      <c r="S14" s="501"/>
      <c r="T14" s="501"/>
      <c r="U14" s="501"/>
    </row>
    <row r="15" spans="1:21" ht="14.5" customHeight="1" x14ac:dyDescent="0.35">
      <c r="A15" s="730" t="s">
        <v>373</v>
      </c>
      <c r="B15" s="730"/>
      <c r="C15" s="730"/>
      <c r="D15" s="784" t="str">
        <f ca="1">'Для друку'!D102</f>
        <v xml:space="preserve"> </v>
      </c>
      <c r="E15" s="784"/>
      <c r="F15" s="784"/>
      <c r="G15" s="784"/>
      <c r="H15" s="784"/>
      <c r="I15" s="784"/>
      <c r="J15" s="784"/>
      <c r="K15" s="784"/>
      <c r="M15" s="460" t="str">
        <f>IF(M14=0,"",IF(OR($D$3=#REF!,$D$3=#REF!),$M$14+$M$60+$M$61+$M$62+$M$63+45,$M$14+$M$60+$M$61+$M$62+$M$63+90))</f>
        <v/>
      </c>
      <c r="N15" s="501" t="s">
        <v>1574</v>
      </c>
      <c r="O15" s="501"/>
      <c r="P15" s="501"/>
      <c r="Q15" s="501"/>
      <c r="R15" s="501"/>
      <c r="S15" s="501"/>
      <c r="T15" s="501"/>
      <c r="U15" s="501"/>
    </row>
    <row r="16" spans="1:21" x14ac:dyDescent="0.35">
      <c r="A16" s="416"/>
      <c r="B16" s="416"/>
      <c r="C16" s="416"/>
      <c r="D16" s="420"/>
      <c r="E16" s="420"/>
      <c r="F16" s="420"/>
      <c r="G16" s="421"/>
      <c r="H16" s="420"/>
      <c r="I16" s="420"/>
      <c r="J16" s="420"/>
      <c r="K16" s="420"/>
      <c r="M16" s="444"/>
      <c r="N16" s="501"/>
      <c r="O16" s="501"/>
      <c r="P16" s="501"/>
      <c r="Q16" s="501"/>
      <c r="R16" s="501"/>
      <c r="S16" s="501"/>
      <c r="T16" s="501"/>
      <c r="U16" s="501"/>
    </row>
    <row r="17" spans="1:21" ht="14.5" customHeight="1" x14ac:dyDescent="0.35">
      <c r="B17" s="347"/>
      <c r="C17" s="455" t="s">
        <v>1258</v>
      </c>
      <c r="D17" s="356" t="str">
        <f ca="1">'Для друку'!$J$92</f>
        <v xml:space="preserve"> </v>
      </c>
      <c r="E17" s="347"/>
      <c r="F17" s="455" t="s">
        <v>260</v>
      </c>
      <c r="G17" s="356" t="str">
        <f ca="1">'Для друку'!$M$92</f>
        <v xml:space="preserve"> </v>
      </c>
      <c r="M17" s="461" t="str">
        <f ca="1">IFERROR(G17-D17,"")</f>
        <v/>
      </c>
      <c r="N17" s="506" t="s">
        <v>1374</v>
      </c>
      <c r="O17" s="507"/>
      <c r="P17" s="507"/>
      <c r="Q17" s="507"/>
      <c r="R17" s="508"/>
      <c r="S17" s="508"/>
      <c r="T17" s="508"/>
      <c r="U17" s="508"/>
    </row>
    <row r="18" spans="1:21" ht="14.5" customHeight="1" x14ac:dyDescent="0.35">
      <c r="A18" s="762"/>
      <c r="B18" s="762"/>
      <c r="C18" s="762"/>
      <c r="D18" s="762"/>
      <c r="E18" s="762"/>
      <c r="F18" s="762"/>
      <c r="G18" s="762"/>
      <c r="M18" s="461" t="str">
        <f ca="1">IF(M17&lt;=30,"так","ні ")</f>
        <v xml:space="preserve">ні </v>
      </c>
      <c r="N18" s="769" t="s">
        <v>1589</v>
      </c>
      <c r="O18" s="769"/>
      <c r="P18" s="769"/>
      <c r="Q18" s="769"/>
      <c r="R18" s="769"/>
      <c r="S18" s="769"/>
      <c r="T18" s="769"/>
      <c r="U18" s="769"/>
    </row>
    <row r="19" spans="1:21" ht="14.5" customHeight="1" x14ac:dyDescent="0.35">
      <c r="A19" s="704" t="s">
        <v>1304</v>
      </c>
      <c r="B19" s="704"/>
      <c r="C19" s="704"/>
      <c r="D19" s="704"/>
      <c r="E19" s="704"/>
      <c r="F19" s="704"/>
      <c r="G19" s="704"/>
      <c r="H19" s="704"/>
      <c r="I19" s="704"/>
      <c r="J19" s="704"/>
      <c r="K19" s="704"/>
      <c r="M19" s="444"/>
      <c r="N19" s="769"/>
      <c r="O19" s="769"/>
      <c r="P19" s="769"/>
      <c r="Q19" s="769"/>
      <c r="R19" s="769"/>
      <c r="S19" s="769"/>
      <c r="T19" s="769"/>
      <c r="U19" s="769"/>
    </row>
    <row r="20" spans="1:21" x14ac:dyDescent="0.35">
      <c r="A20" s="727" t="s">
        <v>1305</v>
      </c>
      <c r="B20" s="727"/>
      <c r="C20" s="727"/>
      <c r="H20" s="360" t="s">
        <v>1286</v>
      </c>
      <c r="I20" s="727" t="s">
        <v>1259</v>
      </c>
      <c r="J20" s="727"/>
      <c r="K20" s="727"/>
      <c r="M20" s="444"/>
      <c r="N20" s="769"/>
      <c r="O20" s="769"/>
      <c r="P20" s="769"/>
      <c r="Q20" s="769"/>
      <c r="R20" s="769"/>
      <c r="S20" s="769"/>
      <c r="T20" s="769"/>
      <c r="U20" s="769"/>
    </row>
    <row r="21" spans="1:21" ht="14.5" customHeight="1" x14ac:dyDescent="0.35">
      <c r="A21" s="713" t="s">
        <v>1306</v>
      </c>
      <c r="B21" s="713"/>
      <c r="C21" s="713"/>
      <c r="D21" s="713"/>
      <c r="E21" s="713"/>
      <c r="F21" s="713"/>
      <c r="G21" s="713"/>
      <c r="H21" s="357"/>
      <c r="I21" s="713"/>
      <c r="J21" s="713"/>
      <c r="K21" s="713"/>
      <c r="M21" s="444"/>
      <c r="N21" s="501"/>
      <c r="O21" s="501"/>
      <c r="P21" s="501"/>
      <c r="Q21" s="501"/>
      <c r="R21" s="501"/>
      <c r="S21" s="501"/>
      <c r="T21" s="501"/>
      <c r="U21" s="501"/>
    </row>
    <row r="22" spans="1:21" ht="29" customHeight="1" x14ac:dyDescent="0.35">
      <c r="A22" s="713" t="s">
        <v>1474</v>
      </c>
      <c r="B22" s="713"/>
      <c r="C22" s="713"/>
      <c r="D22" s="713"/>
      <c r="E22" s="713"/>
      <c r="F22" s="713"/>
      <c r="G22" s="713"/>
      <c r="H22" s="357"/>
      <c r="I22" s="713"/>
      <c r="J22" s="713"/>
      <c r="K22" s="713"/>
      <c r="M22" s="444"/>
      <c r="N22" s="501"/>
      <c r="O22" s="501"/>
      <c r="P22" s="501"/>
      <c r="Q22" s="501"/>
      <c r="R22" s="501"/>
      <c r="S22" s="501"/>
      <c r="T22" s="501"/>
      <c r="U22" s="501"/>
    </row>
    <row r="23" spans="1:21" ht="14.5" customHeight="1" x14ac:dyDescent="0.35">
      <c r="A23" s="713" t="s">
        <v>1307</v>
      </c>
      <c r="B23" s="713"/>
      <c r="C23" s="713"/>
      <c r="D23" s="713"/>
      <c r="E23" s="713"/>
      <c r="F23" s="713"/>
      <c r="G23" s="713"/>
      <c r="H23" s="357"/>
      <c r="I23" s="713"/>
      <c r="J23" s="713"/>
      <c r="K23" s="713"/>
      <c r="M23" s="444"/>
      <c r="N23" s="501"/>
      <c r="O23" s="501"/>
      <c r="P23" s="501"/>
      <c r="Q23" s="501"/>
      <c r="R23" s="501"/>
      <c r="S23" s="501"/>
      <c r="T23" s="501"/>
      <c r="U23" s="501"/>
    </row>
    <row r="24" spans="1:21" ht="27.5" customHeight="1" x14ac:dyDescent="0.35">
      <c r="A24" s="713" t="s">
        <v>1591</v>
      </c>
      <c r="B24" s="713"/>
      <c r="C24" s="713"/>
      <c r="D24" s="713"/>
      <c r="E24" s="713"/>
      <c r="F24" s="713"/>
      <c r="G24" s="713"/>
      <c r="H24" s="357"/>
      <c r="I24" s="713"/>
      <c r="J24" s="713"/>
      <c r="K24" s="713"/>
      <c r="M24" s="444"/>
    </row>
    <row r="25" spans="1:21" x14ac:dyDescent="0.35">
      <c r="A25" s="726" t="s">
        <v>1308</v>
      </c>
      <c r="B25" s="726"/>
      <c r="C25" s="726"/>
      <c r="D25" s="726"/>
      <c r="E25" s="726"/>
      <c r="F25" s="726"/>
      <c r="G25" s="726"/>
      <c r="H25" s="726"/>
      <c r="I25" s="726"/>
      <c r="J25" s="726"/>
      <c r="K25" s="726"/>
      <c r="M25" s="502" t="s">
        <v>1366</v>
      </c>
    </row>
    <row r="26" spans="1:21" ht="14.5" customHeight="1" x14ac:dyDescent="0.35">
      <c r="A26" s="713" t="s">
        <v>1309</v>
      </c>
      <c r="B26" s="713"/>
      <c r="C26" s="713"/>
      <c r="D26" s="713"/>
      <c r="E26" s="713"/>
      <c r="F26" s="713"/>
      <c r="G26" s="713"/>
      <c r="H26" s="357"/>
      <c r="I26" s="713"/>
      <c r="J26" s="713"/>
      <c r="K26" s="713"/>
      <c r="M26" s="444"/>
    </row>
    <row r="27" spans="1:21" ht="28.5" customHeight="1" x14ac:dyDescent="0.35">
      <c r="A27" s="713" t="s">
        <v>1475</v>
      </c>
      <c r="B27" s="713"/>
      <c r="C27" s="713"/>
      <c r="D27" s="713"/>
      <c r="E27" s="713"/>
      <c r="F27" s="713"/>
      <c r="G27" s="713"/>
      <c r="H27" s="357"/>
      <c r="I27" s="713"/>
      <c r="J27" s="713"/>
      <c r="K27" s="713"/>
      <c r="M27" s="444"/>
    </row>
    <row r="28" spans="1:21" ht="28.5" customHeight="1" x14ac:dyDescent="0.35">
      <c r="A28" s="713" t="s">
        <v>1310</v>
      </c>
      <c r="B28" s="713"/>
      <c r="C28" s="713"/>
      <c r="D28" s="713"/>
      <c r="E28" s="713"/>
      <c r="F28" s="713"/>
      <c r="G28" s="713"/>
      <c r="H28" s="357"/>
      <c r="I28" s="713"/>
      <c r="J28" s="713"/>
      <c r="K28" s="713"/>
      <c r="M28" s="444"/>
    </row>
    <row r="29" spans="1:21" x14ac:dyDescent="0.35">
      <c r="A29" s="726" t="s">
        <v>1476</v>
      </c>
      <c r="B29" s="726"/>
      <c r="C29" s="726"/>
      <c r="D29" s="726"/>
      <c r="E29" s="726"/>
      <c r="F29" s="726"/>
      <c r="G29" s="726"/>
      <c r="H29" s="726"/>
      <c r="I29" s="726"/>
      <c r="J29" s="726"/>
      <c r="K29" s="726"/>
      <c r="M29" s="502" t="s">
        <v>1366</v>
      </c>
    </row>
    <row r="30" spans="1:21" x14ac:dyDescent="0.35">
      <c r="A30" s="713" t="s">
        <v>1311</v>
      </c>
      <c r="B30" s="713"/>
      <c r="C30" s="713"/>
      <c r="D30" s="713"/>
      <c r="E30" s="713"/>
      <c r="F30" s="713"/>
      <c r="G30" s="713"/>
      <c r="H30" s="357"/>
      <c r="I30" s="713"/>
      <c r="J30" s="713"/>
      <c r="K30" s="713"/>
      <c r="M30" s="444"/>
    </row>
    <row r="31" spans="1:21" x14ac:dyDescent="0.35">
      <c r="A31" s="713" t="s">
        <v>1312</v>
      </c>
      <c r="B31" s="713"/>
      <c r="C31" s="713"/>
      <c r="D31" s="713"/>
      <c r="E31" s="713"/>
      <c r="F31" s="713"/>
      <c r="G31" s="713"/>
      <c r="H31" s="357"/>
      <c r="I31" s="713"/>
      <c r="J31" s="713"/>
      <c r="K31" s="713"/>
      <c r="M31" s="444"/>
    </row>
    <row r="32" spans="1:21" x14ac:dyDescent="0.35">
      <c r="A32" s="713" t="s">
        <v>1477</v>
      </c>
      <c r="B32" s="713"/>
      <c r="C32" s="713"/>
      <c r="D32" s="713"/>
      <c r="E32" s="713"/>
      <c r="F32" s="713"/>
      <c r="G32" s="713"/>
      <c r="H32" s="357"/>
      <c r="I32" s="713"/>
      <c r="J32" s="713"/>
      <c r="K32" s="713"/>
      <c r="M32" s="444"/>
    </row>
    <row r="33" spans="1:13" ht="28.5" customHeight="1" x14ac:dyDescent="0.35">
      <c r="A33" s="713" t="s">
        <v>1478</v>
      </c>
      <c r="B33" s="713"/>
      <c r="C33" s="713"/>
      <c r="D33" s="713"/>
      <c r="E33" s="713"/>
      <c r="F33" s="713"/>
      <c r="G33" s="713"/>
      <c r="H33" s="357"/>
      <c r="I33" s="713"/>
      <c r="J33" s="713"/>
      <c r="K33" s="713"/>
      <c r="M33" s="444"/>
    </row>
    <row r="34" spans="1:13" x14ac:dyDescent="0.35">
      <c r="A34" s="726" t="s">
        <v>1313</v>
      </c>
      <c r="B34" s="726"/>
      <c r="C34" s="726"/>
      <c r="D34" s="726"/>
      <c r="E34" s="726"/>
      <c r="F34" s="726"/>
      <c r="G34" s="726"/>
      <c r="H34" s="726"/>
      <c r="I34" s="726"/>
      <c r="J34" s="726"/>
      <c r="K34" s="726"/>
      <c r="M34" s="502" t="s">
        <v>1366</v>
      </c>
    </row>
    <row r="35" spans="1:13" x14ac:dyDescent="0.35">
      <c r="A35" s="713" t="s">
        <v>1314</v>
      </c>
      <c r="B35" s="713"/>
      <c r="C35" s="713"/>
      <c r="D35" s="713"/>
      <c r="E35" s="713"/>
      <c r="F35" s="713"/>
      <c r="G35" s="713"/>
      <c r="H35" s="357"/>
      <c r="I35" s="713"/>
      <c r="J35" s="713"/>
      <c r="K35" s="713"/>
      <c r="M35" s="444"/>
    </row>
    <row r="36" spans="1:13" x14ac:dyDescent="0.35">
      <c r="A36" s="713" t="s">
        <v>1312</v>
      </c>
      <c r="B36" s="713"/>
      <c r="C36" s="713"/>
      <c r="D36" s="713"/>
      <c r="E36" s="713"/>
      <c r="F36" s="713"/>
      <c r="G36" s="713"/>
      <c r="H36" s="357"/>
      <c r="I36" s="713"/>
      <c r="J36" s="713"/>
      <c r="K36" s="713"/>
      <c r="M36" s="444"/>
    </row>
    <row r="37" spans="1:13" ht="28.5" customHeight="1" x14ac:dyDescent="0.35">
      <c r="A37" s="713" t="s">
        <v>1315</v>
      </c>
      <c r="B37" s="713"/>
      <c r="C37" s="713"/>
      <c r="D37" s="713"/>
      <c r="E37" s="713"/>
      <c r="F37" s="713"/>
      <c r="G37" s="713"/>
      <c r="H37" s="357"/>
      <c r="I37" s="713"/>
      <c r="J37" s="713"/>
      <c r="K37" s="713"/>
      <c r="M37" s="462"/>
    </row>
    <row r="38" spans="1:13" x14ac:dyDescent="0.35">
      <c r="A38" s="726" t="s">
        <v>1316</v>
      </c>
      <c r="B38" s="726"/>
      <c r="C38" s="726"/>
      <c r="D38" s="726"/>
      <c r="E38" s="726"/>
      <c r="F38" s="726"/>
      <c r="G38" s="726"/>
      <c r="H38" s="726"/>
      <c r="I38" s="726"/>
      <c r="J38" s="726"/>
      <c r="K38" s="726"/>
      <c r="M38" s="502" t="s">
        <v>1366</v>
      </c>
    </row>
    <row r="39" spans="1:13" x14ac:dyDescent="0.35">
      <c r="A39" s="713" t="s">
        <v>1317</v>
      </c>
      <c r="B39" s="713"/>
      <c r="C39" s="713"/>
      <c r="D39" s="713"/>
      <c r="E39" s="713"/>
      <c r="F39" s="713"/>
      <c r="G39" s="713"/>
      <c r="H39" s="357"/>
      <c r="I39" s="713"/>
      <c r="J39" s="713"/>
      <c r="K39" s="713"/>
      <c r="M39" s="444"/>
    </row>
    <row r="40" spans="1:13" ht="28.5" customHeight="1" x14ac:dyDescent="0.35">
      <c r="A40" s="713" t="s">
        <v>1318</v>
      </c>
      <c r="B40" s="713"/>
      <c r="C40" s="713"/>
      <c r="D40" s="713"/>
      <c r="E40" s="713"/>
      <c r="F40" s="713"/>
      <c r="G40" s="713"/>
      <c r="H40" s="357"/>
      <c r="I40" s="713"/>
      <c r="J40" s="713"/>
      <c r="K40" s="713"/>
      <c r="M40" s="444"/>
    </row>
    <row r="41" spans="1:13" x14ac:dyDescent="0.35">
      <c r="A41" s="713" t="s">
        <v>1314</v>
      </c>
      <c r="B41" s="713"/>
      <c r="C41" s="713"/>
      <c r="D41" s="713"/>
      <c r="E41" s="713"/>
      <c r="F41" s="713"/>
      <c r="G41" s="713"/>
      <c r="H41" s="357"/>
      <c r="I41" s="713"/>
      <c r="J41" s="713"/>
      <c r="K41" s="713"/>
      <c r="M41" s="444"/>
    </row>
    <row r="42" spans="1:13" x14ac:dyDescent="0.35">
      <c r="A42" s="726" t="s">
        <v>1319</v>
      </c>
      <c r="B42" s="726"/>
      <c r="C42" s="726"/>
      <c r="D42" s="726"/>
      <c r="E42" s="726"/>
      <c r="F42" s="726"/>
      <c r="G42" s="726"/>
      <c r="H42" s="726"/>
      <c r="I42" s="726"/>
      <c r="J42" s="726"/>
      <c r="K42" s="726"/>
      <c r="M42" s="502" t="s">
        <v>1367</v>
      </c>
    </row>
    <row r="43" spans="1:13" ht="28.5" customHeight="1" x14ac:dyDescent="0.35">
      <c r="A43" s="713" t="s">
        <v>1320</v>
      </c>
      <c r="B43" s="713"/>
      <c r="C43" s="713"/>
      <c r="D43" s="713"/>
      <c r="E43" s="713"/>
      <c r="F43" s="713"/>
      <c r="G43" s="713"/>
      <c r="H43" s="357"/>
      <c r="I43" s="713"/>
      <c r="J43" s="713"/>
      <c r="K43" s="713"/>
      <c r="M43" s="444"/>
    </row>
    <row r="44" spans="1:13" ht="28" customHeight="1" x14ac:dyDescent="0.35">
      <c r="A44" s="726" t="s">
        <v>1321</v>
      </c>
      <c r="B44" s="726"/>
      <c r="C44" s="726"/>
      <c r="D44" s="726"/>
      <c r="E44" s="726"/>
      <c r="F44" s="726"/>
      <c r="G44" s="726"/>
      <c r="H44" s="726"/>
      <c r="I44" s="726"/>
      <c r="J44" s="726"/>
      <c r="K44" s="726"/>
      <c r="M44" s="502" t="s">
        <v>1368</v>
      </c>
    </row>
    <row r="45" spans="1:13" x14ac:dyDescent="0.35">
      <c r="A45" s="713" t="s">
        <v>1322</v>
      </c>
      <c r="B45" s="713"/>
      <c r="C45" s="713"/>
      <c r="D45" s="713"/>
      <c r="E45" s="713"/>
      <c r="F45" s="713"/>
      <c r="G45" s="713"/>
      <c r="H45" s="357"/>
      <c r="I45" s="713"/>
      <c r="J45" s="713"/>
      <c r="K45" s="713"/>
      <c r="M45" s="444"/>
    </row>
    <row r="46" spans="1:13" x14ac:dyDescent="0.35">
      <c r="A46" s="713" t="s">
        <v>1323</v>
      </c>
      <c r="B46" s="713"/>
      <c r="C46" s="713"/>
      <c r="D46" s="713"/>
      <c r="E46" s="713"/>
      <c r="F46" s="713"/>
      <c r="G46" s="713"/>
      <c r="H46" s="357"/>
      <c r="I46" s="713"/>
      <c r="J46" s="713"/>
      <c r="K46" s="713"/>
      <c r="M46" s="444"/>
    </row>
    <row r="47" spans="1:13" ht="28.5" customHeight="1" x14ac:dyDescent="0.35">
      <c r="A47" s="713" t="s">
        <v>1324</v>
      </c>
      <c r="B47" s="713"/>
      <c r="C47" s="713"/>
      <c r="D47" s="713"/>
      <c r="E47" s="713"/>
      <c r="F47" s="713"/>
      <c r="G47" s="713"/>
      <c r="H47" s="357"/>
      <c r="I47" s="713"/>
      <c r="J47" s="713"/>
      <c r="K47" s="713"/>
      <c r="M47" s="502" t="s">
        <v>1369</v>
      </c>
    </row>
    <row r="48" spans="1:13" x14ac:dyDescent="0.35">
      <c r="A48" s="726" t="s">
        <v>1325</v>
      </c>
      <c r="B48" s="726"/>
      <c r="C48" s="726"/>
      <c r="D48" s="726"/>
      <c r="E48" s="726"/>
      <c r="F48" s="726"/>
      <c r="G48" s="726"/>
      <c r="H48" s="726"/>
      <c r="I48" s="726"/>
      <c r="J48" s="726"/>
      <c r="K48" s="726"/>
      <c r="M48" s="444"/>
    </row>
    <row r="49" spans="1:22" ht="45.65" customHeight="1" x14ac:dyDescent="0.35">
      <c r="A49" s="713" t="s">
        <v>1326</v>
      </c>
      <c r="B49" s="713"/>
      <c r="C49" s="713"/>
      <c r="D49" s="713"/>
      <c r="E49" s="713"/>
      <c r="F49" s="713"/>
      <c r="G49" s="713"/>
      <c r="H49" s="357"/>
      <c r="I49" s="713"/>
      <c r="J49" s="713"/>
      <c r="K49" s="713"/>
      <c r="M49" s="444"/>
    </row>
    <row r="50" spans="1:22" x14ac:dyDescent="0.35">
      <c r="A50" s="726" t="s">
        <v>1479</v>
      </c>
      <c r="B50" s="726"/>
      <c r="C50" s="726"/>
      <c r="D50" s="726"/>
      <c r="E50" s="726"/>
      <c r="F50" s="726"/>
      <c r="G50" s="726"/>
      <c r="H50" s="726"/>
      <c r="I50" s="726"/>
      <c r="J50" s="726"/>
      <c r="K50" s="726"/>
      <c r="M50" s="444"/>
    </row>
    <row r="51" spans="1:22" ht="54" customHeight="1" x14ac:dyDescent="0.35">
      <c r="A51" s="713" t="s">
        <v>1480</v>
      </c>
      <c r="B51" s="713"/>
      <c r="C51" s="713"/>
      <c r="D51" s="713"/>
      <c r="E51" s="713"/>
      <c r="F51" s="713"/>
      <c r="G51" s="713"/>
      <c r="H51" s="357"/>
      <c r="I51" s="713"/>
      <c r="J51" s="713"/>
      <c r="K51" s="713"/>
      <c r="M51" s="444"/>
    </row>
    <row r="52" spans="1:22" ht="6.5" customHeight="1" collapsed="1" x14ac:dyDescent="0.35">
      <c r="A52" s="358"/>
      <c r="B52" s="358"/>
      <c r="C52" s="351"/>
      <c r="D52" s="352"/>
      <c r="E52" s="358"/>
      <c r="F52" s="358"/>
      <c r="G52" s="358"/>
      <c r="M52" s="444"/>
    </row>
    <row r="53" spans="1:22" ht="14.5" customHeight="1" x14ac:dyDescent="0.35">
      <c r="A53" s="704" t="s">
        <v>1361</v>
      </c>
      <c r="B53" s="704"/>
      <c r="C53" s="704"/>
      <c r="D53" s="704"/>
      <c r="E53" s="704"/>
      <c r="F53" s="704"/>
      <c r="G53" s="704"/>
      <c r="H53" s="704"/>
      <c r="I53" s="704"/>
      <c r="J53" s="704"/>
      <c r="K53" s="704"/>
      <c r="M53" s="444"/>
    </row>
    <row r="54" spans="1:22" ht="5.5" customHeight="1" x14ac:dyDescent="0.35">
      <c r="E54" s="358"/>
      <c r="F54" s="358"/>
      <c r="M54" s="444"/>
    </row>
    <row r="55" spans="1:22" ht="14.5" customHeight="1" x14ac:dyDescent="0.35">
      <c r="B55"/>
      <c r="C55"/>
      <c r="D55" s="456" t="s">
        <v>1260</v>
      </c>
      <c r="E55" s="427"/>
      <c r="F55" s="428"/>
      <c r="G55" s="428"/>
      <c r="H55" s="429"/>
      <c r="I55" s="429"/>
      <c r="M55" s="463"/>
      <c r="N55" s="503" t="s">
        <v>1372</v>
      </c>
    </row>
    <row r="56" spans="1:22" ht="14.5" customHeight="1" x14ac:dyDescent="0.35">
      <c r="B56"/>
      <c r="C56"/>
      <c r="D56" s="456" t="s">
        <v>1261</v>
      </c>
      <c r="E56" s="427"/>
      <c r="F56" s="428"/>
      <c r="G56" s="429"/>
      <c r="H56" s="429"/>
      <c r="I56" s="429"/>
      <c r="M56" s="502" t="s">
        <v>1371</v>
      </c>
      <c r="N56" s="501"/>
    </row>
    <row r="57" spans="1:22" x14ac:dyDescent="0.35">
      <c r="A57" s="358"/>
      <c r="B57" s="358"/>
      <c r="C57" s="351"/>
      <c r="D57" s="352"/>
      <c r="E57" s="358"/>
      <c r="F57" s="358"/>
      <c r="G57" s="358"/>
      <c r="M57" s="444"/>
    </row>
    <row r="58" spans="1:22" ht="14.5" customHeight="1" x14ac:dyDescent="0.35">
      <c r="A58" s="788" t="s">
        <v>1262</v>
      </c>
      <c r="B58" s="788"/>
      <c r="C58" s="788"/>
      <c r="D58" s="788"/>
      <c r="E58" s="788"/>
      <c r="F58" s="788"/>
      <c r="G58" s="788"/>
      <c r="H58" s="788"/>
      <c r="I58" s="788"/>
      <c r="J58" s="788"/>
      <c r="K58" s="788"/>
      <c r="M58" s="444"/>
    </row>
    <row r="59" spans="1:22" ht="21" x14ac:dyDescent="0.35">
      <c r="A59" s="353"/>
      <c r="B59"/>
      <c r="C59"/>
      <c r="D59"/>
      <c r="E59"/>
      <c r="F59"/>
      <c r="G59"/>
      <c r="I59" s="430" t="s">
        <v>1365</v>
      </c>
      <c r="J59" s="430" t="s">
        <v>1364</v>
      </c>
      <c r="K59" s="430" t="s">
        <v>1363</v>
      </c>
      <c r="M59" s="462" t="s">
        <v>1263</v>
      </c>
    </row>
    <row r="60" spans="1:22" ht="17" customHeight="1" x14ac:dyDescent="0.35">
      <c r="A60" s="718" t="s">
        <v>1493</v>
      </c>
      <c r="B60" s="718"/>
      <c r="C60" s="718"/>
      <c r="D60" s="718"/>
      <c r="E60" s="718"/>
      <c r="F60" s="718"/>
      <c r="G60" s="718"/>
      <c r="H60" s="718"/>
      <c r="I60" s="431"/>
      <c r="J60" s="432"/>
      <c r="K60" s="432"/>
      <c r="M60" s="500">
        <f>IF($K60=0,J60-I60,K60-I60)</f>
        <v>0</v>
      </c>
      <c r="N60" s="768" t="s">
        <v>1264</v>
      </c>
      <c r="O60" s="798"/>
      <c r="P60" s="798"/>
      <c r="Q60" s="798"/>
      <c r="R60" s="798"/>
      <c r="S60" s="798"/>
      <c r="T60" s="798"/>
      <c r="U60" s="798"/>
      <c r="V60" s="798"/>
    </row>
    <row r="61" spans="1:22" ht="17" customHeight="1" x14ac:dyDescent="0.35">
      <c r="A61" s="718" t="s">
        <v>1265</v>
      </c>
      <c r="B61" s="718"/>
      <c r="C61" s="718"/>
      <c r="D61" s="718"/>
      <c r="E61" s="718"/>
      <c r="F61" s="718"/>
      <c r="G61" s="718"/>
      <c r="H61" s="718"/>
      <c r="I61" s="432"/>
      <c r="J61" s="432"/>
      <c r="K61" s="432"/>
      <c r="M61" s="500">
        <f>IF($K61=0,J61-I61,K61-I61)</f>
        <v>0</v>
      </c>
      <c r="N61" s="768"/>
      <c r="O61" s="798"/>
      <c r="P61" s="798"/>
      <c r="Q61" s="798"/>
      <c r="R61" s="798"/>
      <c r="S61" s="798"/>
      <c r="T61" s="798"/>
      <c r="U61" s="798"/>
      <c r="V61" s="798"/>
    </row>
    <row r="62" spans="1:22" x14ac:dyDescent="0.35">
      <c r="A62" s="718" t="s">
        <v>1266</v>
      </c>
      <c r="B62" s="718"/>
      <c r="C62" s="718"/>
      <c r="D62" s="718"/>
      <c r="E62" s="718"/>
      <c r="F62" s="718"/>
      <c r="G62" s="718"/>
      <c r="H62" s="718"/>
      <c r="I62" s="432"/>
      <c r="J62" s="432"/>
      <c r="K62" s="432"/>
      <c r="M62" s="500">
        <f>IF($K62=0,J62-I62,K62-I62)</f>
        <v>0</v>
      </c>
    </row>
    <row r="63" spans="1:22" ht="14.5" customHeight="1" x14ac:dyDescent="0.35">
      <c r="A63" s="718" t="s">
        <v>1267</v>
      </c>
      <c r="B63" s="718"/>
      <c r="C63" s="718"/>
      <c r="D63" s="718"/>
      <c r="E63" s="718"/>
      <c r="F63" s="718"/>
      <c r="G63" s="718"/>
      <c r="H63" s="718"/>
      <c r="I63" s="432"/>
      <c r="J63" s="432"/>
      <c r="K63" s="432"/>
      <c r="M63" s="500">
        <f>IF($K63=0,J63-I63,K63-I63)</f>
        <v>0</v>
      </c>
      <c r="N63" s="443" t="s">
        <v>1376</v>
      </c>
    </row>
    <row r="64" spans="1:22" x14ac:dyDescent="0.35">
      <c r="A64" s="788" t="s">
        <v>1268</v>
      </c>
      <c r="B64" s="788"/>
      <c r="C64" s="788"/>
      <c r="D64" s="788"/>
      <c r="E64" s="788"/>
      <c r="F64" s="788"/>
      <c r="G64" s="788"/>
      <c r="H64" s="788"/>
      <c r="I64" s="788"/>
      <c r="J64" s="788"/>
      <c r="K64" s="788"/>
      <c r="M64" s="444"/>
    </row>
    <row r="65" spans="1:23" ht="21" customHeight="1" x14ac:dyDescent="0.35">
      <c r="A65" s="349"/>
      <c r="B65" s="349"/>
      <c r="F65" s="433" t="s">
        <v>1269</v>
      </c>
      <c r="G65" s="433" t="s">
        <v>1270</v>
      </c>
      <c r="H65" s="722" t="s">
        <v>1271</v>
      </c>
      <c r="I65" s="722"/>
      <c r="J65" s="722"/>
      <c r="K65" s="722"/>
      <c r="M65" s="502" t="s">
        <v>1370</v>
      </c>
    </row>
    <row r="66" spans="1:23" ht="18.5" customHeight="1" x14ac:dyDescent="0.35">
      <c r="A66" s="718" t="s">
        <v>1272</v>
      </c>
      <c r="B66" s="718"/>
      <c r="C66" s="718"/>
      <c r="D66" s="718"/>
      <c r="E66" s="718"/>
      <c r="F66" s="436"/>
      <c r="G66" s="436"/>
      <c r="H66" s="783"/>
      <c r="I66" s="783"/>
      <c r="J66" s="783"/>
      <c r="K66" s="783"/>
      <c r="M66" s="770" t="s">
        <v>1596</v>
      </c>
      <c r="N66" s="771"/>
      <c r="O66" s="771"/>
      <c r="P66" s="771"/>
      <c r="Q66" s="771"/>
      <c r="R66" s="771"/>
      <c r="S66" s="771"/>
      <c r="T66" s="771"/>
      <c r="U66" s="771"/>
      <c r="V66" s="771"/>
      <c r="W66" s="445"/>
    </row>
    <row r="67" spans="1:23" ht="18.5" customHeight="1" x14ac:dyDescent="0.35">
      <c r="A67" s="718" t="s">
        <v>1578</v>
      </c>
      <c r="B67" s="718"/>
      <c r="C67" s="718"/>
      <c r="D67" s="718"/>
      <c r="E67" s="718"/>
      <c r="F67" s="436"/>
      <c r="G67" s="436"/>
      <c r="H67" s="783"/>
      <c r="I67" s="783"/>
      <c r="J67" s="783"/>
      <c r="K67" s="783"/>
      <c r="M67" s="770"/>
      <c r="N67" s="771"/>
      <c r="O67" s="771"/>
      <c r="P67" s="771"/>
      <c r="Q67" s="771"/>
      <c r="R67" s="771"/>
      <c r="S67" s="771"/>
      <c r="T67" s="771"/>
      <c r="U67" s="771"/>
      <c r="V67" s="771"/>
      <c r="W67" s="445"/>
    </row>
    <row r="68" spans="1:23" ht="18.5" customHeight="1" x14ac:dyDescent="0.35">
      <c r="A68" s="718" t="s">
        <v>1481</v>
      </c>
      <c r="B68" s="718"/>
      <c r="C68" s="718"/>
      <c r="D68" s="718"/>
      <c r="E68" s="718"/>
      <c r="F68" s="436"/>
      <c r="G68" s="436"/>
      <c r="H68" s="783"/>
      <c r="I68" s="783"/>
      <c r="J68" s="783"/>
      <c r="K68" s="783"/>
      <c r="M68" s="770"/>
      <c r="N68" s="771"/>
      <c r="O68" s="771"/>
      <c r="P68" s="771"/>
      <c r="Q68" s="771"/>
      <c r="R68" s="771"/>
      <c r="S68" s="771"/>
      <c r="T68" s="771"/>
      <c r="U68" s="771"/>
      <c r="V68" s="771"/>
      <c r="W68" s="445"/>
    </row>
    <row r="69" spans="1:23" ht="18.5" customHeight="1" x14ac:dyDescent="0.35">
      <c r="A69" s="718" t="s">
        <v>1482</v>
      </c>
      <c r="B69" s="718"/>
      <c r="C69" s="718"/>
      <c r="D69" s="718"/>
      <c r="E69" s="718"/>
      <c r="F69" s="436"/>
      <c r="G69" s="436"/>
      <c r="H69" s="783"/>
      <c r="I69" s="783"/>
      <c r="J69" s="783"/>
      <c r="K69" s="783"/>
      <c r="M69" s="770"/>
      <c r="N69" s="771"/>
      <c r="O69" s="771"/>
      <c r="P69" s="771"/>
      <c r="Q69" s="771"/>
      <c r="R69" s="771"/>
      <c r="S69" s="771"/>
      <c r="T69" s="771"/>
      <c r="U69" s="771"/>
      <c r="V69" s="771"/>
      <c r="W69" s="445"/>
    </row>
    <row r="70" spans="1:23" x14ac:dyDescent="0.35">
      <c r="A70" s="718"/>
      <c r="B70" s="718"/>
      <c r="C70" s="718"/>
      <c r="D70" s="718"/>
      <c r="E70" s="718"/>
      <c r="F70" s="436"/>
      <c r="G70" s="436"/>
      <c r="H70" s="783"/>
      <c r="I70" s="783"/>
      <c r="J70" s="783"/>
      <c r="K70" s="783"/>
      <c r="M70" s="513" t="s">
        <v>1577</v>
      </c>
    </row>
    <row r="71" spans="1:23" x14ac:dyDescent="0.35">
      <c r="A71" s="718"/>
      <c r="B71" s="718"/>
      <c r="C71" s="718"/>
      <c r="D71" s="718"/>
      <c r="E71" s="718"/>
      <c r="F71" s="436"/>
      <c r="G71" s="436"/>
      <c r="H71" s="783"/>
      <c r="I71" s="783"/>
      <c r="J71" s="783"/>
      <c r="K71" s="783"/>
      <c r="M71" s="444"/>
    </row>
    <row r="72" spans="1:23" x14ac:dyDescent="0.35">
      <c r="A72" s="718"/>
      <c r="B72" s="718"/>
      <c r="C72" s="718"/>
      <c r="D72" s="718"/>
      <c r="E72" s="718"/>
      <c r="F72" s="436"/>
      <c r="G72" s="436"/>
      <c r="H72" s="783"/>
      <c r="I72" s="783"/>
      <c r="J72" s="783"/>
      <c r="K72" s="783"/>
      <c r="M72" s="444"/>
    </row>
    <row r="73" spans="1:23" x14ac:dyDescent="0.35">
      <c r="A73" s="718"/>
      <c r="B73" s="718"/>
      <c r="C73" s="718"/>
      <c r="D73" s="718"/>
      <c r="E73" s="718"/>
      <c r="F73" s="436"/>
      <c r="G73" s="436"/>
      <c r="H73" s="783"/>
      <c r="I73" s="783"/>
      <c r="J73" s="783"/>
      <c r="K73" s="783"/>
      <c r="M73" s="444"/>
    </row>
    <row r="74" spans="1:23" x14ac:dyDescent="0.35">
      <c r="A74" s="718"/>
      <c r="B74" s="718"/>
      <c r="C74" s="718"/>
      <c r="D74" s="718"/>
      <c r="E74" s="718"/>
      <c r="F74" s="436"/>
      <c r="G74" s="436"/>
      <c r="H74" s="783"/>
      <c r="I74" s="783"/>
      <c r="J74" s="783"/>
      <c r="K74" s="783"/>
      <c r="M74" s="444"/>
    </row>
    <row r="75" spans="1:23" ht="5" customHeight="1" x14ac:dyDescent="0.35">
      <c r="A75"/>
      <c r="B75"/>
      <c r="C75"/>
      <c r="D75"/>
      <c r="E75"/>
      <c r="F75"/>
      <c r="G75"/>
      <c r="M75" s="444"/>
    </row>
    <row r="76" spans="1:23" ht="14.5" customHeight="1" x14ac:dyDescent="0.35">
      <c r="A76" s="704" t="s">
        <v>1273</v>
      </c>
      <c r="B76" s="704"/>
      <c r="C76" s="704"/>
      <c r="D76" s="704"/>
      <c r="E76" s="704"/>
      <c r="F76" s="704"/>
      <c r="G76" s="704"/>
      <c r="H76" s="704"/>
      <c r="I76" s="704"/>
      <c r="J76" s="704"/>
      <c r="K76" s="704"/>
      <c r="M76" s="444"/>
    </row>
    <row r="77" spans="1:23" x14ac:dyDescent="0.35">
      <c r="B77" s="426"/>
      <c r="C77" s="426"/>
      <c r="D77" s="426" t="s">
        <v>1274</v>
      </c>
      <c r="H77" s="471" t="s">
        <v>1362</v>
      </c>
      <c r="I77" s="468"/>
      <c r="J77" s="469" t="s">
        <v>1259</v>
      </c>
      <c r="K77" s="470"/>
      <c r="M77" s="444"/>
    </row>
    <row r="78" spans="1:23" ht="15" customHeight="1" x14ac:dyDescent="0.35">
      <c r="A78" s="714" t="s">
        <v>1275</v>
      </c>
      <c r="B78" s="714"/>
      <c r="C78" s="714"/>
      <c r="D78" s="714"/>
      <c r="E78" s="714"/>
      <c r="F78" s="714"/>
      <c r="G78" s="782"/>
      <c r="H78" s="357"/>
      <c r="I78" s="789"/>
      <c r="J78" s="789"/>
      <c r="K78" s="789"/>
      <c r="M78" s="444"/>
    </row>
    <row r="79" spans="1:23" x14ac:dyDescent="0.35">
      <c r="A79" s="714" t="s">
        <v>1276</v>
      </c>
      <c r="B79" s="714"/>
      <c r="C79" s="714"/>
      <c r="D79" s="714"/>
      <c r="E79" s="714"/>
      <c r="F79" s="714"/>
      <c r="G79" s="782"/>
      <c r="H79" s="357"/>
      <c r="I79" s="780"/>
      <c r="J79" s="780"/>
      <c r="K79" s="780"/>
      <c r="L79" s="146"/>
      <c r="M79" s="444"/>
      <c r="U79" s="146"/>
      <c r="V79" s="146"/>
      <c r="W79" s="146"/>
    </row>
    <row r="80" spans="1:23" x14ac:dyDescent="0.35">
      <c r="A80" s="714" t="s">
        <v>1580</v>
      </c>
      <c r="B80" s="714"/>
      <c r="C80" s="714"/>
      <c r="D80" s="714"/>
      <c r="E80" s="714"/>
      <c r="F80" s="714"/>
      <c r="G80" s="782"/>
      <c r="H80" s="357"/>
      <c r="I80" s="780" t="str">
        <f ca="1">'Для друку'!$U$623</f>
        <v xml:space="preserve"> </v>
      </c>
      <c r="J80" s="780"/>
      <c r="K80" s="780"/>
      <c r="L80" s="146"/>
      <c r="M80" s="444"/>
      <c r="U80" s="146"/>
      <c r="V80" s="146"/>
      <c r="W80" s="146"/>
    </row>
    <row r="81" spans="1:13" ht="28" customHeight="1" x14ac:dyDescent="0.35">
      <c r="A81" s="714" t="s">
        <v>1277</v>
      </c>
      <c r="B81" s="714"/>
      <c r="C81" s="714"/>
      <c r="D81" s="714"/>
      <c r="E81" s="714"/>
      <c r="F81" s="714"/>
      <c r="G81" s="782"/>
      <c r="H81" s="357"/>
      <c r="I81" s="780" t="str">
        <f ca="1">CONCATENATE('Для друку'!E600," ",'Для друку'!$E$602," ",'Для друку'!$E$604," ",'Для друку'!$E$606," ",'Для друку'!$E$608)</f>
        <v xml:space="preserve">         </v>
      </c>
      <c r="J81" s="780"/>
      <c r="K81" s="780"/>
      <c r="M81" s="444"/>
    </row>
    <row r="82" spans="1:13" x14ac:dyDescent="0.35">
      <c r="A82" s="714" t="s">
        <v>1278</v>
      </c>
      <c r="B82" s="714"/>
      <c r="C82" s="714"/>
      <c r="D82" s="714"/>
      <c r="E82" s="714"/>
      <c r="F82" s="714"/>
      <c r="G82" s="782"/>
      <c r="H82" s="357"/>
      <c r="I82" s="780" t="str">
        <f ca="1">'Для друку'!$E$610</f>
        <v xml:space="preserve"> </v>
      </c>
      <c r="J82" s="780"/>
      <c r="K82" s="780"/>
      <c r="M82" s="444"/>
    </row>
    <row r="83" spans="1:13" x14ac:dyDescent="0.35">
      <c r="A83" s="714" t="s">
        <v>1484</v>
      </c>
      <c r="B83" s="714"/>
      <c r="C83" s="714"/>
      <c r="D83" s="714"/>
      <c r="E83" s="714"/>
      <c r="F83" s="714"/>
      <c r="G83" s="782"/>
      <c r="H83" s="357"/>
      <c r="I83" s="780"/>
      <c r="J83" s="780"/>
      <c r="K83" s="780"/>
      <c r="M83" s="444"/>
    </row>
    <row r="84" spans="1:13" x14ac:dyDescent="0.35">
      <c r="A84" s="714" t="s">
        <v>1279</v>
      </c>
      <c r="B84" s="714"/>
      <c r="C84" s="714"/>
      <c r="D84" s="714"/>
      <c r="E84" s="714"/>
      <c r="F84" s="714"/>
      <c r="G84" s="782"/>
      <c r="H84" s="357"/>
      <c r="I84" s="780" t="str">
        <f ca="1">'Для друку'!$E$612</f>
        <v xml:space="preserve"> </v>
      </c>
      <c r="J84" s="780"/>
      <c r="K84" s="780"/>
      <c r="M84" s="444"/>
    </row>
    <row r="85" spans="1:13" ht="3.5" customHeight="1" x14ac:dyDescent="0.35">
      <c r="A85" s="467"/>
      <c r="B85" s="467"/>
      <c r="C85" s="467"/>
      <c r="D85" s="467"/>
      <c r="E85" s="467"/>
      <c r="F85" s="467"/>
      <c r="G85" s="467"/>
      <c r="H85" s="437"/>
      <c r="I85" s="418"/>
      <c r="J85" s="418"/>
      <c r="K85" s="418"/>
      <c r="M85" s="444"/>
    </row>
    <row r="86" spans="1:13" ht="14.5" customHeight="1" x14ac:dyDescent="0.35">
      <c r="A86" s="704" t="s">
        <v>1283</v>
      </c>
      <c r="B86" s="704"/>
      <c r="C86" s="704"/>
      <c r="D86" s="704"/>
      <c r="E86" s="704"/>
      <c r="F86" s="704"/>
      <c r="G86" s="704"/>
      <c r="H86" s="704"/>
      <c r="I86" s="704"/>
      <c r="J86" s="704"/>
      <c r="K86" s="704"/>
      <c r="M86" s="444"/>
    </row>
    <row r="87" spans="1:13" ht="14.5" customHeight="1" x14ac:dyDescent="0.35">
      <c r="A87" s="781" t="s">
        <v>1284</v>
      </c>
      <c r="B87" s="781"/>
      <c r="C87" s="781"/>
      <c r="D87" s="781"/>
      <c r="E87" s="781"/>
      <c r="F87" s="781"/>
      <c r="G87" s="781"/>
      <c r="H87" s="781"/>
      <c r="I87" s="781"/>
      <c r="J87" s="781"/>
      <c r="K87" s="781"/>
      <c r="M87" s="444"/>
    </row>
    <row r="88" spans="1:13" x14ac:dyDescent="0.35">
      <c r="B88" s="426"/>
      <c r="C88" s="426"/>
      <c r="D88" s="426" t="s">
        <v>1285</v>
      </c>
      <c r="H88" s="471" t="s">
        <v>1286</v>
      </c>
      <c r="I88" s="468"/>
      <c r="J88" s="469" t="s">
        <v>1259</v>
      </c>
      <c r="K88" s="470"/>
      <c r="M88" s="444"/>
    </row>
    <row r="89" spans="1:13" x14ac:dyDescent="0.35">
      <c r="A89" s="713" t="s">
        <v>1287</v>
      </c>
      <c r="B89" s="713"/>
      <c r="C89" s="713"/>
      <c r="D89" s="713"/>
      <c r="E89" s="713"/>
      <c r="F89" s="713"/>
      <c r="G89" s="774"/>
      <c r="H89" s="357"/>
      <c r="I89" s="780" t="str">
        <f ca="1">CONCATENATE('Для друку'!U644," / ",'Для друку'!U652," / ",IF('Для друку'!U654=0,"",'Для друку'!U654),".     ",'Для друку'!G653," / ",IF('Для друку'!G655=0,"",'Для друку'!G655))</f>
        <v xml:space="preserve">  /   / .       / </v>
      </c>
      <c r="J89" s="780"/>
      <c r="K89" s="780"/>
      <c r="M89" s="444"/>
    </row>
    <row r="90" spans="1:13" ht="14.5" customHeight="1" x14ac:dyDescent="0.35">
      <c r="A90" s="713" t="s">
        <v>1288</v>
      </c>
      <c r="B90" s="713"/>
      <c r="C90" s="713"/>
      <c r="D90" s="713"/>
      <c r="E90" s="713"/>
      <c r="F90" s="713"/>
      <c r="G90" s="774"/>
      <c r="H90" s="357"/>
      <c r="I90" s="780" t="str">
        <f ca="1">CONCATENATE('Для друку'!U645,"/",'Для друку'!U646)</f>
        <v xml:space="preserve"> / </v>
      </c>
      <c r="J90" s="780"/>
      <c r="K90" s="780"/>
      <c r="M90" s="444"/>
    </row>
    <row r="91" spans="1:13" ht="30.65" customHeight="1" x14ac:dyDescent="0.35">
      <c r="A91" s="713" t="s">
        <v>1289</v>
      </c>
      <c r="B91" s="713"/>
      <c r="C91" s="713"/>
      <c r="D91" s="713"/>
      <c r="E91" s="713"/>
      <c r="F91" s="713"/>
      <c r="G91" s="774"/>
      <c r="H91" s="357"/>
      <c r="I91" s="780" t="str">
        <f ca="1">CONCATENATE('Для друку'!U647,"/",'Для друку'!U648)</f>
        <v xml:space="preserve"> / </v>
      </c>
      <c r="J91" s="780"/>
      <c r="K91" s="780"/>
      <c r="M91" s="444"/>
    </row>
    <row r="92" spans="1:13" ht="27.65" customHeight="1" x14ac:dyDescent="0.35">
      <c r="A92" s="713" t="s">
        <v>1290</v>
      </c>
      <c r="B92" s="713"/>
      <c r="C92" s="713"/>
      <c r="D92" s="713"/>
      <c r="E92" s="713"/>
      <c r="F92" s="713"/>
      <c r="G92" s="774"/>
      <c r="H92" s="357"/>
      <c r="I92" s="780" t="str">
        <f ca="1">'Для друку'!U649</f>
        <v xml:space="preserve"> </v>
      </c>
      <c r="J92" s="780"/>
      <c r="K92" s="780"/>
      <c r="M92" s="444"/>
    </row>
    <row r="93" spans="1:13" ht="25.75" customHeight="1" x14ac:dyDescent="0.35">
      <c r="A93" s="713" t="s">
        <v>1291</v>
      </c>
      <c r="B93" s="713"/>
      <c r="C93" s="713"/>
      <c r="D93" s="713"/>
      <c r="E93" s="713"/>
      <c r="F93" s="713"/>
      <c r="G93" s="774"/>
      <c r="H93" s="357"/>
      <c r="I93" s="780" t="str">
        <f ca="1">CONCATENATE('Для друку'!U650,"/",'Для друку'!U651)</f>
        <v xml:space="preserve"> / </v>
      </c>
      <c r="J93" s="780"/>
      <c r="K93" s="780"/>
      <c r="M93" s="444"/>
    </row>
    <row r="94" spans="1:13" ht="26.5" customHeight="1" x14ac:dyDescent="0.35">
      <c r="A94" s="713" t="s">
        <v>1464</v>
      </c>
      <c r="B94" s="713"/>
      <c r="C94" s="713"/>
      <c r="D94" s="713"/>
      <c r="E94" s="713"/>
      <c r="F94" s="713"/>
      <c r="G94" s="774"/>
      <c r="H94" s="357"/>
      <c r="I94" s="780" t="str">
        <f ca="1">CONCATENATE('Для друку'!U660," / ",IF('Для друку'!G661=0,"",'Для друку'!G661))</f>
        <v xml:space="preserve"> / </v>
      </c>
      <c r="J94" s="780"/>
      <c r="K94" s="780"/>
      <c r="M94" s="444"/>
    </row>
    <row r="95" spans="1:13" ht="26.5" customHeight="1" x14ac:dyDescent="0.35">
      <c r="A95" s="713" t="s">
        <v>1300</v>
      </c>
      <c r="B95" s="713"/>
      <c r="C95" s="713"/>
      <c r="D95" s="713"/>
      <c r="E95" s="713"/>
      <c r="F95" s="713"/>
      <c r="G95" s="774"/>
      <c r="H95" s="357"/>
      <c r="I95" s="780" t="str">
        <f ca="1">'Для друку'!U662</f>
        <v/>
      </c>
      <c r="J95" s="780"/>
      <c r="K95" s="780"/>
      <c r="M95" s="444"/>
    </row>
    <row r="96" spans="1:13" ht="26.5" customHeight="1" x14ac:dyDescent="0.35">
      <c r="A96" s="713" t="s">
        <v>1465</v>
      </c>
      <c r="B96" s="713"/>
      <c r="C96" s="713"/>
      <c r="D96" s="713"/>
      <c r="E96" s="713"/>
      <c r="F96" s="713"/>
      <c r="G96" s="774"/>
      <c r="H96" s="357"/>
      <c r="I96" s="780" t="str">
        <f ca="1">CONCATENATE('Для друку'!U663," / ",IF('Для друку'!G664=0,"",'Для друку'!G664))</f>
        <v xml:space="preserve"> / </v>
      </c>
      <c r="J96" s="780"/>
      <c r="K96" s="780"/>
      <c r="M96" s="444"/>
    </row>
    <row r="97" spans="1:22" ht="28" customHeight="1" x14ac:dyDescent="0.35">
      <c r="A97" s="713" t="s">
        <v>1466</v>
      </c>
      <c r="B97" s="713"/>
      <c r="C97" s="713"/>
      <c r="D97" s="713"/>
      <c r="E97" s="713"/>
      <c r="F97" s="713"/>
      <c r="G97" s="774"/>
      <c r="H97" s="357"/>
      <c r="I97" s="780" t="str">
        <f ca="1">CONCATENATE('Для друку'!U665," / ",'Для друку'!U666,".     ",IF('Для друку'!G667="0; 0","",'Для друку'!G667))</f>
        <v xml:space="preserve"> / .     ; </v>
      </c>
      <c r="J97" s="780"/>
      <c r="K97" s="780"/>
      <c r="M97" s="444"/>
    </row>
    <row r="98" spans="1:22" x14ac:dyDescent="0.35">
      <c r="A98" s="781" t="s">
        <v>1292</v>
      </c>
      <c r="B98" s="781"/>
      <c r="C98" s="781"/>
      <c r="D98" s="781"/>
      <c r="E98" s="781"/>
      <c r="F98" s="781"/>
      <c r="G98" s="781"/>
      <c r="H98" s="781"/>
      <c r="I98" s="781"/>
      <c r="J98" s="781"/>
      <c r="K98" s="781"/>
      <c r="M98" s="444"/>
    </row>
    <row r="99" spans="1:22" x14ac:dyDescent="0.35">
      <c r="A99" s="713" t="s">
        <v>1293</v>
      </c>
      <c r="B99" s="713"/>
      <c r="C99" s="713"/>
      <c r="D99" s="713"/>
      <c r="E99" s="713"/>
      <c r="F99" s="713"/>
      <c r="G99" s="774"/>
      <c r="H99" s="357"/>
      <c r="I99" s="780" t="str">
        <f ca="1">CONCATENATE('Для друку'!U669," / ",'Для друку'!F670)</f>
        <v xml:space="preserve"> / </v>
      </c>
      <c r="J99" s="780"/>
      <c r="K99" s="780"/>
      <c r="M99" s="444"/>
    </row>
    <row r="100" spans="1:22" ht="24.5" customHeight="1" x14ac:dyDescent="0.35">
      <c r="A100" s="713" t="s">
        <v>1294</v>
      </c>
      <c r="B100" s="713"/>
      <c r="C100" s="713"/>
      <c r="D100" s="713"/>
      <c r="E100" s="713"/>
      <c r="F100" s="713"/>
      <c r="G100" s="774"/>
      <c r="H100" s="357"/>
      <c r="I100" s="780" t="str">
        <f ca="1">CONCATENATE(IF('Для друку'!U673=0,"",'Для друку'!U673)," / ",'Для друку'!U674," / ",'Для друку'!U678,".     ",IF(CONCATENATE('Для друку'!F677," / ",'Для друку'!F679)="0 / 0","",CONCATENATE('Для друку'!F677," / ",'Для друку'!F679)))</f>
        <v xml:space="preserve"> /  / .      / </v>
      </c>
      <c r="J100" s="780"/>
      <c r="K100" s="780"/>
      <c r="M100" s="444"/>
    </row>
    <row r="101" spans="1:22" x14ac:dyDescent="0.35">
      <c r="A101" s="781" t="s">
        <v>1295</v>
      </c>
      <c r="B101" s="781"/>
      <c r="C101" s="781"/>
      <c r="D101" s="781"/>
      <c r="E101" s="781"/>
      <c r="F101" s="781"/>
      <c r="G101" s="781"/>
      <c r="H101" s="781"/>
      <c r="I101" s="781"/>
      <c r="J101" s="781"/>
      <c r="K101" s="781"/>
      <c r="M101" s="444"/>
    </row>
    <row r="102" spans="1:22" x14ac:dyDescent="0.35">
      <c r="A102" s="713" t="s">
        <v>1296</v>
      </c>
      <c r="B102" s="713"/>
      <c r="C102" s="713"/>
      <c r="D102" s="713"/>
      <c r="E102" s="713"/>
      <c r="F102" s="713"/>
      <c r="G102" s="774"/>
      <c r="H102" s="357"/>
      <c r="I102" s="780" t="str">
        <f ca="1">CONCATENATE(IF('Для друку'!U683=0,"",'Для друку'!U683)," / ",IF('Для друку'!G684=0,"",'Для друку'!G684))</f>
        <v xml:space="preserve"> / </v>
      </c>
      <c r="J102" s="780"/>
      <c r="K102" s="780"/>
      <c r="M102" s="444"/>
    </row>
    <row r="103" spans="1:22" ht="28" customHeight="1" x14ac:dyDescent="0.35">
      <c r="A103" s="713" t="s">
        <v>1297</v>
      </c>
      <c r="B103" s="713"/>
      <c r="C103" s="713"/>
      <c r="D103" s="713"/>
      <c r="E103" s="713"/>
      <c r="F103" s="713"/>
      <c r="G103" s="774"/>
      <c r="H103" s="357"/>
      <c r="I103" s="780" t="str">
        <f ca="1">CONCATENATE(IF('Для друку'!U685=0,"",'Для друку'!U685)," / ",IF('Для друку'!U687=0,"",'Для друку'!U687),".      ",IF(CONCATENATE('Для друку'!G686," / ",'Для друку'!G688)="0 / 0","",CONCATENATE('Для друку'!G686," / ",'Для друку'!G688)))</f>
        <v xml:space="preserve"> / .       / </v>
      </c>
      <c r="J103" s="780"/>
      <c r="K103" s="780"/>
      <c r="M103" s="444"/>
    </row>
    <row r="104" spans="1:22" ht="41.5" customHeight="1" x14ac:dyDescent="0.35">
      <c r="A104" s="713" t="s">
        <v>1582</v>
      </c>
      <c r="B104" s="713"/>
      <c r="C104" s="713"/>
      <c r="D104" s="713"/>
      <c r="E104" s="713"/>
      <c r="F104" s="713"/>
      <c r="G104" s="774"/>
      <c r="H104" s="357"/>
      <c r="I104" s="780" t="str">
        <f ca="1">CONCATENATE(IF('Для друку'!U689=0,"",'Для друку'!U689)," / ",IF('Для друку'!G690=0,"",'Для друку'!G690))</f>
        <v xml:space="preserve"> / </v>
      </c>
      <c r="J104" s="780"/>
      <c r="K104" s="780"/>
      <c r="M104" s="444"/>
    </row>
    <row r="105" spans="1:22" ht="56" customHeight="1" x14ac:dyDescent="0.35">
      <c r="A105" s="713" t="s">
        <v>1467</v>
      </c>
      <c r="B105" s="713"/>
      <c r="C105" s="713"/>
      <c r="D105" s="713"/>
      <c r="E105" s="713"/>
      <c r="F105" s="713"/>
      <c r="G105" s="774"/>
      <c r="H105" s="357"/>
      <c r="I105" s="780" t="str">
        <f ca="1">CONCATENATE(IF('Для друку'!U691=0,"",'Для друку'!U691)," / ",IF('Для друку'!G692=0,"",'Для друку'!G692))</f>
        <v xml:space="preserve"> / </v>
      </c>
      <c r="J105" s="780"/>
      <c r="K105" s="780"/>
      <c r="M105" s="444"/>
    </row>
    <row r="106" spans="1:22" ht="28.5" customHeight="1" x14ac:dyDescent="0.35">
      <c r="A106" s="713" t="s">
        <v>1468</v>
      </c>
      <c r="B106" s="713"/>
      <c r="C106" s="713"/>
      <c r="D106" s="713"/>
      <c r="E106" s="713"/>
      <c r="F106" s="713"/>
      <c r="G106" s="774"/>
      <c r="H106" s="357"/>
      <c r="I106" s="780" t="str">
        <f ca="1">CONCATENATE(IF('Для друку'!U697=0,"",'Для друку'!U697)," / ",IF('Для друку'!G698=0,"",'Для друку'!G698))</f>
        <v xml:space="preserve"> / </v>
      </c>
      <c r="J106" s="780"/>
      <c r="K106" s="780"/>
      <c r="M106" s="444"/>
    </row>
    <row r="107" spans="1:22" x14ac:dyDescent="0.35">
      <c r="A107" s="781" t="s">
        <v>1298</v>
      </c>
      <c r="B107" s="781"/>
      <c r="C107" s="781"/>
      <c r="D107" s="781"/>
      <c r="E107" s="781"/>
      <c r="F107" s="781"/>
      <c r="G107" s="781"/>
      <c r="H107" s="781"/>
      <c r="I107" s="781"/>
      <c r="J107" s="781"/>
      <c r="K107" s="781"/>
      <c r="M107" s="444"/>
    </row>
    <row r="108" spans="1:22" ht="54" customHeight="1" x14ac:dyDescent="0.35">
      <c r="A108" s="713" t="s">
        <v>1469</v>
      </c>
      <c r="B108" s="713"/>
      <c r="C108" s="713"/>
      <c r="D108" s="713"/>
      <c r="E108" s="713"/>
      <c r="F108" s="713"/>
      <c r="G108" s="774"/>
      <c r="H108" s="357"/>
      <c r="I108" s="780" t="str">
        <f ca="1">CONCATENATE(IF('Для друку'!U656=0,"",'Для друку'!U656)," / ",IF('Для друку'!U658=0,"",'Для друку'!U658)," / ",IF('Для друку'!U695=0,"",'Для друку'!U695),".       ",IF(CONCATENATE('Для друку'!G657," / ",'Для друку'!G659," / ",'Для друку'!G692)="0 / 0 / 0","",CONCATENATE('Для друку'!G657," / ",'Для друку'!G659," / ",'Для друку'!G692)))</f>
        <v xml:space="preserve"> /  / .        /  / </v>
      </c>
      <c r="J108" s="780"/>
      <c r="K108" s="780"/>
      <c r="M108" s="772" t="s">
        <v>1492</v>
      </c>
      <c r="N108" s="773"/>
      <c r="O108" s="773"/>
      <c r="P108" s="773"/>
      <c r="Q108" s="773"/>
      <c r="R108" s="773"/>
      <c r="S108" s="773"/>
      <c r="T108" s="773"/>
      <c r="U108" s="773"/>
      <c r="V108" s="773"/>
    </row>
    <row r="109" spans="1:22" ht="54.5" customHeight="1" x14ac:dyDescent="0.35">
      <c r="A109" s="713" t="s">
        <v>1583</v>
      </c>
      <c r="B109" s="713"/>
      <c r="C109" s="713"/>
      <c r="D109" s="713"/>
      <c r="E109" s="713"/>
      <c r="F109" s="713"/>
      <c r="G109" s="774"/>
      <c r="H109" s="357"/>
      <c r="I109" s="780"/>
      <c r="J109" s="780"/>
      <c r="K109" s="780"/>
      <c r="M109" s="772" t="s">
        <v>1299</v>
      </c>
      <c r="N109" s="773"/>
      <c r="O109" s="773"/>
      <c r="P109" s="773"/>
      <c r="Q109" s="773"/>
      <c r="R109" s="773"/>
      <c r="S109" s="773"/>
      <c r="T109" s="773"/>
      <c r="U109" s="773"/>
      <c r="V109" s="773"/>
    </row>
    <row r="110" spans="1:22" ht="54.5" customHeight="1" x14ac:dyDescent="0.35">
      <c r="A110" s="713" t="s">
        <v>1470</v>
      </c>
      <c r="B110" s="713"/>
      <c r="C110" s="713"/>
      <c r="D110" s="713"/>
      <c r="E110" s="713"/>
      <c r="F110" s="713"/>
      <c r="G110" s="774"/>
      <c r="H110" s="357"/>
      <c r="I110" s="780"/>
      <c r="J110" s="780"/>
      <c r="K110" s="780"/>
      <c r="M110" s="444"/>
    </row>
    <row r="111" spans="1:22" ht="54.5" customHeight="1" x14ac:dyDescent="0.35">
      <c r="A111" s="713" t="s">
        <v>1471</v>
      </c>
      <c r="B111" s="713"/>
      <c r="C111" s="713"/>
      <c r="D111" s="713"/>
      <c r="E111" s="713"/>
      <c r="F111" s="713"/>
      <c r="G111" s="774"/>
      <c r="H111" s="357"/>
      <c r="I111" s="780"/>
      <c r="J111" s="780"/>
      <c r="K111" s="780"/>
      <c r="M111" s="444"/>
    </row>
    <row r="112" spans="1:22" ht="14.5" customHeight="1" x14ac:dyDescent="0.35">
      <c r="A112" s="781" t="s">
        <v>1301</v>
      </c>
      <c r="B112" s="781"/>
      <c r="C112" s="781"/>
      <c r="D112" s="781"/>
      <c r="E112" s="781"/>
      <c r="F112" s="781"/>
      <c r="G112" s="781"/>
      <c r="H112" s="781"/>
      <c r="I112" s="781"/>
      <c r="J112" s="781"/>
      <c r="K112" s="781"/>
      <c r="M112" s="444"/>
    </row>
    <row r="113" spans="1:13" ht="41" customHeight="1" x14ac:dyDescent="0.35">
      <c r="A113" s="713" t="s">
        <v>1302</v>
      </c>
      <c r="B113" s="713"/>
      <c r="C113" s="713"/>
      <c r="D113" s="713"/>
      <c r="E113" s="713"/>
      <c r="F113" s="713"/>
      <c r="G113" s="774"/>
      <c r="H113" s="357"/>
      <c r="I113" s="780" t="str">
        <f ca="1">CONCATENATE('Для друку'!U656," / ",'Для друку'!U658," / ",'Для друку'!U695,".      ",IF(CONCATENATE('Для друку'!G657," / ",'Для друку'!G659," / ",'Для друку'!G696)="0 / 0 / 0","",CONCATENATE('Для друку'!G657," / ",'Для друку'!G659," / ",'Для друку'!G696)))</f>
        <v xml:space="preserve"> /  / .       /  / </v>
      </c>
      <c r="J113" s="780"/>
      <c r="K113" s="780"/>
      <c r="M113" s="444"/>
    </row>
    <row r="114" spans="1:13" ht="27.5" customHeight="1" x14ac:dyDescent="0.35">
      <c r="A114" s="713" t="s">
        <v>1303</v>
      </c>
      <c r="B114" s="713"/>
      <c r="C114" s="713"/>
      <c r="D114" s="713"/>
      <c r="E114" s="713"/>
      <c r="F114" s="713"/>
      <c r="G114" s="774"/>
      <c r="H114" s="357"/>
      <c r="I114" s="780" t="str">
        <f ca="1">CONCATENATE('Для друку'!U693," / ",IF('Для друку'!G694=0,"",'Для друку'!G694))</f>
        <v xml:space="preserve"> / </v>
      </c>
      <c r="J114" s="780"/>
      <c r="K114" s="780"/>
      <c r="M114" s="444"/>
    </row>
    <row r="115" spans="1:13" x14ac:dyDescent="0.35">
      <c r="A115" s="713" t="s">
        <v>1472</v>
      </c>
      <c r="B115" s="713"/>
      <c r="C115" s="713"/>
      <c r="D115" s="713"/>
      <c r="E115" s="713"/>
      <c r="F115" s="713"/>
      <c r="G115" s="774"/>
      <c r="H115" s="357"/>
      <c r="I115" s="780" t="str">
        <f ca="1">CONCATENATE('Для друку'!U678," / ",'Для друку'!U680,".      ",IF(CONCATENATE('Для друку'!F679," / ",'Для друку'!F681)="0 / 0","",CONCATENATE('Для друку'!F679," / ",'Для друку'!F681)))</f>
        <v xml:space="preserve"> / .       / </v>
      </c>
      <c r="J115" s="780"/>
      <c r="K115" s="780"/>
      <c r="M115" s="444"/>
    </row>
    <row r="116" spans="1:13" ht="9" customHeight="1" x14ac:dyDescent="0.35">
      <c r="A116" s="790"/>
      <c r="B116" s="790"/>
      <c r="C116" s="790"/>
      <c r="D116" s="790"/>
      <c r="E116" s="790"/>
      <c r="F116" s="790"/>
      <c r="G116" s="790"/>
      <c r="M116" s="444"/>
    </row>
    <row r="117" spans="1:13" ht="14.5" customHeight="1" x14ac:dyDescent="0.35">
      <c r="A117" s="704" t="s">
        <v>1329</v>
      </c>
      <c r="B117" s="704"/>
      <c r="C117" s="704"/>
      <c r="D117" s="704"/>
      <c r="E117" s="704"/>
      <c r="F117" s="704"/>
      <c r="G117" s="704"/>
      <c r="H117" s="704"/>
      <c r="I117" s="704"/>
      <c r="J117" s="704"/>
      <c r="K117" s="704"/>
      <c r="M117" s="444"/>
    </row>
    <row r="118" spans="1:13" ht="12.75" customHeight="1" x14ac:dyDescent="0.35">
      <c r="B118" s="426"/>
      <c r="C118" s="472" t="s">
        <v>1330</v>
      </c>
      <c r="H118" s="360" t="s">
        <v>1331</v>
      </c>
      <c r="I118" s="791" t="s">
        <v>1259</v>
      </c>
      <c r="J118" s="791"/>
      <c r="K118" s="791"/>
      <c r="M118" s="444"/>
    </row>
    <row r="119" spans="1:13" ht="27" customHeight="1" x14ac:dyDescent="0.35">
      <c r="A119" s="713" t="s">
        <v>1332</v>
      </c>
      <c r="B119" s="713"/>
      <c r="C119" s="713"/>
      <c r="D119" s="713"/>
      <c r="E119" s="713"/>
      <c r="F119" s="713"/>
      <c r="G119" s="774"/>
      <c r="H119" s="357"/>
      <c r="I119" s="780" t="str">
        <f ca="1">IF('Для друку'!U716="Так","Так","-")</f>
        <v>-</v>
      </c>
      <c r="J119" s="780"/>
      <c r="K119" s="780"/>
      <c r="M119" s="444"/>
    </row>
    <row r="120" spans="1:13" ht="27" customHeight="1" x14ac:dyDescent="0.35">
      <c r="A120" s="713" t="s">
        <v>1333</v>
      </c>
      <c r="B120" s="713"/>
      <c r="C120" s="713"/>
      <c r="D120" s="713"/>
      <c r="E120" s="713"/>
      <c r="F120" s="713"/>
      <c r="G120" s="774"/>
      <c r="H120" s="357"/>
      <c r="I120" s="780" t="str">
        <f ca="1">'Для друку'!$F$718</f>
        <v xml:space="preserve"> </v>
      </c>
      <c r="J120" s="780"/>
      <c r="K120" s="780"/>
      <c r="M120" s="502" t="s">
        <v>1373</v>
      </c>
    </row>
    <row r="121" spans="1:13" ht="40.5" customHeight="1" x14ac:dyDescent="0.35">
      <c r="A121" s="713" t="s">
        <v>1595</v>
      </c>
      <c r="B121" s="713"/>
      <c r="C121" s="713"/>
      <c r="D121" s="713"/>
      <c r="E121" s="713"/>
      <c r="F121" s="713"/>
      <c r="G121" s="774"/>
      <c r="H121" s="357"/>
      <c r="I121" s="780" t="str">
        <f ca="1">'Для друку'!$F$720</f>
        <v xml:space="preserve"> </v>
      </c>
      <c r="J121" s="780"/>
      <c r="K121" s="780"/>
      <c r="M121" s="502" t="s">
        <v>1373</v>
      </c>
    </row>
    <row r="122" spans="1:13" ht="40.5" customHeight="1" x14ac:dyDescent="0.35">
      <c r="A122" s="713" t="s">
        <v>1592</v>
      </c>
      <c r="B122" s="713"/>
      <c r="C122" s="713"/>
      <c r="D122" s="713"/>
      <c r="E122" s="713"/>
      <c r="F122" s="713"/>
      <c r="G122" s="774"/>
      <c r="H122" s="357"/>
      <c r="I122" s="780" t="str">
        <f ca="1">IF('Для друку'!U721="Так","Так","-")</f>
        <v>-</v>
      </c>
      <c r="J122" s="780"/>
      <c r="K122" s="780"/>
      <c r="M122" s="444"/>
    </row>
    <row r="123" spans="1:13" ht="44.25" customHeight="1" x14ac:dyDescent="0.35">
      <c r="A123" s="713" t="s">
        <v>1593</v>
      </c>
      <c r="B123" s="713"/>
      <c r="C123" s="713"/>
      <c r="D123" s="713"/>
      <c r="E123" s="713"/>
      <c r="F123" s="713"/>
      <c r="G123" s="774"/>
      <c r="H123" s="357"/>
      <c r="I123" s="780" t="str">
        <f ca="1">IF('Для друку'!U722="Так","Так","-")</f>
        <v>-</v>
      </c>
      <c r="J123" s="780"/>
      <c r="K123" s="780"/>
      <c r="M123" s="444"/>
    </row>
    <row r="124" spans="1:13" ht="40.5" customHeight="1" x14ac:dyDescent="0.35">
      <c r="A124" s="713" t="s">
        <v>1334</v>
      </c>
      <c r="B124" s="713"/>
      <c r="C124" s="713"/>
      <c r="D124" s="713"/>
      <c r="E124" s="713"/>
      <c r="F124" s="713"/>
      <c r="G124" s="774"/>
      <c r="H124" s="357"/>
      <c r="I124" s="780" t="str">
        <f ca="1">IF('Для друку'!U723="Так","Так","-")</f>
        <v>-</v>
      </c>
      <c r="J124" s="780"/>
      <c r="K124" s="780"/>
      <c r="M124" s="444"/>
    </row>
    <row r="125" spans="1:13" ht="27" customHeight="1" x14ac:dyDescent="0.35">
      <c r="A125" s="713" t="s">
        <v>1335</v>
      </c>
      <c r="B125" s="713"/>
      <c r="C125" s="713"/>
      <c r="D125" s="713"/>
      <c r="E125" s="713"/>
      <c r="F125" s="713"/>
      <c r="G125" s="774"/>
      <c r="H125" s="357"/>
      <c r="I125" s="780" t="str">
        <f ca="1">'Для друку'!$F$725</f>
        <v xml:space="preserve"> </v>
      </c>
      <c r="J125" s="780"/>
      <c r="K125" s="780"/>
      <c r="M125" s="502" t="s">
        <v>1373</v>
      </c>
    </row>
    <row r="126" spans="1:13" ht="27" customHeight="1" x14ac:dyDescent="0.35">
      <c r="A126" s="713" t="s">
        <v>1336</v>
      </c>
      <c r="B126" s="713"/>
      <c r="C126" s="713"/>
      <c r="D126" s="713"/>
      <c r="E126" s="713"/>
      <c r="F126" s="713"/>
      <c r="G126" s="774"/>
      <c r="H126" s="357"/>
      <c r="I126" s="780" t="str">
        <f ca="1">IF('Для друку'!U726="Так","Так","-")</f>
        <v>-</v>
      </c>
      <c r="J126" s="780"/>
      <c r="K126" s="780"/>
      <c r="M126" s="444"/>
    </row>
    <row r="127" spans="1:13" x14ac:dyDescent="0.35">
      <c r="A127" s="713" t="s">
        <v>1337</v>
      </c>
      <c r="B127" s="713"/>
      <c r="C127" s="713"/>
      <c r="D127" s="713"/>
      <c r="E127" s="713"/>
      <c r="F127" s="713"/>
      <c r="G127" s="774"/>
      <c r="H127" s="357"/>
      <c r="I127" s="780" t="str">
        <f ca="1">IF('Для друку'!U727="Так","Так","-")</f>
        <v>-</v>
      </c>
      <c r="J127" s="780"/>
      <c r="K127" s="780"/>
      <c r="M127" s="444"/>
    </row>
    <row r="128" spans="1:13" x14ac:dyDescent="0.35">
      <c r="A128" s="713" t="s">
        <v>1594</v>
      </c>
      <c r="B128" s="713"/>
      <c r="C128" s="713"/>
      <c r="D128" s="713"/>
      <c r="E128" s="713"/>
      <c r="F128" s="713"/>
      <c r="G128" s="774"/>
      <c r="H128" s="357"/>
      <c r="I128" s="780" t="str">
        <f ca="1">IF('Для друку'!U728="Так","Так","-")</f>
        <v>-</v>
      </c>
      <c r="J128" s="780"/>
      <c r="K128" s="780"/>
      <c r="M128" s="444"/>
    </row>
    <row r="129" spans="1:46" ht="26" customHeight="1" x14ac:dyDescent="0.35">
      <c r="A129" s="713" t="s">
        <v>1338</v>
      </c>
      <c r="B129" s="713"/>
      <c r="C129" s="713"/>
      <c r="D129" s="713"/>
      <c r="E129" s="713"/>
      <c r="F129" s="713"/>
      <c r="G129" s="774"/>
      <c r="H129" s="357"/>
      <c r="I129" s="780" t="str">
        <f ca="1">'Для друку'!$F$736</f>
        <v xml:space="preserve"> </v>
      </c>
      <c r="J129" s="780"/>
      <c r="K129" s="780"/>
      <c r="M129" s="444"/>
    </row>
    <row r="130" spans="1:46" x14ac:dyDescent="0.35">
      <c r="A130" s="713" t="s">
        <v>1339</v>
      </c>
      <c r="B130" s="713"/>
      <c r="C130" s="713"/>
      <c r="D130" s="713"/>
      <c r="E130" s="713"/>
      <c r="F130" s="713"/>
      <c r="G130" s="774"/>
      <c r="H130" s="357"/>
      <c r="I130" s="780" t="str">
        <f ca="1">IF('Для друку'!U726="Так","Так","-")</f>
        <v>-</v>
      </c>
      <c r="J130" s="780"/>
      <c r="K130" s="780"/>
      <c r="M130" s="444"/>
    </row>
    <row r="131" spans="1:46" ht="27" customHeight="1" x14ac:dyDescent="0.35">
      <c r="A131" s="713" t="s">
        <v>1340</v>
      </c>
      <c r="B131" s="713"/>
      <c r="C131" s="713"/>
      <c r="D131" s="713"/>
      <c r="E131" s="713"/>
      <c r="F131" s="713"/>
      <c r="G131" s="774"/>
      <c r="H131" s="357"/>
      <c r="I131" s="780" t="str">
        <f ca="1">'Для друку'!$F$732</f>
        <v xml:space="preserve"> </v>
      </c>
      <c r="J131" s="780"/>
      <c r="K131" s="780"/>
      <c r="M131" s="444"/>
    </row>
    <row r="132" spans="1:46" ht="52" customHeight="1" x14ac:dyDescent="0.35">
      <c r="A132" s="713" t="s">
        <v>1341</v>
      </c>
      <c r="B132" s="713"/>
      <c r="C132" s="713"/>
      <c r="D132" s="713"/>
      <c r="E132" s="713"/>
      <c r="F132" s="713"/>
      <c r="G132" s="774"/>
      <c r="H132" s="357"/>
      <c r="I132" s="780" t="str">
        <f ca="1">'Для друку'!$F$734</f>
        <v xml:space="preserve"> </v>
      </c>
      <c r="J132" s="780"/>
      <c r="K132" s="780"/>
      <c r="M132" s="444"/>
    </row>
    <row r="133" spans="1:46" ht="54" customHeight="1" x14ac:dyDescent="0.35">
      <c r="A133" s="713" t="s">
        <v>1342</v>
      </c>
      <c r="B133" s="713"/>
      <c r="C133" s="713"/>
      <c r="D133" s="713"/>
      <c r="E133" s="713"/>
      <c r="F133" s="713"/>
      <c r="G133" s="774"/>
      <c r="H133" s="357"/>
      <c r="I133" s="780" t="str">
        <f ca="1">'Для друку'!$F$730</f>
        <v xml:space="preserve"> </v>
      </c>
      <c r="J133" s="780"/>
      <c r="K133" s="780"/>
      <c r="M133" s="444"/>
    </row>
    <row r="134" spans="1:46" x14ac:dyDescent="0.35">
      <c r="A134" s="11"/>
      <c r="B134" s="11"/>
      <c r="C134" s="11"/>
      <c r="D134" s="11"/>
      <c r="E134" s="11"/>
      <c r="F134" s="11"/>
      <c r="G134" s="11"/>
      <c r="M134" s="444"/>
    </row>
    <row r="135" spans="1:46" ht="14.5" customHeight="1" x14ac:dyDescent="0.35">
      <c r="A135" s="704" t="s">
        <v>1343</v>
      </c>
      <c r="B135" s="704"/>
      <c r="C135" s="704"/>
      <c r="D135" s="704"/>
      <c r="E135" s="704"/>
      <c r="F135" s="704"/>
      <c r="G135" s="704"/>
      <c r="H135" s="704"/>
      <c r="I135" s="704"/>
      <c r="J135" s="704"/>
      <c r="K135" s="704"/>
      <c r="M135" s="444"/>
      <c r="AN135" s="473" t="s">
        <v>1344</v>
      </c>
      <c r="AO135" s="473" t="s">
        <v>1345</v>
      </c>
      <c r="AP135" s="473" t="s">
        <v>1345</v>
      </c>
      <c r="AQ135" s="473" t="s">
        <v>1346</v>
      </c>
      <c r="AR135" s="473" t="s">
        <v>1346</v>
      </c>
      <c r="AS135" s="473" t="s">
        <v>1347</v>
      </c>
      <c r="AT135" s="473" t="s">
        <v>1347</v>
      </c>
    </row>
    <row r="136" spans="1:46" ht="15.5" customHeight="1" x14ac:dyDescent="0.35">
      <c r="A136" s="342"/>
      <c r="B136" s="457"/>
      <c r="C136" s="457"/>
      <c r="D136" s="457"/>
      <c r="E136" s="458" t="s">
        <v>1348</v>
      </c>
      <c r="F136" s="775" t="str">
        <f ca="1">CONCATENATE(г1," р., ",м1," міс., ",д1," дн.")</f>
        <v>0 р., 0 міс., 0 дн.</v>
      </c>
      <c r="G136" s="775"/>
      <c r="H136" s="775"/>
      <c r="I136" s="342"/>
      <c r="J136" s="342"/>
      <c r="K136" s="342"/>
      <c r="M136" s="502" t="s">
        <v>1280</v>
      </c>
      <c r="AN136" s="473">
        <f ca="1">SUMIF($V$142:$V$225,"ТАК",AR142:AR225)</f>
        <v>0</v>
      </c>
      <c r="AO136" s="473">
        <f ca="1">AN136/365</f>
        <v>0</v>
      </c>
      <c r="AP136" s="473">
        <f ca="1">ROUNDDOWN(AO136,0)</f>
        <v>0</v>
      </c>
      <c r="AQ136" s="473">
        <f ca="1">(AO136-AP136)*12</f>
        <v>0</v>
      </c>
      <c r="AR136" s="473">
        <f ca="1">ROUNDDOWN(AQ136,0)</f>
        <v>0</v>
      </c>
      <c r="AS136" s="473">
        <f ca="1">(AQ136-AR136)*30.42</f>
        <v>0</v>
      </c>
      <c r="AT136" s="473">
        <f ca="1">ROUNDDOWN(AS136,0)</f>
        <v>0</v>
      </c>
    </row>
    <row r="137" spans="1:46" ht="15.5" x14ac:dyDescent="0.35">
      <c r="A137" s="342"/>
      <c r="B137" s="457"/>
      <c r="C137" s="457"/>
      <c r="D137" s="457"/>
      <c r="E137" s="458" t="s">
        <v>1349</v>
      </c>
      <c r="F137" s="775" t="str">
        <f ca="1">CONCATENATE(г2," р., ",м2," міс., ",д2," дн.")</f>
        <v>0 р., 0 міс., 0 дн.</v>
      </c>
      <c r="G137" s="775"/>
      <c r="H137" s="775"/>
      <c r="I137" s="342"/>
      <c r="J137" s="342"/>
      <c r="K137" s="342"/>
      <c r="M137" s="502" t="s">
        <v>1281</v>
      </c>
      <c r="AN137" s="473">
        <f ca="1">SUMIFS($AR$142:$AR$225,$V$142:$V$225,"ТАК",W142:W225,"ТАК")</f>
        <v>0</v>
      </c>
      <c r="AO137" s="473">
        <f ca="1">AN137/365</f>
        <v>0</v>
      </c>
      <c r="AP137" s="473">
        <f ca="1">ROUNDDOWN(AO137,0)</f>
        <v>0</v>
      </c>
      <c r="AQ137" s="473">
        <f ca="1">(AO137-AP137)*12</f>
        <v>0</v>
      </c>
      <c r="AR137" s="473">
        <f ca="1">ROUNDDOWN(AQ137,0)</f>
        <v>0</v>
      </c>
      <c r="AS137" s="473">
        <f ca="1">(AQ137-AR137)*30.42</f>
        <v>0</v>
      </c>
      <c r="AT137" s="473">
        <f ca="1">ROUNDDOWN(AS137,0)</f>
        <v>0</v>
      </c>
    </row>
    <row r="138" spans="1:46" ht="15.5" customHeight="1" x14ac:dyDescent="0.35">
      <c r="A138" s="342"/>
      <c r="B138" s="457"/>
      <c r="C138" s="457"/>
      <c r="D138" s="457"/>
      <c r="E138" s="458" t="s">
        <v>1350</v>
      </c>
      <c r="F138" s="775" t="str">
        <f ca="1">CONCATENATE(г3," р., ",м3," міс., ",д3," дн.")</f>
        <v>0 р., 0 міс., 0 дн.</v>
      </c>
      <c r="G138" s="775"/>
      <c r="H138" s="775"/>
      <c r="I138" s="342"/>
      <c r="J138" s="342"/>
      <c r="K138" s="342"/>
      <c r="M138" s="502" t="s">
        <v>1282</v>
      </c>
      <c r="N138" s="464"/>
      <c r="O138" s="344"/>
      <c r="P138" s="344"/>
      <c r="Q138" s="344"/>
      <c r="R138" s="445"/>
      <c r="S138" s="445"/>
      <c r="AN138" s="473">
        <f ca="1">(SUMIFS($AR$142:$AR$225,$V$142:$V$225,"ТАК",$X$142:$X$225,"ТАК"))</f>
        <v>0</v>
      </c>
      <c r="AO138" s="473">
        <f ca="1">AN138/365</f>
        <v>0</v>
      </c>
      <c r="AP138" s="473">
        <f ca="1">ROUNDDOWN(AO138,0)</f>
        <v>0</v>
      </c>
      <c r="AQ138" s="473">
        <f ca="1">(AO138-AP138)*12</f>
        <v>0</v>
      </c>
      <c r="AR138" s="473">
        <f ca="1">ROUNDDOWN(AQ138,0)</f>
        <v>0</v>
      </c>
      <c r="AS138" s="473">
        <f ca="1">(AQ138-AR138)*30.42</f>
        <v>0</v>
      </c>
      <c r="AT138" s="473">
        <f ca="1">ROUNDDOWN(AS138,0)</f>
        <v>0</v>
      </c>
    </row>
    <row r="139" spans="1:46" ht="15.5" customHeight="1" x14ac:dyDescent="0.35">
      <c r="A139" s="695"/>
      <c r="B139" s="696"/>
      <c r="C139" s="696"/>
      <c r="D139" s="696"/>
      <c r="E139" s="697"/>
      <c r="F139" s="345"/>
      <c r="G139" s="345"/>
      <c r="H139" s="345"/>
      <c r="I139" s="345"/>
      <c r="J139" s="345"/>
      <c r="K139" s="345"/>
      <c r="M139" s="448"/>
      <c r="N139" s="516"/>
      <c r="O139" s="776" t="s">
        <v>1598</v>
      </c>
      <c r="P139" s="777"/>
      <c r="Q139" s="778"/>
      <c r="R139" s="445"/>
      <c r="S139" s="445"/>
    </row>
    <row r="140" spans="1:46" ht="14.5" customHeight="1" x14ac:dyDescent="0.35">
      <c r="A140" s="779" t="s">
        <v>1597</v>
      </c>
      <c r="B140" s="779"/>
      <c r="C140" s="779"/>
      <c r="D140" s="779"/>
      <c r="E140" s="701" t="s">
        <v>1352</v>
      </c>
      <c r="F140" s="701"/>
      <c r="G140" s="701" t="s">
        <v>213</v>
      </c>
      <c r="H140" s="701"/>
      <c r="I140" s="701"/>
      <c r="J140" s="701" t="s">
        <v>264</v>
      </c>
      <c r="K140" s="701"/>
      <c r="M140" s="796" t="s">
        <v>1353</v>
      </c>
      <c r="N140" s="515"/>
      <c r="O140" s="794" t="s">
        <v>1354</v>
      </c>
      <c r="P140" s="794" t="s">
        <v>1355</v>
      </c>
      <c r="Q140" s="794" t="s">
        <v>1356</v>
      </c>
      <c r="R140" s="445"/>
      <c r="S140" s="445"/>
    </row>
    <row r="141" spans="1:46" x14ac:dyDescent="0.35">
      <c r="A141" s="779"/>
      <c r="B141" s="779"/>
      <c r="C141" s="779"/>
      <c r="D141" s="779"/>
      <c r="E141" s="450" t="s">
        <v>1357</v>
      </c>
      <c r="F141" s="450" t="s">
        <v>1358</v>
      </c>
      <c r="G141" s="701"/>
      <c r="H141" s="701"/>
      <c r="I141" s="701"/>
      <c r="J141" s="701"/>
      <c r="K141" s="701"/>
      <c r="M141" s="797"/>
      <c r="N141" s="515"/>
      <c r="O141" s="795"/>
      <c r="P141" s="795"/>
      <c r="Q141" s="795"/>
      <c r="R141" s="445"/>
      <c r="S141" s="445"/>
      <c r="T141" s="473" t="s">
        <v>1584</v>
      </c>
      <c r="U141" s="473" t="s">
        <v>1585</v>
      </c>
      <c r="V141" s="473" t="s">
        <v>1586</v>
      </c>
      <c r="W141" s="473" t="s">
        <v>1587</v>
      </c>
      <c r="X141" s="473" t="s">
        <v>1588</v>
      </c>
      <c r="AR141" s="473" t="s">
        <v>1359</v>
      </c>
    </row>
    <row r="142" spans="1:46" x14ac:dyDescent="0.35">
      <c r="A142" s="685" t="str">
        <f ca="1">'Додаток 1_керівник'!A130</f>
        <v/>
      </c>
      <c r="B142" s="685"/>
      <c r="C142" s="685"/>
      <c r="D142" s="685"/>
      <c r="E142" s="451" t="str">
        <f ca="1">'Додаток 1_керівник'!E130</f>
        <v xml:space="preserve"> </v>
      </c>
      <c r="F142" s="451" t="str">
        <f ca="1">'Додаток 1_керівник'!F130</f>
        <v xml:space="preserve"> </v>
      </c>
      <c r="G142" s="767" t="str">
        <f ca="1">'Додаток 1_керівник'!G130</f>
        <v xml:space="preserve"> </v>
      </c>
      <c r="H142" s="767"/>
      <c r="I142" s="767"/>
      <c r="J142" s="767" t="str">
        <f ca="1">'Додаток 1_керівник'!J130:K130</f>
        <v xml:space="preserve"> </v>
      </c>
      <c r="K142" s="767"/>
      <c r="M142" s="465" t="str">
        <f ca="1">'Додаток 1_керівник'!M130</f>
        <v/>
      </c>
      <c r="N142" s="346"/>
      <c r="O142" s="348"/>
      <c r="P142" s="348"/>
      <c r="Q142" s="348"/>
      <c r="R142" s="445"/>
      <c r="S142" s="445"/>
      <c r="T142" s="473" t="str">
        <f ca="1">IF(ISBLANK(INDIRECT("E142"))," ",(INDIRECT("E142")))</f>
        <v xml:space="preserve"> </v>
      </c>
      <c r="U142" s="473" t="str">
        <f ca="1">IF(ISBLANK(INDIRECT("F142"))," ",(INDIRECT("F142")))</f>
        <v xml:space="preserve"> </v>
      </c>
      <c r="V142" s="473" t="str">
        <f ca="1">IF(ISBLANK(INDIRECT("O142"))," ",(INDIRECT("O142")))</f>
        <v xml:space="preserve"> </v>
      </c>
      <c r="W142" s="473" t="str">
        <f ca="1">IF(ISBLANK(INDIRECT("P142"))," ",(INDIRECT("P142")))</f>
        <v xml:space="preserve"> </v>
      </c>
      <c r="X142" s="473" t="str">
        <f ca="1">IF(ISBLANK(INDIRECT("Q142"))," ",(INDIRECT("Q142")))</f>
        <v xml:space="preserve"> </v>
      </c>
      <c r="AR142" s="473" t="e">
        <f ca="1">IFERROR(IF(U142-T142&lt;0,TODAY()-T142,U142-T142),TODAY()-T142)</f>
        <v>#VALUE!</v>
      </c>
    </row>
    <row r="143" spans="1:46" x14ac:dyDescent="0.35">
      <c r="A143" s="685" t="str">
        <f ca="1">'Додаток 1_керівник'!A131</f>
        <v/>
      </c>
      <c r="B143" s="685"/>
      <c r="C143" s="685"/>
      <c r="D143" s="685"/>
      <c r="E143" s="451" t="str">
        <f ca="1">'Додаток 1_керівник'!E131</f>
        <v xml:space="preserve"> </v>
      </c>
      <c r="F143" s="451" t="str">
        <f ca="1">'Додаток 1_керівник'!F131</f>
        <v xml:space="preserve"> </v>
      </c>
      <c r="G143" s="767" t="str">
        <f ca="1">'Додаток 1_керівник'!G131</f>
        <v xml:space="preserve"> </v>
      </c>
      <c r="H143" s="767"/>
      <c r="I143" s="767"/>
      <c r="J143" s="767" t="str">
        <f ca="1">'Додаток 1_керівник'!J131:K131</f>
        <v xml:space="preserve"> </v>
      </c>
      <c r="K143" s="767"/>
      <c r="M143" s="465" t="str">
        <f ca="1">'Додаток 1_керівник'!M131</f>
        <v/>
      </c>
      <c r="N143" s="346"/>
      <c r="O143" s="348"/>
      <c r="P143" s="348"/>
      <c r="Q143" s="348"/>
      <c r="R143" s="445"/>
      <c r="S143" s="445"/>
      <c r="T143" s="473" t="str">
        <f ca="1">IF(ISBLANK(INDIRECT("E143"))," ",(INDIRECT("E143")))</f>
        <v xml:space="preserve"> </v>
      </c>
      <c r="U143" s="473" t="str">
        <f ca="1">IF(ISBLANK(INDIRECT("F143"))," ",(INDIRECT("F143")))</f>
        <v xml:space="preserve"> </v>
      </c>
      <c r="V143" s="473" t="str">
        <f ca="1">IF(ISBLANK(INDIRECT("O143"))," ",(INDIRECT("O143")))</f>
        <v xml:space="preserve"> </v>
      </c>
      <c r="W143" s="473" t="str">
        <f ca="1">IF(ISBLANK(INDIRECT("P143"))," ",(INDIRECT("P143")))</f>
        <v xml:space="preserve"> </v>
      </c>
      <c r="X143" s="473" t="str">
        <f ca="1">IF(ISBLANK(INDIRECT("Q143"))," ",(INDIRECT("Q143")))</f>
        <v xml:space="preserve"> </v>
      </c>
      <c r="AR143" s="473" t="e">
        <f t="shared" ref="AR143:AR206" ca="1" si="0">IFERROR(IF(U143-T143&lt;0,TODAY()-T143,U143-T143),TODAY()-T143)</f>
        <v>#VALUE!</v>
      </c>
    </row>
    <row r="144" spans="1:46" x14ac:dyDescent="0.35">
      <c r="A144" s="685" t="str">
        <f ca="1">'Додаток 1_керівник'!A132</f>
        <v/>
      </c>
      <c r="B144" s="685"/>
      <c r="C144" s="685"/>
      <c r="D144" s="685"/>
      <c r="E144" s="451" t="str">
        <f ca="1">'Додаток 1_керівник'!E132</f>
        <v xml:space="preserve"> </v>
      </c>
      <c r="F144" s="451" t="str">
        <f ca="1">'Додаток 1_керівник'!F132</f>
        <v xml:space="preserve"> </v>
      </c>
      <c r="G144" s="767" t="str">
        <f ca="1">'Додаток 1_керівник'!G132</f>
        <v xml:space="preserve"> </v>
      </c>
      <c r="H144" s="767"/>
      <c r="I144" s="767"/>
      <c r="J144" s="767" t="str">
        <f ca="1">'Додаток 1_керівник'!J132:K132</f>
        <v xml:space="preserve"> </v>
      </c>
      <c r="K144" s="767"/>
      <c r="M144" s="465" t="str">
        <f ca="1">'Додаток 1_керівник'!M132</f>
        <v/>
      </c>
      <c r="N144" s="346"/>
      <c r="O144" s="348"/>
      <c r="P144" s="348"/>
      <c r="Q144" s="348"/>
      <c r="R144" s="445"/>
      <c r="S144" s="445"/>
      <c r="T144" s="473" t="str">
        <f ca="1">IF(ISBLANK(INDIRECT("E144"))," ",(INDIRECT("E144")))</f>
        <v xml:space="preserve"> </v>
      </c>
      <c r="U144" s="473" t="str">
        <f ca="1">IF(ISBLANK(INDIRECT("F144"))," ",(INDIRECT("F144")))</f>
        <v xml:space="preserve"> </v>
      </c>
      <c r="V144" s="473" t="str">
        <f ca="1">IF(ISBLANK(INDIRECT("O144"))," ",(INDIRECT("O144")))</f>
        <v xml:space="preserve"> </v>
      </c>
      <c r="W144" s="473" t="str">
        <f ca="1">IF(ISBLANK(INDIRECT("P144"))," ",(INDIRECT("P144")))</f>
        <v xml:space="preserve"> </v>
      </c>
      <c r="X144" s="473" t="str">
        <f ca="1">IF(ISBLANK(INDIRECT("Q144"))," ",(INDIRECT("Q144")))</f>
        <v xml:space="preserve"> </v>
      </c>
      <c r="AR144" s="473" t="e">
        <f t="shared" ca="1" si="0"/>
        <v>#VALUE!</v>
      </c>
    </row>
    <row r="145" spans="1:44" x14ac:dyDescent="0.35">
      <c r="A145" s="685" t="str">
        <f ca="1">'Додаток 1_керівник'!A133</f>
        <v/>
      </c>
      <c r="B145" s="685"/>
      <c r="C145" s="685"/>
      <c r="D145" s="685"/>
      <c r="E145" s="451" t="str">
        <f ca="1">'Додаток 1_керівник'!E133</f>
        <v xml:space="preserve"> </v>
      </c>
      <c r="F145" s="451" t="str">
        <f ca="1">'Додаток 1_керівник'!F133</f>
        <v xml:space="preserve"> </v>
      </c>
      <c r="G145" s="767" t="str">
        <f ca="1">'Додаток 1_керівник'!G133</f>
        <v xml:space="preserve"> </v>
      </c>
      <c r="H145" s="767"/>
      <c r="I145" s="767"/>
      <c r="J145" s="767" t="str">
        <f ca="1">'Додаток 1_керівник'!J133:K133</f>
        <v xml:space="preserve"> </v>
      </c>
      <c r="K145" s="767"/>
      <c r="M145" s="465" t="str">
        <f ca="1">'Додаток 1_керівник'!M133</f>
        <v/>
      </c>
      <c r="N145" s="346"/>
      <c r="O145" s="348"/>
      <c r="P145" s="348"/>
      <c r="Q145" s="348"/>
      <c r="R145" s="445"/>
      <c r="S145" s="445"/>
      <c r="T145" s="473" t="str">
        <f ca="1">IF(ISBLANK(INDIRECT("E145"))," ",(INDIRECT("E145")))</f>
        <v xml:space="preserve"> </v>
      </c>
      <c r="U145" s="473" t="str">
        <f ca="1">IF(ISBLANK(INDIRECT("F145"))," ",(INDIRECT("F145")))</f>
        <v xml:space="preserve"> </v>
      </c>
      <c r="V145" s="473" t="str">
        <f ca="1">IF(ISBLANK(INDIRECT("O145"))," ",(INDIRECT("O145")))</f>
        <v xml:space="preserve"> </v>
      </c>
      <c r="W145" s="473" t="str">
        <f ca="1">IF(ISBLANK(INDIRECT("P145"))," ",(INDIRECT("P145")))</f>
        <v xml:space="preserve"> </v>
      </c>
      <c r="X145" s="473" t="str">
        <f ca="1">IF(ISBLANK(INDIRECT("Q145"))," ",(INDIRECT("Q145")))</f>
        <v xml:space="preserve"> </v>
      </c>
      <c r="AR145" s="473" t="e">
        <f t="shared" ca="1" si="0"/>
        <v>#VALUE!</v>
      </c>
    </row>
    <row r="146" spans="1:44" x14ac:dyDescent="0.35">
      <c r="A146" s="685" t="str">
        <f ca="1">'Додаток 1_керівник'!A134</f>
        <v/>
      </c>
      <c r="B146" s="685"/>
      <c r="C146" s="685"/>
      <c r="D146" s="685"/>
      <c r="E146" s="451" t="str">
        <f ca="1">'Додаток 1_керівник'!E134</f>
        <v xml:space="preserve"> </v>
      </c>
      <c r="F146" s="451" t="str">
        <f ca="1">'Додаток 1_керівник'!F134</f>
        <v xml:space="preserve"> </v>
      </c>
      <c r="G146" s="767" t="str">
        <f ca="1">'Додаток 1_керівник'!G134</f>
        <v xml:space="preserve"> </v>
      </c>
      <c r="H146" s="767"/>
      <c r="I146" s="767"/>
      <c r="J146" s="767" t="str">
        <f ca="1">'Додаток 1_керівник'!J134:K134</f>
        <v xml:space="preserve"> </v>
      </c>
      <c r="K146" s="767"/>
      <c r="M146" s="465" t="str">
        <f ca="1">'Додаток 1_керівник'!M134</f>
        <v/>
      </c>
      <c r="N146" s="346"/>
      <c r="O146" s="348"/>
      <c r="P146" s="348"/>
      <c r="Q146" s="348"/>
      <c r="R146" s="445"/>
      <c r="S146" s="445"/>
      <c r="T146" s="473" t="str">
        <f ca="1">IF(ISBLANK(INDIRECT("E146"))," ",(INDIRECT("E146")))</f>
        <v xml:space="preserve"> </v>
      </c>
      <c r="U146" s="473" t="str">
        <f ca="1">IF(ISBLANK(INDIRECT("F146"))," ",(INDIRECT("F146")))</f>
        <v xml:space="preserve"> </v>
      </c>
      <c r="V146" s="473" t="str">
        <f ca="1">IF(ISBLANK(INDIRECT("O146"))," ",(INDIRECT("O146")))</f>
        <v xml:space="preserve"> </v>
      </c>
      <c r="W146" s="473" t="str">
        <f ca="1">IF(ISBLANK(INDIRECT("P146"))," ",(INDIRECT("P146")))</f>
        <v xml:space="preserve"> </v>
      </c>
      <c r="X146" s="473" t="str">
        <f ca="1">IF(ISBLANK(INDIRECT("Q146"))," ",(INDIRECT("Q146")))</f>
        <v xml:space="preserve"> </v>
      </c>
      <c r="AR146" s="473" t="e">
        <f t="shared" ca="1" si="0"/>
        <v>#VALUE!</v>
      </c>
    </row>
    <row r="147" spans="1:44" x14ac:dyDescent="0.35">
      <c r="A147" s="685" t="str">
        <f ca="1">'Додаток 1_керівник'!A135</f>
        <v/>
      </c>
      <c r="B147" s="685"/>
      <c r="C147" s="685"/>
      <c r="D147" s="685"/>
      <c r="E147" s="451" t="str">
        <f ca="1">'Додаток 1_керівник'!E135</f>
        <v xml:space="preserve"> </v>
      </c>
      <c r="F147" s="451" t="str">
        <f ca="1">'Додаток 1_керівник'!F135</f>
        <v xml:space="preserve"> </v>
      </c>
      <c r="G147" s="767" t="str">
        <f ca="1">'Додаток 1_керівник'!G135</f>
        <v xml:space="preserve"> </v>
      </c>
      <c r="H147" s="767"/>
      <c r="I147" s="767"/>
      <c r="J147" s="767" t="str">
        <f ca="1">'Додаток 1_керівник'!J135:K135</f>
        <v xml:space="preserve"> </v>
      </c>
      <c r="K147" s="767"/>
      <c r="M147" s="465" t="str">
        <f ca="1">'Додаток 1_керівник'!M135</f>
        <v/>
      </c>
      <c r="N147" s="346"/>
      <c r="O147" s="348"/>
      <c r="P147" s="348"/>
      <c r="Q147" s="348"/>
      <c r="R147" s="445"/>
      <c r="S147" s="445"/>
      <c r="T147" s="473" t="str">
        <f ca="1">IF(ISBLANK(INDIRECT("E147"))," ",(INDIRECT("E147")))</f>
        <v xml:space="preserve"> </v>
      </c>
      <c r="U147" s="473" t="str">
        <f ca="1">IF(ISBLANK(INDIRECT("F147"))," ",(INDIRECT("F147")))</f>
        <v xml:space="preserve"> </v>
      </c>
      <c r="V147" s="473" t="str">
        <f ca="1">IF(ISBLANK(INDIRECT("O147"))," ",(INDIRECT("O147")))</f>
        <v xml:space="preserve"> </v>
      </c>
      <c r="W147" s="473" t="str">
        <f ca="1">IF(ISBLANK(INDIRECT("P147"))," ",(INDIRECT("P147")))</f>
        <v xml:space="preserve"> </v>
      </c>
      <c r="X147" s="473" t="str">
        <f ca="1">IF(ISBLANK(INDIRECT("Q147"))," ",(INDIRECT("Q147")))</f>
        <v xml:space="preserve"> </v>
      </c>
      <c r="AR147" s="473" t="e">
        <f t="shared" ca="1" si="0"/>
        <v>#VALUE!</v>
      </c>
    </row>
    <row r="148" spans="1:44" x14ac:dyDescent="0.35">
      <c r="A148" s="685" t="str">
        <f ca="1">'Додаток 1_керівник'!A136</f>
        <v/>
      </c>
      <c r="B148" s="685"/>
      <c r="C148" s="685"/>
      <c r="D148" s="685"/>
      <c r="E148" s="451" t="str">
        <f ca="1">'Додаток 1_керівник'!E136</f>
        <v xml:space="preserve"> </v>
      </c>
      <c r="F148" s="451" t="str">
        <f ca="1">'Додаток 1_керівник'!F136</f>
        <v xml:space="preserve"> </v>
      </c>
      <c r="G148" s="767" t="str">
        <f ca="1">'Додаток 1_керівник'!G136</f>
        <v xml:space="preserve"> </v>
      </c>
      <c r="H148" s="767"/>
      <c r="I148" s="767"/>
      <c r="J148" s="767" t="str">
        <f ca="1">'Додаток 1_керівник'!J136:K136</f>
        <v xml:space="preserve"> </v>
      </c>
      <c r="K148" s="767"/>
      <c r="M148" s="465" t="str">
        <f ca="1">'Додаток 1_керівник'!M136</f>
        <v/>
      </c>
      <c r="N148" s="346"/>
      <c r="O148" s="348"/>
      <c r="P148" s="348"/>
      <c r="Q148" s="348"/>
      <c r="R148" s="445"/>
      <c r="S148" s="445"/>
      <c r="T148" s="473" t="str">
        <f ca="1">IF(ISBLANK(INDIRECT("E148"))," ",(INDIRECT("E148")))</f>
        <v xml:space="preserve"> </v>
      </c>
      <c r="U148" s="473" t="str">
        <f ca="1">IF(ISBLANK(INDIRECT("F148"))," ",(INDIRECT("F148")))</f>
        <v xml:space="preserve"> </v>
      </c>
      <c r="V148" s="473" t="str">
        <f ca="1">IF(ISBLANK(INDIRECT("O148"))," ",(INDIRECT("O148")))</f>
        <v xml:space="preserve"> </v>
      </c>
      <c r="W148" s="473" t="str">
        <f ca="1">IF(ISBLANK(INDIRECT("P148"))," ",(INDIRECT("P148")))</f>
        <v xml:space="preserve"> </v>
      </c>
      <c r="X148" s="473" t="str">
        <f ca="1">IF(ISBLANK(INDIRECT("Q148"))," ",(INDIRECT("Q148")))</f>
        <v xml:space="preserve"> </v>
      </c>
      <c r="AR148" s="473" t="e">
        <f t="shared" ca="1" si="0"/>
        <v>#VALUE!</v>
      </c>
    </row>
    <row r="149" spans="1:44" x14ac:dyDescent="0.35">
      <c r="A149" s="685" t="str">
        <f ca="1">'Додаток 1_керівник'!A137</f>
        <v/>
      </c>
      <c r="B149" s="685"/>
      <c r="C149" s="685"/>
      <c r="D149" s="685"/>
      <c r="E149" s="451" t="str">
        <f ca="1">'Додаток 1_керівник'!E137</f>
        <v xml:space="preserve"> </v>
      </c>
      <c r="F149" s="451" t="str">
        <f ca="1">'Додаток 1_керівник'!F137</f>
        <v xml:space="preserve"> </v>
      </c>
      <c r="G149" s="767" t="str">
        <f ca="1">'Додаток 1_керівник'!G137</f>
        <v xml:space="preserve"> </v>
      </c>
      <c r="H149" s="767"/>
      <c r="I149" s="767"/>
      <c r="J149" s="767" t="str">
        <f ca="1">'Додаток 1_керівник'!J137:K137</f>
        <v xml:space="preserve"> </v>
      </c>
      <c r="K149" s="767"/>
      <c r="M149" s="465" t="str">
        <f ca="1">'Додаток 1_керівник'!M137</f>
        <v/>
      </c>
      <c r="N149" s="346"/>
      <c r="O149" s="348"/>
      <c r="P149" s="348"/>
      <c r="Q149" s="348"/>
      <c r="R149" s="445"/>
      <c r="S149" s="445"/>
      <c r="T149" s="473" t="str">
        <f ca="1">IF(ISBLANK(INDIRECT("E149"))," ",(INDIRECT("E149")))</f>
        <v xml:space="preserve"> </v>
      </c>
      <c r="U149" s="473" t="str">
        <f ca="1">IF(ISBLANK(INDIRECT("F149"))," ",(INDIRECT("F149")))</f>
        <v xml:space="preserve"> </v>
      </c>
      <c r="V149" s="473" t="str">
        <f ca="1">IF(ISBLANK(INDIRECT("O149"))," ",(INDIRECT("O149")))</f>
        <v xml:space="preserve"> </v>
      </c>
      <c r="W149" s="473" t="str">
        <f ca="1">IF(ISBLANK(INDIRECT("P149"))," ",(INDIRECT("P149")))</f>
        <v xml:space="preserve"> </v>
      </c>
      <c r="X149" s="473" t="str">
        <f ca="1">IF(ISBLANK(INDIRECT("Q149"))," ",(INDIRECT("Q149")))</f>
        <v xml:space="preserve"> </v>
      </c>
      <c r="AR149" s="473" t="e">
        <f t="shared" ca="1" si="0"/>
        <v>#VALUE!</v>
      </c>
    </row>
    <row r="150" spans="1:44" x14ac:dyDescent="0.35">
      <c r="A150" s="685" t="str">
        <f ca="1">'Додаток 1_керівник'!A138</f>
        <v/>
      </c>
      <c r="B150" s="685"/>
      <c r="C150" s="685"/>
      <c r="D150" s="685"/>
      <c r="E150" s="451" t="str">
        <f ca="1">'Додаток 1_керівник'!E138</f>
        <v xml:space="preserve"> </v>
      </c>
      <c r="F150" s="451" t="str">
        <f ca="1">'Додаток 1_керівник'!F138</f>
        <v xml:space="preserve"> </v>
      </c>
      <c r="G150" s="767" t="str">
        <f ca="1">'Додаток 1_керівник'!G138</f>
        <v xml:space="preserve"> </v>
      </c>
      <c r="H150" s="767"/>
      <c r="I150" s="767"/>
      <c r="J150" s="767" t="str">
        <f ca="1">'Додаток 1_керівник'!J138:K138</f>
        <v xml:space="preserve"> </v>
      </c>
      <c r="K150" s="767"/>
      <c r="M150" s="465" t="str">
        <f ca="1">'Додаток 1_керівник'!M138</f>
        <v/>
      </c>
      <c r="N150" s="346"/>
      <c r="O150" s="348"/>
      <c r="P150" s="348"/>
      <c r="Q150" s="348"/>
      <c r="R150" s="445"/>
      <c r="S150" s="445"/>
      <c r="T150" s="473" t="str">
        <f ca="1">IF(ISBLANK(INDIRECT("E150"))," ",(INDIRECT("E150")))</f>
        <v xml:space="preserve"> </v>
      </c>
      <c r="U150" s="473" t="str">
        <f ca="1">IF(ISBLANK(INDIRECT("F150"))," ",(INDIRECT("F150")))</f>
        <v xml:space="preserve"> </v>
      </c>
      <c r="V150" s="473" t="str">
        <f ca="1">IF(ISBLANK(INDIRECT("O150"))," ",(INDIRECT("O150")))</f>
        <v xml:space="preserve"> </v>
      </c>
      <c r="W150" s="473" t="str">
        <f ca="1">IF(ISBLANK(INDIRECT("P150"))," ",(INDIRECT("P150")))</f>
        <v xml:space="preserve"> </v>
      </c>
      <c r="X150" s="473" t="str">
        <f ca="1">IF(ISBLANK(INDIRECT("Q150"))," ",(INDIRECT("Q150")))</f>
        <v xml:space="preserve"> </v>
      </c>
      <c r="AR150" s="473" t="e">
        <f t="shared" ca="1" si="0"/>
        <v>#VALUE!</v>
      </c>
    </row>
    <row r="151" spans="1:44" x14ac:dyDescent="0.35">
      <c r="A151" s="685" t="str">
        <f ca="1">'Додаток 1_керівник'!A139</f>
        <v/>
      </c>
      <c r="B151" s="685"/>
      <c r="C151" s="685"/>
      <c r="D151" s="685"/>
      <c r="E151" s="451" t="str">
        <f ca="1">'Додаток 1_керівник'!E139</f>
        <v xml:space="preserve"> </v>
      </c>
      <c r="F151" s="451" t="str">
        <f ca="1">'Додаток 1_керівник'!F139</f>
        <v xml:space="preserve"> </v>
      </c>
      <c r="G151" s="767" t="str">
        <f ca="1">'Додаток 1_керівник'!G139</f>
        <v xml:space="preserve"> </v>
      </c>
      <c r="H151" s="767"/>
      <c r="I151" s="767"/>
      <c r="J151" s="767" t="str">
        <f ca="1">'Додаток 1_керівник'!J139:K139</f>
        <v xml:space="preserve"> </v>
      </c>
      <c r="K151" s="767"/>
      <c r="M151" s="465" t="str">
        <f ca="1">'Додаток 1_керівник'!M139</f>
        <v/>
      </c>
      <c r="N151" s="346"/>
      <c r="O151" s="348"/>
      <c r="P151" s="348"/>
      <c r="Q151" s="348"/>
      <c r="R151" s="445"/>
      <c r="S151" s="445"/>
      <c r="T151" s="473" t="str">
        <f ca="1">IF(ISBLANK(INDIRECT("E151"))," ",(INDIRECT("E151")))</f>
        <v xml:space="preserve"> </v>
      </c>
      <c r="U151" s="473" t="str">
        <f ca="1">IF(ISBLANK(INDIRECT("F151"))," ",(INDIRECT("F151")))</f>
        <v xml:space="preserve"> </v>
      </c>
      <c r="V151" s="473" t="str">
        <f ca="1">IF(ISBLANK(INDIRECT("O151"))," ",(INDIRECT("O151")))</f>
        <v xml:space="preserve"> </v>
      </c>
      <c r="W151" s="473" t="str">
        <f ca="1">IF(ISBLANK(INDIRECT("P151"))," ",(INDIRECT("P151")))</f>
        <v xml:space="preserve"> </v>
      </c>
      <c r="X151" s="473" t="str">
        <f ca="1">IF(ISBLANK(INDIRECT("Q151"))," ",(INDIRECT("Q151")))</f>
        <v xml:space="preserve"> </v>
      </c>
      <c r="AR151" s="473" t="e">
        <f t="shared" ca="1" si="0"/>
        <v>#VALUE!</v>
      </c>
    </row>
    <row r="152" spans="1:44" x14ac:dyDescent="0.35">
      <c r="A152" s="685" t="str">
        <f ca="1">'Додаток 1_керівник'!A140</f>
        <v/>
      </c>
      <c r="B152" s="685"/>
      <c r="C152" s="685"/>
      <c r="D152" s="685"/>
      <c r="E152" s="451" t="str">
        <f ca="1">'Додаток 1_керівник'!E140</f>
        <v xml:space="preserve"> </v>
      </c>
      <c r="F152" s="451" t="str">
        <f ca="1">'Додаток 1_керівник'!F140</f>
        <v xml:space="preserve"> </v>
      </c>
      <c r="G152" s="767" t="str">
        <f ca="1">'Додаток 1_керівник'!G140</f>
        <v xml:space="preserve"> </v>
      </c>
      <c r="H152" s="767"/>
      <c r="I152" s="767"/>
      <c r="J152" s="767" t="str">
        <f ca="1">'Додаток 1_керівник'!J140:K140</f>
        <v xml:space="preserve"> </v>
      </c>
      <c r="K152" s="767"/>
      <c r="M152" s="465" t="str">
        <f ca="1">'Додаток 1_керівник'!M140</f>
        <v/>
      </c>
      <c r="N152" s="346"/>
      <c r="O152" s="348"/>
      <c r="P152" s="348"/>
      <c r="Q152" s="348"/>
      <c r="R152" s="445"/>
      <c r="S152" s="445"/>
      <c r="T152" s="473" t="str">
        <f ca="1">IF(ISBLANK(INDIRECT("E152"))," ",(INDIRECT("E152")))</f>
        <v xml:space="preserve"> </v>
      </c>
      <c r="U152" s="473" t="str">
        <f ca="1">IF(ISBLANK(INDIRECT("F152"))," ",(INDIRECT("F152")))</f>
        <v xml:space="preserve"> </v>
      </c>
      <c r="V152" s="473" t="str">
        <f ca="1">IF(ISBLANK(INDIRECT("O152"))," ",(INDIRECT("O152")))</f>
        <v xml:space="preserve"> </v>
      </c>
      <c r="W152" s="473" t="str">
        <f ca="1">IF(ISBLANK(INDIRECT("P152"))," ",(INDIRECT("P152")))</f>
        <v xml:space="preserve"> </v>
      </c>
      <c r="X152" s="473" t="str">
        <f ca="1">IF(ISBLANK(INDIRECT("Q152"))," ",(INDIRECT("Q152")))</f>
        <v xml:space="preserve"> </v>
      </c>
      <c r="AR152" s="473" t="e">
        <f t="shared" ca="1" si="0"/>
        <v>#VALUE!</v>
      </c>
    </row>
    <row r="153" spans="1:44" x14ac:dyDescent="0.35">
      <c r="A153" s="685" t="str">
        <f ca="1">'Додаток 1_керівник'!A141</f>
        <v/>
      </c>
      <c r="B153" s="685"/>
      <c r="C153" s="685"/>
      <c r="D153" s="685"/>
      <c r="E153" s="451" t="str">
        <f ca="1">'Додаток 1_керівник'!E141</f>
        <v xml:space="preserve"> </v>
      </c>
      <c r="F153" s="451" t="str">
        <f ca="1">'Додаток 1_керівник'!F141</f>
        <v xml:space="preserve"> </v>
      </c>
      <c r="G153" s="767" t="str">
        <f ca="1">'Додаток 1_керівник'!G141</f>
        <v xml:space="preserve"> </v>
      </c>
      <c r="H153" s="767"/>
      <c r="I153" s="767"/>
      <c r="J153" s="767" t="str">
        <f ca="1">'Додаток 1_керівник'!J141:K141</f>
        <v xml:space="preserve"> </v>
      </c>
      <c r="K153" s="767"/>
      <c r="M153" s="465" t="str">
        <f ca="1">'Додаток 1_керівник'!M141</f>
        <v/>
      </c>
      <c r="N153" s="346"/>
      <c r="O153" s="348"/>
      <c r="P153" s="348"/>
      <c r="Q153" s="348"/>
      <c r="R153" s="445"/>
      <c r="S153" s="445"/>
      <c r="T153" s="473" t="str">
        <f ca="1">IF(ISBLANK(INDIRECT("E153"))," ",(INDIRECT("E153")))</f>
        <v xml:space="preserve"> </v>
      </c>
      <c r="U153" s="473" t="str">
        <f ca="1">IF(ISBLANK(INDIRECT("F153"))," ",(INDIRECT("F153")))</f>
        <v xml:space="preserve"> </v>
      </c>
      <c r="V153" s="473" t="str">
        <f ca="1">IF(ISBLANK(INDIRECT("O153"))," ",(INDIRECT("O153")))</f>
        <v xml:space="preserve"> </v>
      </c>
      <c r="W153" s="473" t="str">
        <f ca="1">IF(ISBLANK(INDIRECT("P153"))," ",(INDIRECT("P153")))</f>
        <v xml:space="preserve"> </v>
      </c>
      <c r="X153" s="473" t="str">
        <f ca="1">IF(ISBLANK(INDIRECT("Q153"))," ",(INDIRECT("Q153")))</f>
        <v xml:space="preserve"> </v>
      </c>
      <c r="AR153" s="473" t="e">
        <f t="shared" ca="1" si="0"/>
        <v>#VALUE!</v>
      </c>
    </row>
    <row r="154" spans="1:44" x14ac:dyDescent="0.35">
      <c r="A154" s="685" t="str">
        <f ca="1">'Додаток 1_керівник'!A142</f>
        <v/>
      </c>
      <c r="B154" s="685"/>
      <c r="C154" s="685"/>
      <c r="D154" s="685"/>
      <c r="E154" s="451" t="str">
        <f ca="1">'Додаток 1_керівник'!E142</f>
        <v xml:space="preserve"> </v>
      </c>
      <c r="F154" s="451" t="str">
        <f ca="1">'Додаток 1_керівник'!F142</f>
        <v xml:space="preserve"> </v>
      </c>
      <c r="G154" s="767" t="str">
        <f ca="1">'Додаток 1_керівник'!G142</f>
        <v xml:space="preserve"> </v>
      </c>
      <c r="H154" s="767"/>
      <c r="I154" s="767"/>
      <c r="J154" s="767" t="str">
        <f ca="1">'Додаток 1_керівник'!J142:K142</f>
        <v xml:space="preserve"> </v>
      </c>
      <c r="K154" s="767"/>
      <c r="M154" s="465" t="str">
        <f ca="1">'Додаток 1_керівник'!M142</f>
        <v/>
      </c>
      <c r="N154" s="346"/>
      <c r="O154" s="348"/>
      <c r="P154" s="348"/>
      <c r="Q154" s="348"/>
      <c r="R154" s="445"/>
      <c r="S154" s="445"/>
      <c r="T154" s="473" t="str">
        <f ca="1">IF(ISBLANK(INDIRECT("E154"))," ",(INDIRECT("E154")))</f>
        <v xml:space="preserve"> </v>
      </c>
      <c r="U154" s="473" t="str">
        <f ca="1">IF(ISBLANK(INDIRECT("F154"))," ",(INDIRECT("F154")))</f>
        <v xml:space="preserve"> </v>
      </c>
      <c r="V154" s="473" t="str">
        <f ca="1">IF(ISBLANK(INDIRECT("O154"))," ",(INDIRECT("O154")))</f>
        <v xml:space="preserve"> </v>
      </c>
      <c r="W154" s="473" t="str">
        <f ca="1">IF(ISBLANK(INDIRECT("P154"))," ",(INDIRECT("P154")))</f>
        <v xml:space="preserve"> </v>
      </c>
      <c r="X154" s="473" t="str">
        <f ca="1">IF(ISBLANK(INDIRECT("Q154"))," ",(INDIRECT("Q154")))</f>
        <v xml:space="preserve"> </v>
      </c>
      <c r="AR154" s="473" t="e">
        <f t="shared" ca="1" si="0"/>
        <v>#VALUE!</v>
      </c>
    </row>
    <row r="155" spans="1:44" x14ac:dyDescent="0.35">
      <c r="A155" s="685" t="str">
        <f ca="1">'Додаток 1_керівник'!A143</f>
        <v/>
      </c>
      <c r="B155" s="685"/>
      <c r="C155" s="685"/>
      <c r="D155" s="685"/>
      <c r="E155" s="451" t="str">
        <f ca="1">'Додаток 1_керівник'!E143</f>
        <v xml:space="preserve"> </v>
      </c>
      <c r="F155" s="451" t="str">
        <f ca="1">'Додаток 1_керівник'!F143</f>
        <v xml:space="preserve"> </v>
      </c>
      <c r="G155" s="767" t="str">
        <f ca="1">'Додаток 1_керівник'!G143</f>
        <v xml:space="preserve"> </v>
      </c>
      <c r="H155" s="767"/>
      <c r="I155" s="767"/>
      <c r="J155" s="767" t="str">
        <f ca="1">'Додаток 1_керівник'!J143:K143</f>
        <v xml:space="preserve"> </v>
      </c>
      <c r="K155" s="767"/>
      <c r="M155" s="465" t="str">
        <f ca="1">'Додаток 1_керівник'!M143</f>
        <v/>
      </c>
      <c r="N155" s="346"/>
      <c r="O155" s="348"/>
      <c r="P155" s="348"/>
      <c r="Q155" s="348"/>
      <c r="R155" s="445"/>
      <c r="S155" s="445"/>
      <c r="T155" s="473" t="str">
        <f ca="1">IF(ISBLANK(INDIRECT("E155"))," ",(INDIRECT("E155")))</f>
        <v xml:space="preserve"> </v>
      </c>
      <c r="U155" s="473" t="str">
        <f ca="1">IF(ISBLANK(INDIRECT("F155"))," ",(INDIRECT("F155")))</f>
        <v xml:space="preserve"> </v>
      </c>
      <c r="V155" s="473" t="str">
        <f ca="1">IF(ISBLANK(INDIRECT("O155"))," ",(INDIRECT("O155")))</f>
        <v xml:space="preserve"> </v>
      </c>
      <c r="W155" s="473" t="str">
        <f ca="1">IF(ISBLANK(INDIRECT("P155"))," ",(INDIRECT("P155")))</f>
        <v xml:space="preserve"> </v>
      </c>
      <c r="X155" s="473" t="str">
        <f ca="1">IF(ISBLANK(INDIRECT("Q155"))," ",(INDIRECT("Q155")))</f>
        <v xml:space="preserve"> </v>
      </c>
      <c r="AR155" s="473" t="e">
        <f t="shared" ca="1" si="0"/>
        <v>#VALUE!</v>
      </c>
    </row>
    <row r="156" spans="1:44" x14ac:dyDescent="0.35">
      <c r="A156" s="685" t="str">
        <f ca="1">'Додаток 1_керівник'!A144</f>
        <v/>
      </c>
      <c r="B156" s="685"/>
      <c r="C156" s="685"/>
      <c r="D156" s="685"/>
      <c r="E156" s="451" t="str">
        <f ca="1">'Додаток 1_керівник'!E144</f>
        <v xml:space="preserve"> </v>
      </c>
      <c r="F156" s="451" t="str">
        <f ca="1">'Додаток 1_керівник'!F144</f>
        <v xml:space="preserve"> </v>
      </c>
      <c r="G156" s="767" t="str">
        <f ca="1">'Додаток 1_керівник'!G144</f>
        <v xml:space="preserve"> </v>
      </c>
      <c r="H156" s="767"/>
      <c r="I156" s="767"/>
      <c r="J156" s="767" t="str">
        <f ca="1">'Додаток 1_керівник'!J144:K144</f>
        <v xml:space="preserve"> </v>
      </c>
      <c r="K156" s="767"/>
      <c r="M156" s="465" t="str">
        <f ca="1">'Додаток 1_керівник'!M144</f>
        <v/>
      </c>
      <c r="N156" s="346"/>
      <c r="O156" s="348"/>
      <c r="P156" s="348"/>
      <c r="Q156" s="348"/>
      <c r="R156" s="445"/>
      <c r="S156" s="445"/>
      <c r="T156" s="473" t="str">
        <f ca="1">IF(ISBLANK(INDIRECT("E156"))," ",(INDIRECT("E156")))</f>
        <v xml:space="preserve"> </v>
      </c>
      <c r="U156" s="473" t="str">
        <f ca="1">IF(ISBLANK(INDIRECT("F156"))," ",(INDIRECT("F156")))</f>
        <v xml:space="preserve"> </v>
      </c>
      <c r="V156" s="473" t="str">
        <f ca="1">IF(ISBLANK(INDIRECT("O156"))," ",(INDIRECT("O156")))</f>
        <v xml:space="preserve"> </v>
      </c>
      <c r="W156" s="473" t="str">
        <f ca="1">IF(ISBLANK(INDIRECT("P156"))," ",(INDIRECT("P156")))</f>
        <v xml:space="preserve"> </v>
      </c>
      <c r="X156" s="473" t="str">
        <f ca="1">IF(ISBLANK(INDIRECT("Q156"))," ",(INDIRECT("Q156")))</f>
        <v xml:space="preserve"> </v>
      </c>
      <c r="AR156" s="473" t="e">
        <f t="shared" ca="1" si="0"/>
        <v>#VALUE!</v>
      </c>
    </row>
    <row r="157" spans="1:44" x14ac:dyDescent="0.35">
      <c r="A157" s="685" t="str">
        <f ca="1">'Додаток 1_керівник'!A145</f>
        <v/>
      </c>
      <c r="B157" s="685"/>
      <c r="C157" s="685"/>
      <c r="D157" s="685"/>
      <c r="E157" s="451" t="str">
        <f ca="1">'Додаток 1_керівник'!E145</f>
        <v xml:space="preserve"> </v>
      </c>
      <c r="F157" s="451" t="str">
        <f ca="1">'Додаток 1_керівник'!F145</f>
        <v xml:space="preserve"> </v>
      </c>
      <c r="G157" s="767" t="str">
        <f ca="1">'Додаток 1_керівник'!G145</f>
        <v xml:space="preserve"> </v>
      </c>
      <c r="H157" s="767"/>
      <c r="I157" s="767"/>
      <c r="J157" s="767" t="str">
        <f ca="1">'Додаток 1_керівник'!J145:K145</f>
        <v xml:space="preserve"> </v>
      </c>
      <c r="K157" s="767"/>
      <c r="M157" s="465" t="str">
        <f ca="1">'Додаток 1_керівник'!M145</f>
        <v/>
      </c>
      <c r="N157" s="346"/>
      <c r="O157" s="348"/>
      <c r="P157" s="348"/>
      <c r="Q157" s="348"/>
      <c r="R157" s="445"/>
      <c r="S157" s="445"/>
      <c r="T157" s="473" t="str">
        <f ca="1">IF(ISBLANK(INDIRECT("E157"))," ",(INDIRECT("E157")))</f>
        <v xml:space="preserve"> </v>
      </c>
      <c r="U157" s="473" t="str">
        <f ca="1">IF(ISBLANK(INDIRECT("F157"))," ",(INDIRECT("F157")))</f>
        <v xml:space="preserve"> </v>
      </c>
      <c r="V157" s="473" t="str">
        <f ca="1">IF(ISBLANK(INDIRECT("O157"))," ",(INDIRECT("O157")))</f>
        <v xml:space="preserve"> </v>
      </c>
      <c r="W157" s="473" t="str">
        <f ca="1">IF(ISBLANK(INDIRECT("P157"))," ",(INDIRECT("P157")))</f>
        <v xml:space="preserve"> </v>
      </c>
      <c r="X157" s="473" t="str">
        <f ca="1">IF(ISBLANK(INDIRECT("Q157"))," ",(INDIRECT("Q157")))</f>
        <v xml:space="preserve"> </v>
      </c>
      <c r="AR157" s="473" t="e">
        <f t="shared" ca="1" si="0"/>
        <v>#VALUE!</v>
      </c>
    </row>
    <row r="158" spans="1:44" x14ac:dyDescent="0.35">
      <c r="A158" s="685" t="str">
        <f ca="1">'Додаток 1_керівник'!A146</f>
        <v/>
      </c>
      <c r="B158" s="685"/>
      <c r="C158" s="685"/>
      <c r="D158" s="685"/>
      <c r="E158" s="451" t="str">
        <f ca="1">'Додаток 1_керівник'!E146</f>
        <v xml:space="preserve"> </v>
      </c>
      <c r="F158" s="451" t="str">
        <f ca="1">'Додаток 1_керівник'!F146</f>
        <v xml:space="preserve"> </v>
      </c>
      <c r="G158" s="767" t="str">
        <f ca="1">'Додаток 1_керівник'!G146</f>
        <v xml:space="preserve"> </v>
      </c>
      <c r="H158" s="767"/>
      <c r="I158" s="767"/>
      <c r="J158" s="767" t="str">
        <f ca="1">'Додаток 1_керівник'!J146:K146</f>
        <v xml:space="preserve"> </v>
      </c>
      <c r="K158" s="767"/>
      <c r="M158" s="465" t="str">
        <f ca="1">'Додаток 1_керівник'!M146</f>
        <v/>
      </c>
      <c r="N158" s="346"/>
      <c r="O158" s="348"/>
      <c r="P158" s="348"/>
      <c r="Q158" s="348"/>
      <c r="R158" s="445"/>
      <c r="S158" s="445"/>
      <c r="T158" s="473" t="str">
        <f ca="1">IF(ISBLANK(INDIRECT("E158"))," ",(INDIRECT("E158")))</f>
        <v xml:space="preserve"> </v>
      </c>
      <c r="U158" s="473" t="str">
        <f ca="1">IF(ISBLANK(INDIRECT("F158"))," ",(INDIRECT("F158")))</f>
        <v xml:space="preserve"> </v>
      </c>
      <c r="V158" s="473" t="str">
        <f ca="1">IF(ISBLANK(INDIRECT("O158"))," ",(INDIRECT("O158")))</f>
        <v xml:space="preserve"> </v>
      </c>
      <c r="W158" s="473" t="str">
        <f ca="1">IF(ISBLANK(INDIRECT("P158"))," ",(INDIRECT("P158")))</f>
        <v xml:space="preserve"> </v>
      </c>
      <c r="X158" s="473" t="str">
        <f ca="1">IF(ISBLANK(INDIRECT("Q158"))," ",(INDIRECT("Q158")))</f>
        <v xml:space="preserve"> </v>
      </c>
      <c r="AR158" s="473" t="e">
        <f t="shared" ca="1" si="0"/>
        <v>#VALUE!</v>
      </c>
    </row>
    <row r="159" spans="1:44" x14ac:dyDescent="0.35">
      <c r="A159" s="685" t="str">
        <f ca="1">'Додаток 1_керівник'!A147</f>
        <v/>
      </c>
      <c r="B159" s="685"/>
      <c r="C159" s="685"/>
      <c r="D159" s="685"/>
      <c r="E159" s="451" t="str">
        <f ca="1">'Додаток 1_керівник'!E147</f>
        <v xml:space="preserve"> </v>
      </c>
      <c r="F159" s="451" t="str">
        <f ca="1">'Додаток 1_керівник'!F147</f>
        <v xml:space="preserve"> </v>
      </c>
      <c r="G159" s="767" t="str">
        <f ca="1">'Додаток 1_керівник'!G147</f>
        <v xml:space="preserve"> </v>
      </c>
      <c r="H159" s="767"/>
      <c r="I159" s="767"/>
      <c r="J159" s="767" t="str">
        <f ca="1">'Додаток 1_керівник'!J147:K147</f>
        <v xml:space="preserve"> </v>
      </c>
      <c r="K159" s="767"/>
      <c r="M159" s="465" t="str">
        <f ca="1">'Додаток 1_керівник'!M147</f>
        <v/>
      </c>
      <c r="N159" s="346"/>
      <c r="O159" s="348"/>
      <c r="P159" s="348"/>
      <c r="Q159" s="348"/>
      <c r="R159" s="445"/>
      <c r="S159" s="445"/>
      <c r="T159" s="473" t="str">
        <f ca="1">IF(ISBLANK(INDIRECT("E159"))," ",(INDIRECT("E159")))</f>
        <v xml:space="preserve"> </v>
      </c>
      <c r="U159" s="473" t="str">
        <f ca="1">IF(ISBLANK(INDIRECT("F159"))," ",(INDIRECT("F159")))</f>
        <v xml:space="preserve"> </v>
      </c>
      <c r="V159" s="473" t="str">
        <f ca="1">IF(ISBLANK(INDIRECT("O159"))," ",(INDIRECT("O159")))</f>
        <v xml:space="preserve"> </v>
      </c>
      <c r="W159" s="473" t="str">
        <f ca="1">IF(ISBLANK(INDIRECT("P159"))," ",(INDIRECT("P159")))</f>
        <v xml:space="preserve"> </v>
      </c>
      <c r="X159" s="473" t="str">
        <f ca="1">IF(ISBLANK(INDIRECT("Q159"))," ",(INDIRECT("Q159")))</f>
        <v xml:space="preserve"> </v>
      </c>
      <c r="AR159" s="473" t="e">
        <f t="shared" ca="1" si="0"/>
        <v>#VALUE!</v>
      </c>
    </row>
    <row r="160" spans="1:44" x14ac:dyDescent="0.35">
      <c r="A160" s="685" t="str">
        <f ca="1">'Додаток 1_керівник'!A148</f>
        <v/>
      </c>
      <c r="B160" s="685"/>
      <c r="C160" s="685"/>
      <c r="D160" s="685"/>
      <c r="E160" s="451" t="str">
        <f ca="1">'Додаток 1_керівник'!E148</f>
        <v xml:space="preserve"> </v>
      </c>
      <c r="F160" s="451" t="str">
        <f ca="1">'Додаток 1_керівник'!F148</f>
        <v xml:space="preserve"> </v>
      </c>
      <c r="G160" s="767" t="str">
        <f ca="1">'Додаток 1_керівник'!G148</f>
        <v xml:space="preserve"> </v>
      </c>
      <c r="H160" s="767"/>
      <c r="I160" s="767"/>
      <c r="J160" s="767" t="str">
        <f ca="1">'Додаток 1_керівник'!J148:K148</f>
        <v xml:space="preserve"> </v>
      </c>
      <c r="K160" s="767"/>
      <c r="M160" s="465" t="str">
        <f ca="1">'Додаток 1_керівник'!M148</f>
        <v/>
      </c>
      <c r="N160" s="346"/>
      <c r="O160" s="348"/>
      <c r="P160" s="348"/>
      <c r="Q160" s="348"/>
      <c r="R160" s="445"/>
      <c r="S160" s="445"/>
      <c r="T160" s="473" t="str">
        <f ca="1">IF(ISBLANK(INDIRECT("E160"))," ",(INDIRECT("E160")))</f>
        <v xml:space="preserve"> </v>
      </c>
      <c r="U160" s="473" t="str">
        <f ca="1">IF(ISBLANK(INDIRECT("F160"))," ",(INDIRECT("F160")))</f>
        <v xml:space="preserve"> </v>
      </c>
      <c r="V160" s="473" t="str">
        <f ca="1">IF(ISBLANK(INDIRECT("O160"))," ",(INDIRECT("O160")))</f>
        <v xml:space="preserve"> </v>
      </c>
      <c r="W160" s="473" t="str">
        <f ca="1">IF(ISBLANK(INDIRECT("P160"))," ",(INDIRECT("P160")))</f>
        <v xml:space="preserve"> </v>
      </c>
      <c r="X160" s="473" t="str">
        <f ca="1">IF(ISBLANK(INDIRECT("Q160"))," ",(INDIRECT("Q160")))</f>
        <v xml:space="preserve"> </v>
      </c>
      <c r="AR160" s="473" t="e">
        <f t="shared" ca="1" si="0"/>
        <v>#VALUE!</v>
      </c>
    </row>
    <row r="161" spans="1:44" x14ac:dyDescent="0.35">
      <c r="A161" s="685" t="str">
        <f ca="1">'Додаток 1_керівник'!A149</f>
        <v/>
      </c>
      <c r="B161" s="685"/>
      <c r="C161" s="685"/>
      <c r="D161" s="685"/>
      <c r="E161" s="451" t="str">
        <f ca="1">'Додаток 1_керівник'!E149</f>
        <v xml:space="preserve"> </v>
      </c>
      <c r="F161" s="451" t="str">
        <f ca="1">'Додаток 1_керівник'!F149</f>
        <v xml:space="preserve"> </v>
      </c>
      <c r="G161" s="767" t="str">
        <f ca="1">'Додаток 1_керівник'!G149</f>
        <v xml:space="preserve"> </v>
      </c>
      <c r="H161" s="767"/>
      <c r="I161" s="767"/>
      <c r="J161" s="767" t="str">
        <f ca="1">'Додаток 1_керівник'!J149:K149</f>
        <v xml:space="preserve"> </v>
      </c>
      <c r="K161" s="767"/>
      <c r="M161" s="465" t="str">
        <f ca="1">'Додаток 1_керівник'!M149</f>
        <v/>
      </c>
      <c r="N161" s="346"/>
      <c r="O161" s="348"/>
      <c r="P161" s="348"/>
      <c r="Q161" s="348"/>
      <c r="R161" s="445"/>
      <c r="S161" s="445"/>
      <c r="T161" s="473" t="str">
        <f ca="1">IF(ISBLANK(INDIRECT("E161"))," ",(INDIRECT("E161")))</f>
        <v xml:space="preserve"> </v>
      </c>
      <c r="U161" s="473" t="str">
        <f ca="1">IF(ISBLANK(INDIRECT("F161"))," ",(INDIRECT("F161")))</f>
        <v xml:space="preserve"> </v>
      </c>
      <c r="V161" s="473" t="str">
        <f ca="1">IF(ISBLANK(INDIRECT("O161"))," ",(INDIRECT("O161")))</f>
        <v xml:space="preserve"> </v>
      </c>
      <c r="W161" s="473" t="str">
        <f ca="1">IF(ISBLANK(INDIRECT("P161"))," ",(INDIRECT("P161")))</f>
        <v xml:space="preserve"> </v>
      </c>
      <c r="X161" s="473" t="str">
        <f ca="1">IF(ISBLANK(INDIRECT("Q161"))," ",(INDIRECT("Q161")))</f>
        <v xml:space="preserve"> </v>
      </c>
      <c r="AR161" s="473" t="e">
        <f t="shared" ca="1" si="0"/>
        <v>#VALUE!</v>
      </c>
    </row>
    <row r="162" spans="1:44" x14ac:dyDescent="0.35">
      <c r="A162" s="685" t="str">
        <f ca="1">'Додаток 1_керівник'!A150</f>
        <v/>
      </c>
      <c r="B162" s="685"/>
      <c r="C162" s="685"/>
      <c r="D162" s="685"/>
      <c r="E162" s="451" t="str">
        <f ca="1">'Додаток 1_керівник'!E150</f>
        <v xml:space="preserve"> </v>
      </c>
      <c r="F162" s="451" t="str">
        <f ca="1">'Додаток 1_керівник'!F150</f>
        <v xml:space="preserve"> </v>
      </c>
      <c r="G162" s="767" t="str">
        <f ca="1">'Додаток 1_керівник'!G150</f>
        <v xml:space="preserve"> </v>
      </c>
      <c r="H162" s="767"/>
      <c r="I162" s="767"/>
      <c r="J162" s="767" t="str">
        <f ca="1">'Додаток 1_керівник'!J150:K150</f>
        <v xml:space="preserve"> </v>
      </c>
      <c r="K162" s="767"/>
      <c r="M162" s="465" t="str">
        <f ca="1">'Додаток 1_керівник'!M150</f>
        <v/>
      </c>
      <c r="N162" s="346"/>
      <c r="O162" s="348"/>
      <c r="P162" s="348"/>
      <c r="Q162" s="348"/>
      <c r="R162" s="445"/>
      <c r="S162" s="445"/>
      <c r="T162" s="473" t="str">
        <f ca="1">IF(ISBLANK(INDIRECT("E162"))," ",(INDIRECT("E162")))</f>
        <v xml:space="preserve"> </v>
      </c>
      <c r="U162" s="473" t="str">
        <f ca="1">IF(ISBLANK(INDIRECT("F162"))," ",(INDIRECT("F162")))</f>
        <v xml:space="preserve"> </v>
      </c>
      <c r="V162" s="473" t="str">
        <f ca="1">IF(ISBLANK(INDIRECT("O162"))," ",(INDIRECT("O162")))</f>
        <v xml:space="preserve"> </v>
      </c>
      <c r="W162" s="473" t="str">
        <f ca="1">IF(ISBLANK(INDIRECT("P162"))," ",(INDIRECT("P162")))</f>
        <v xml:space="preserve"> </v>
      </c>
      <c r="X162" s="473" t="str">
        <f ca="1">IF(ISBLANK(INDIRECT("Q162"))," ",(INDIRECT("Q162")))</f>
        <v xml:space="preserve"> </v>
      </c>
      <c r="AR162" s="473" t="e">
        <f t="shared" ca="1" si="0"/>
        <v>#VALUE!</v>
      </c>
    </row>
    <row r="163" spans="1:44" x14ac:dyDescent="0.35">
      <c r="A163" s="685" t="str">
        <f ca="1">'Додаток 1_керівник'!A151</f>
        <v/>
      </c>
      <c r="B163" s="685"/>
      <c r="C163" s="685"/>
      <c r="D163" s="685"/>
      <c r="E163" s="451" t="str">
        <f ca="1">'Додаток 1_керівник'!E151</f>
        <v xml:space="preserve"> </v>
      </c>
      <c r="F163" s="451" t="str">
        <f ca="1">'Додаток 1_керівник'!F151</f>
        <v xml:space="preserve"> </v>
      </c>
      <c r="G163" s="767" t="str">
        <f ca="1">'Додаток 1_керівник'!G151</f>
        <v xml:space="preserve"> </v>
      </c>
      <c r="H163" s="767"/>
      <c r="I163" s="767"/>
      <c r="J163" s="767" t="str">
        <f ca="1">'Додаток 1_керівник'!J151:K151</f>
        <v xml:space="preserve"> </v>
      </c>
      <c r="K163" s="767"/>
      <c r="M163" s="465" t="str">
        <f ca="1">'Додаток 1_керівник'!M151</f>
        <v/>
      </c>
      <c r="N163" s="346"/>
      <c r="O163" s="348"/>
      <c r="P163" s="348"/>
      <c r="Q163" s="348"/>
      <c r="R163" s="445"/>
      <c r="S163" s="445"/>
      <c r="T163" s="473" t="str">
        <f ca="1">IF(ISBLANK(INDIRECT("E163"))," ",(INDIRECT("E163")))</f>
        <v xml:space="preserve"> </v>
      </c>
      <c r="U163" s="473" t="str">
        <f ca="1">IF(ISBLANK(INDIRECT("F163"))," ",(INDIRECT("F163")))</f>
        <v xml:space="preserve"> </v>
      </c>
      <c r="V163" s="473" t="str">
        <f ca="1">IF(ISBLANK(INDIRECT("O163"))," ",(INDIRECT("O163")))</f>
        <v xml:space="preserve"> </v>
      </c>
      <c r="W163" s="473" t="str">
        <f ca="1">IF(ISBLANK(INDIRECT("P163"))," ",(INDIRECT("P163")))</f>
        <v xml:space="preserve"> </v>
      </c>
      <c r="X163" s="473" t="str">
        <f ca="1">IF(ISBLANK(INDIRECT("Q163"))," ",(INDIRECT("Q163")))</f>
        <v xml:space="preserve"> </v>
      </c>
      <c r="AR163" s="473" t="e">
        <f t="shared" ca="1" si="0"/>
        <v>#VALUE!</v>
      </c>
    </row>
    <row r="164" spans="1:44" x14ac:dyDescent="0.35">
      <c r="A164" s="685" t="str">
        <f ca="1">'Додаток 1_керівник'!A152</f>
        <v/>
      </c>
      <c r="B164" s="685"/>
      <c r="C164" s="685"/>
      <c r="D164" s="685"/>
      <c r="E164" s="451" t="str">
        <f ca="1">'Додаток 1_керівник'!E152</f>
        <v xml:space="preserve"> </v>
      </c>
      <c r="F164" s="451" t="str">
        <f ca="1">'Додаток 1_керівник'!F152</f>
        <v xml:space="preserve"> </v>
      </c>
      <c r="G164" s="767" t="str">
        <f ca="1">'Додаток 1_керівник'!G152</f>
        <v xml:space="preserve"> </v>
      </c>
      <c r="H164" s="767"/>
      <c r="I164" s="767"/>
      <c r="J164" s="767" t="str">
        <f ca="1">'Додаток 1_керівник'!J152:K152</f>
        <v xml:space="preserve"> </v>
      </c>
      <c r="K164" s="767"/>
      <c r="M164" s="465" t="str">
        <f ca="1">'Додаток 1_керівник'!M152</f>
        <v/>
      </c>
      <c r="N164" s="346"/>
      <c r="O164" s="348"/>
      <c r="P164" s="348"/>
      <c r="Q164" s="348"/>
      <c r="R164" s="445"/>
      <c r="S164" s="445"/>
      <c r="T164" s="473" t="str">
        <f ca="1">IF(ISBLANK(INDIRECT("E164"))," ",(INDIRECT("E164")))</f>
        <v xml:space="preserve"> </v>
      </c>
      <c r="U164" s="473" t="str">
        <f ca="1">IF(ISBLANK(INDIRECT("F164"))," ",(INDIRECT("F164")))</f>
        <v xml:space="preserve"> </v>
      </c>
      <c r="V164" s="473" t="str">
        <f ca="1">IF(ISBLANK(INDIRECT("O164"))," ",(INDIRECT("O164")))</f>
        <v xml:space="preserve"> </v>
      </c>
      <c r="W164" s="473" t="str">
        <f ca="1">IF(ISBLANK(INDIRECT("P164"))," ",(INDIRECT("P164")))</f>
        <v xml:space="preserve"> </v>
      </c>
      <c r="X164" s="473" t="str">
        <f ca="1">IF(ISBLANK(INDIRECT("Q164"))," ",(INDIRECT("Q164")))</f>
        <v xml:space="preserve"> </v>
      </c>
      <c r="AR164" s="473" t="e">
        <f t="shared" ca="1" si="0"/>
        <v>#VALUE!</v>
      </c>
    </row>
    <row r="165" spans="1:44" x14ac:dyDescent="0.35">
      <c r="A165" s="685" t="str">
        <f ca="1">'Додаток 1_керівник'!A153</f>
        <v/>
      </c>
      <c r="B165" s="685"/>
      <c r="C165" s="685"/>
      <c r="D165" s="685"/>
      <c r="E165" s="451" t="str">
        <f ca="1">'Додаток 1_керівник'!E153</f>
        <v xml:space="preserve"> </v>
      </c>
      <c r="F165" s="451" t="str">
        <f ca="1">'Додаток 1_керівник'!F153</f>
        <v xml:space="preserve"> </v>
      </c>
      <c r="G165" s="767" t="str">
        <f ca="1">'Додаток 1_керівник'!G153</f>
        <v xml:space="preserve"> </v>
      </c>
      <c r="H165" s="767"/>
      <c r="I165" s="767"/>
      <c r="J165" s="767" t="str">
        <f ca="1">'Додаток 1_керівник'!J153:K153</f>
        <v xml:space="preserve"> </v>
      </c>
      <c r="K165" s="767"/>
      <c r="M165" s="465" t="str">
        <f ca="1">'Додаток 1_керівник'!M153</f>
        <v/>
      </c>
      <c r="N165" s="346"/>
      <c r="O165" s="348"/>
      <c r="P165" s="348"/>
      <c r="Q165" s="348"/>
      <c r="R165" s="445"/>
      <c r="S165" s="445"/>
      <c r="T165" s="473" t="str">
        <f ca="1">IF(ISBLANK(INDIRECT("E165"))," ",(INDIRECT("E165")))</f>
        <v xml:space="preserve"> </v>
      </c>
      <c r="U165" s="473" t="str">
        <f ca="1">IF(ISBLANK(INDIRECT("F165"))," ",(INDIRECT("F165")))</f>
        <v xml:space="preserve"> </v>
      </c>
      <c r="V165" s="473" t="str">
        <f ca="1">IF(ISBLANK(INDIRECT("O165"))," ",(INDIRECT("O165")))</f>
        <v xml:space="preserve"> </v>
      </c>
      <c r="W165" s="473" t="str">
        <f ca="1">IF(ISBLANK(INDIRECT("P165"))," ",(INDIRECT("P165")))</f>
        <v xml:space="preserve"> </v>
      </c>
      <c r="X165" s="473" t="str">
        <f ca="1">IF(ISBLANK(INDIRECT("Q165"))," ",(INDIRECT("Q165")))</f>
        <v xml:space="preserve"> </v>
      </c>
      <c r="AR165" s="473" t="e">
        <f t="shared" ca="1" si="0"/>
        <v>#VALUE!</v>
      </c>
    </row>
    <row r="166" spans="1:44" x14ac:dyDescent="0.35">
      <c r="A166" s="685" t="str">
        <f ca="1">'Додаток 1_керівник'!A154</f>
        <v/>
      </c>
      <c r="B166" s="685"/>
      <c r="C166" s="685"/>
      <c r="D166" s="685"/>
      <c r="E166" s="451" t="str">
        <f ca="1">'Додаток 1_керівник'!E154</f>
        <v xml:space="preserve"> </v>
      </c>
      <c r="F166" s="451" t="str">
        <f ca="1">'Додаток 1_керівник'!F154</f>
        <v xml:space="preserve"> </v>
      </c>
      <c r="G166" s="767" t="str">
        <f ca="1">'Додаток 1_керівник'!G154</f>
        <v xml:space="preserve"> </v>
      </c>
      <c r="H166" s="767"/>
      <c r="I166" s="767"/>
      <c r="J166" s="767" t="str">
        <f ca="1">'Додаток 1_керівник'!J154:K154</f>
        <v xml:space="preserve"> </v>
      </c>
      <c r="K166" s="767"/>
      <c r="M166" s="465" t="str">
        <f ca="1">'Додаток 1_керівник'!M154</f>
        <v/>
      </c>
      <c r="N166" s="346"/>
      <c r="O166" s="348"/>
      <c r="P166" s="348"/>
      <c r="Q166" s="348"/>
      <c r="R166" s="445"/>
      <c r="S166" s="445"/>
      <c r="T166" s="473" t="str">
        <f ca="1">IF(ISBLANK(INDIRECT("E166"))," ",(INDIRECT("E166")))</f>
        <v xml:space="preserve"> </v>
      </c>
      <c r="U166" s="473" t="str">
        <f ca="1">IF(ISBLANK(INDIRECT("F166"))," ",(INDIRECT("F166")))</f>
        <v xml:space="preserve"> </v>
      </c>
      <c r="V166" s="473" t="str">
        <f ca="1">IF(ISBLANK(INDIRECT("O166"))," ",(INDIRECT("O166")))</f>
        <v xml:space="preserve"> </v>
      </c>
      <c r="W166" s="473" t="str">
        <f ca="1">IF(ISBLANK(INDIRECT("P166"))," ",(INDIRECT("P166")))</f>
        <v xml:space="preserve"> </v>
      </c>
      <c r="X166" s="473" t="str">
        <f ca="1">IF(ISBLANK(INDIRECT("Q166"))," ",(INDIRECT("Q166")))</f>
        <v xml:space="preserve"> </v>
      </c>
      <c r="AR166" s="473" t="e">
        <f t="shared" ca="1" si="0"/>
        <v>#VALUE!</v>
      </c>
    </row>
    <row r="167" spans="1:44" x14ac:dyDescent="0.35">
      <c r="A167" s="685" t="str">
        <f ca="1">'Додаток 1_керівник'!A155</f>
        <v/>
      </c>
      <c r="B167" s="685"/>
      <c r="C167" s="685"/>
      <c r="D167" s="685"/>
      <c r="E167" s="451" t="str">
        <f ca="1">'Додаток 1_керівник'!E155</f>
        <v xml:space="preserve"> </v>
      </c>
      <c r="F167" s="451" t="str">
        <f ca="1">'Додаток 1_керівник'!F155</f>
        <v xml:space="preserve"> </v>
      </c>
      <c r="G167" s="767" t="str">
        <f ca="1">'Додаток 1_керівник'!G155</f>
        <v xml:space="preserve"> </v>
      </c>
      <c r="H167" s="767"/>
      <c r="I167" s="767"/>
      <c r="J167" s="767" t="str">
        <f ca="1">'Додаток 1_керівник'!J155:K155</f>
        <v xml:space="preserve"> </v>
      </c>
      <c r="K167" s="767"/>
      <c r="M167" s="465" t="str">
        <f ca="1">'Додаток 1_керівник'!M155</f>
        <v/>
      </c>
      <c r="N167" s="346"/>
      <c r="O167" s="348"/>
      <c r="P167" s="348"/>
      <c r="Q167" s="348"/>
      <c r="R167" s="445"/>
      <c r="S167" s="445"/>
      <c r="T167" s="473" t="str">
        <f ca="1">IF(ISBLANK(INDIRECT("E167"))," ",(INDIRECT("E167")))</f>
        <v xml:space="preserve"> </v>
      </c>
      <c r="U167" s="473" t="str">
        <f ca="1">IF(ISBLANK(INDIRECT("F167"))," ",(INDIRECT("F167")))</f>
        <v xml:space="preserve"> </v>
      </c>
      <c r="V167" s="473" t="str">
        <f ca="1">IF(ISBLANK(INDIRECT("O167"))," ",(INDIRECT("O167")))</f>
        <v xml:space="preserve"> </v>
      </c>
      <c r="W167" s="473" t="str">
        <f ca="1">IF(ISBLANK(INDIRECT("P167"))," ",(INDIRECT("P167")))</f>
        <v xml:space="preserve"> </v>
      </c>
      <c r="X167" s="473" t="str">
        <f ca="1">IF(ISBLANK(INDIRECT("Q167"))," ",(INDIRECT("Q167")))</f>
        <v xml:space="preserve"> </v>
      </c>
      <c r="AR167" s="473" t="e">
        <f t="shared" ca="1" si="0"/>
        <v>#VALUE!</v>
      </c>
    </row>
    <row r="168" spans="1:44" x14ac:dyDescent="0.35">
      <c r="A168" s="685" t="str">
        <f ca="1">'Додаток 1_керівник'!A156</f>
        <v/>
      </c>
      <c r="B168" s="685"/>
      <c r="C168" s="685"/>
      <c r="D168" s="685"/>
      <c r="E168" s="451" t="str">
        <f ca="1">'Додаток 1_керівник'!E156</f>
        <v xml:space="preserve"> </v>
      </c>
      <c r="F168" s="451" t="str">
        <f ca="1">'Додаток 1_керівник'!F156</f>
        <v xml:space="preserve"> </v>
      </c>
      <c r="G168" s="767" t="str">
        <f ca="1">'Додаток 1_керівник'!G156</f>
        <v xml:space="preserve"> </v>
      </c>
      <c r="H168" s="767"/>
      <c r="I168" s="767"/>
      <c r="J168" s="767" t="str">
        <f ca="1">'Додаток 1_керівник'!J156:K156</f>
        <v xml:space="preserve"> </v>
      </c>
      <c r="K168" s="767"/>
      <c r="M168" s="465" t="str">
        <f ca="1">'Додаток 1_керівник'!M156</f>
        <v/>
      </c>
      <c r="N168" s="346"/>
      <c r="O168" s="348"/>
      <c r="P168" s="348"/>
      <c r="Q168" s="348"/>
      <c r="R168" s="445"/>
      <c r="S168" s="445"/>
      <c r="T168" s="473" t="str">
        <f ca="1">IF(ISBLANK(INDIRECT("E168"))," ",(INDIRECT("E168")))</f>
        <v xml:space="preserve"> </v>
      </c>
      <c r="U168" s="473" t="str">
        <f ca="1">IF(ISBLANK(INDIRECT("F168"))," ",(INDIRECT("F168")))</f>
        <v xml:space="preserve"> </v>
      </c>
      <c r="V168" s="473" t="str">
        <f ca="1">IF(ISBLANK(INDIRECT("O168"))," ",(INDIRECT("O168")))</f>
        <v xml:space="preserve"> </v>
      </c>
      <c r="W168" s="473" t="str">
        <f ca="1">IF(ISBLANK(INDIRECT("P168"))," ",(INDIRECT("P168")))</f>
        <v xml:space="preserve"> </v>
      </c>
      <c r="X168" s="473" t="str">
        <f ca="1">IF(ISBLANK(INDIRECT("Q168"))," ",(INDIRECT("Q168")))</f>
        <v xml:space="preserve"> </v>
      </c>
      <c r="AR168" s="473" t="e">
        <f t="shared" ca="1" si="0"/>
        <v>#VALUE!</v>
      </c>
    </row>
    <row r="169" spans="1:44" x14ac:dyDescent="0.35">
      <c r="A169" s="685" t="str">
        <f ca="1">'Додаток 1_керівник'!A157</f>
        <v/>
      </c>
      <c r="B169" s="685"/>
      <c r="C169" s="685"/>
      <c r="D169" s="685"/>
      <c r="E169" s="451" t="str">
        <f ca="1">'Додаток 1_керівник'!E157</f>
        <v xml:space="preserve"> </v>
      </c>
      <c r="F169" s="451" t="str">
        <f ca="1">'Додаток 1_керівник'!F157</f>
        <v xml:space="preserve"> </v>
      </c>
      <c r="G169" s="767" t="str">
        <f ca="1">'Додаток 1_керівник'!G157</f>
        <v xml:space="preserve"> </v>
      </c>
      <c r="H169" s="767"/>
      <c r="I169" s="767"/>
      <c r="J169" s="767" t="str">
        <f ca="1">'Додаток 1_керівник'!J157:K157</f>
        <v xml:space="preserve"> </v>
      </c>
      <c r="K169" s="767"/>
      <c r="M169" s="465" t="str">
        <f ca="1">'Додаток 1_керівник'!M157</f>
        <v/>
      </c>
      <c r="N169" s="346"/>
      <c r="O169" s="348"/>
      <c r="P169" s="348"/>
      <c r="Q169" s="348"/>
      <c r="R169" s="445"/>
      <c r="S169" s="445"/>
      <c r="T169" s="473" t="str">
        <f ca="1">IF(ISBLANK(INDIRECT("E169"))," ",(INDIRECT("E169")))</f>
        <v xml:space="preserve"> </v>
      </c>
      <c r="U169" s="473" t="str">
        <f ca="1">IF(ISBLANK(INDIRECT("F169"))," ",(INDIRECT("F169")))</f>
        <v xml:space="preserve"> </v>
      </c>
      <c r="V169" s="473" t="str">
        <f ca="1">IF(ISBLANK(INDIRECT("O169"))," ",(INDIRECT("O169")))</f>
        <v xml:space="preserve"> </v>
      </c>
      <c r="W169" s="473" t="str">
        <f ca="1">IF(ISBLANK(INDIRECT("P169"))," ",(INDIRECT("P169")))</f>
        <v xml:space="preserve"> </v>
      </c>
      <c r="X169" s="473" t="str">
        <f ca="1">IF(ISBLANK(INDIRECT("Q169"))," ",(INDIRECT("Q169")))</f>
        <v xml:space="preserve"> </v>
      </c>
      <c r="AR169" s="473" t="e">
        <f t="shared" ca="1" si="0"/>
        <v>#VALUE!</v>
      </c>
    </row>
    <row r="170" spans="1:44" x14ac:dyDescent="0.35">
      <c r="A170" s="685" t="str">
        <f ca="1">'Додаток 1_керівник'!A158</f>
        <v/>
      </c>
      <c r="B170" s="685"/>
      <c r="C170" s="685"/>
      <c r="D170" s="685"/>
      <c r="E170" s="451" t="str">
        <f ca="1">'Додаток 1_керівник'!E158</f>
        <v xml:space="preserve"> </v>
      </c>
      <c r="F170" s="451" t="str">
        <f ca="1">'Додаток 1_керівник'!F158</f>
        <v xml:space="preserve"> </v>
      </c>
      <c r="G170" s="767" t="str">
        <f ca="1">'Додаток 1_керівник'!G158</f>
        <v xml:space="preserve"> </v>
      </c>
      <c r="H170" s="767"/>
      <c r="I170" s="767"/>
      <c r="J170" s="767" t="str">
        <f ca="1">'Додаток 1_керівник'!J158:K158</f>
        <v xml:space="preserve"> </v>
      </c>
      <c r="K170" s="767"/>
      <c r="M170" s="465" t="str">
        <f ca="1">'Додаток 1_керівник'!M158</f>
        <v/>
      </c>
      <c r="N170" s="346"/>
      <c r="O170" s="348"/>
      <c r="P170" s="348"/>
      <c r="Q170" s="348"/>
      <c r="R170" s="445"/>
      <c r="S170" s="445"/>
      <c r="T170" s="473" t="str">
        <f ca="1">IF(ISBLANK(INDIRECT("E170"))," ",(INDIRECT("E170")))</f>
        <v xml:space="preserve"> </v>
      </c>
      <c r="U170" s="473" t="str">
        <f ca="1">IF(ISBLANK(INDIRECT("F170"))," ",(INDIRECT("F170")))</f>
        <v xml:space="preserve"> </v>
      </c>
      <c r="V170" s="473" t="str">
        <f ca="1">IF(ISBLANK(INDIRECT("O170"))," ",(INDIRECT("O170")))</f>
        <v xml:space="preserve"> </v>
      </c>
      <c r="W170" s="473" t="str">
        <f ca="1">IF(ISBLANK(INDIRECT("P170"))," ",(INDIRECT("P170")))</f>
        <v xml:space="preserve"> </v>
      </c>
      <c r="X170" s="473" t="str">
        <f ca="1">IF(ISBLANK(INDIRECT("Q170"))," ",(INDIRECT("Q170")))</f>
        <v xml:space="preserve"> </v>
      </c>
      <c r="AR170" s="473" t="e">
        <f t="shared" ca="1" si="0"/>
        <v>#VALUE!</v>
      </c>
    </row>
    <row r="171" spans="1:44" x14ac:dyDescent="0.35">
      <c r="A171" s="685" t="str">
        <f ca="1">'Додаток 1_керівник'!A159</f>
        <v/>
      </c>
      <c r="B171" s="685"/>
      <c r="C171" s="685"/>
      <c r="D171" s="685"/>
      <c r="E171" s="451" t="str">
        <f ca="1">'Додаток 1_керівник'!E159</f>
        <v xml:space="preserve"> </v>
      </c>
      <c r="F171" s="451" t="str">
        <f ca="1">'Додаток 1_керівник'!F159</f>
        <v xml:space="preserve"> </v>
      </c>
      <c r="G171" s="767" t="str">
        <f ca="1">'Додаток 1_керівник'!G159</f>
        <v xml:space="preserve"> </v>
      </c>
      <c r="H171" s="767"/>
      <c r="I171" s="767"/>
      <c r="J171" s="767" t="str">
        <f ca="1">'Додаток 1_керівник'!J159:K159</f>
        <v xml:space="preserve"> </v>
      </c>
      <c r="K171" s="767"/>
      <c r="M171" s="465" t="str">
        <f ca="1">'Додаток 1_керівник'!M159</f>
        <v/>
      </c>
      <c r="N171" s="346"/>
      <c r="O171" s="348"/>
      <c r="P171" s="348"/>
      <c r="Q171" s="348"/>
      <c r="R171" s="445"/>
      <c r="S171" s="445"/>
      <c r="T171" s="473" t="str">
        <f ca="1">IF(ISBLANK(INDIRECT("E171"))," ",(INDIRECT("E171")))</f>
        <v xml:space="preserve"> </v>
      </c>
      <c r="U171" s="473" t="str">
        <f ca="1">IF(ISBLANK(INDIRECT("F171"))," ",(INDIRECT("F171")))</f>
        <v xml:space="preserve"> </v>
      </c>
      <c r="V171" s="473" t="str">
        <f ca="1">IF(ISBLANK(INDIRECT("O171"))," ",(INDIRECT("O171")))</f>
        <v xml:space="preserve"> </v>
      </c>
      <c r="W171" s="473" t="str">
        <f ca="1">IF(ISBLANK(INDIRECT("P171"))," ",(INDIRECT("P171")))</f>
        <v xml:space="preserve"> </v>
      </c>
      <c r="X171" s="473" t="str">
        <f ca="1">IF(ISBLANK(INDIRECT("Q171"))," ",(INDIRECT("Q171")))</f>
        <v xml:space="preserve"> </v>
      </c>
      <c r="AR171" s="473" t="e">
        <f t="shared" ca="1" si="0"/>
        <v>#VALUE!</v>
      </c>
    </row>
    <row r="172" spans="1:44" x14ac:dyDescent="0.35">
      <c r="A172" s="685" t="str">
        <f ca="1">'Додаток 1_керівник'!A160</f>
        <v/>
      </c>
      <c r="B172" s="685"/>
      <c r="C172" s="685"/>
      <c r="D172" s="685"/>
      <c r="E172" s="451" t="str">
        <f ca="1">'Додаток 1_керівник'!E160</f>
        <v xml:space="preserve"> </v>
      </c>
      <c r="F172" s="451" t="str">
        <f ca="1">'Додаток 1_керівник'!F160</f>
        <v xml:space="preserve"> </v>
      </c>
      <c r="G172" s="767" t="str">
        <f ca="1">'Додаток 1_керівник'!G160</f>
        <v xml:space="preserve"> </v>
      </c>
      <c r="H172" s="767"/>
      <c r="I172" s="767"/>
      <c r="J172" s="767" t="str">
        <f ca="1">'Додаток 1_керівник'!J160:K160</f>
        <v xml:space="preserve"> </v>
      </c>
      <c r="K172" s="767"/>
      <c r="M172" s="465" t="str">
        <f ca="1">'Додаток 1_керівник'!M160</f>
        <v/>
      </c>
      <c r="N172" s="346"/>
      <c r="O172" s="348"/>
      <c r="P172" s="348"/>
      <c r="Q172" s="348"/>
      <c r="R172" s="445"/>
      <c r="S172" s="445"/>
      <c r="T172" s="473" t="str">
        <f ca="1">IF(ISBLANK(INDIRECT("E172"))," ",(INDIRECT("E172")))</f>
        <v xml:space="preserve"> </v>
      </c>
      <c r="U172" s="473" t="str">
        <f ca="1">IF(ISBLANK(INDIRECT("F172"))," ",(INDIRECT("F172")))</f>
        <v xml:space="preserve"> </v>
      </c>
      <c r="V172" s="473" t="str">
        <f ca="1">IF(ISBLANK(INDIRECT("O172"))," ",(INDIRECT("O172")))</f>
        <v xml:space="preserve"> </v>
      </c>
      <c r="W172" s="473" t="str">
        <f ca="1">IF(ISBLANK(INDIRECT("P172"))," ",(INDIRECT("P172")))</f>
        <v xml:space="preserve"> </v>
      </c>
      <c r="X172" s="473" t="str">
        <f ca="1">IF(ISBLANK(INDIRECT("Q172"))," ",(INDIRECT("Q172")))</f>
        <v xml:space="preserve"> </v>
      </c>
      <c r="AR172" s="473" t="e">
        <f t="shared" ca="1" si="0"/>
        <v>#VALUE!</v>
      </c>
    </row>
    <row r="173" spans="1:44" x14ac:dyDescent="0.35">
      <c r="A173" s="685" t="str">
        <f ca="1">'Додаток 1_керівник'!A161</f>
        <v/>
      </c>
      <c r="B173" s="685"/>
      <c r="C173" s="685"/>
      <c r="D173" s="685"/>
      <c r="E173" s="451" t="str">
        <f ca="1">'Додаток 1_керівник'!E161</f>
        <v xml:space="preserve"> </v>
      </c>
      <c r="F173" s="451" t="str">
        <f ca="1">'Додаток 1_керівник'!F161</f>
        <v xml:space="preserve"> </v>
      </c>
      <c r="G173" s="767" t="str">
        <f ca="1">'Додаток 1_керівник'!G161</f>
        <v xml:space="preserve"> </v>
      </c>
      <c r="H173" s="767"/>
      <c r="I173" s="767"/>
      <c r="J173" s="767" t="str">
        <f ca="1">'Додаток 1_керівник'!J161:K161</f>
        <v xml:space="preserve"> </v>
      </c>
      <c r="K173" s="767"/>
      <c r="M173" s="465" t="str">
        <f ca="1">'Додаток 1_керівник'!M161</f>
        <v/>
      </c>
      <c r="N173" s="346"/>
      <c r="O173" s="348"/>
      <c r="P173" s="348"/>
      <c r="Q173" s="348"/>
      <c r="R173" s="445"/>
      <c r="S173" s="445"/>
      <c r="T173" s="473" t="str">
        <f ca="1">IF(ISBLANK(INDIRECT("E173"))," ",(INDIRECT("E173")))</f>
        <v xml:space="preserve"> </v>
      </c>
      <c r="U173" s="473" t="str">
        <f ca="1">IF(ISBLANK(INDIRECT("F173"))," ",(INDIRECT("F173")))</f>
        <v xml:space="preserve"> </v>
      </c>
      <c r="V173" s="473" t="str">
        <f ca="1">IF(ISBLANK(INDIRECT("O173"))," ",(INDIRECT("O173")))</f>
        <v xml:space="preserve"> </v>
      </c>
      <c r="W173" s="473" t="str">
        <f ca="1">IF(ISBLANK(INDIRECT("P173"))," ",(INDIRECT("P173")))</f>
        <v xml:space="preserve"> </v>
      </c>
      <c r="X173" s="473" t="str">
        <f ca="1">IF(ISBLANK(INDIRECT("Q173"))," ",(INDIRECT("Q173")))</f>
        <v xml:space="preserve"> </v>
      </c>
      <c r="AR173" s="473" t="e">
        <f t="shared" ca="1" si="0"/>
        <v>#VALUE!</v>
      </c>
    </row>
    <row r="174" spans="1:44" x14ac:dyDescent="0.35">
      <c r="A174" s="685" t="str">
        <f ca="1">'Додаток 1_керівник'!A162</f>
        <v/>
      </c>
      <c r="B174" s="685"/>
      <c r="C174" s="685"/>
      <c r="D174" s="685"/>
      <c r="E174" s="451" t="str">
        <f ca="1">'Додаток 1_керівник'!E162</f>
        <v xml:space="preserve"> </v>
      </c>
      <c r="F174" s="451" t="str">
        <f ca="1">'Додаток 1_керівник'!F162</f>
        <v xml:space="preserve"> </v>
      </c>
      <c r="G174" s="767" t="str">
        <f ca="1">'Додаток 1_керівник'!G162</f>
        <v xml:space="preserve"> </v>
      </c>
      <c r="H174" s="767"/>
      <c r="I174" s="767"/>
      <c r="J174" s="767" t="str">
        <f ca="1">'Додаток 1_керівник'!J162:K162</f>
        <v xml:space="preserve"> </v>
      </c>
      <c r="K174" s="767"/>
      <c r="M174" s="465" t="str">
        <f ca="1">'Додаток 1_керівник'!M162</f>
        <v/>
      </c>
      <c r="N174" s="346"/>
      <c r="O174" s="348"/>
      <c r="P174" s="348"/>
      <c r="Q174" s="348"/>
      <c r="R174" s="445"/>
      <c r="S174" s="445"/>
      <c r="T174" s="473" t="str">
        <f ca="1">IF(ISBLANK(INDIRECT("E174"))," ",(INDIRECT("E174")))</f>
        <v xml:space="preserve"> </v>
      </c>
      <c r="U174" s="473" t="str">
        <f ca="1">IF(ISBLANK(INDIRECT("F174"))," ",(INDIRECT("F174")))</f>
        <v xml:space="preserve"> </v>
      </c>
      <c r="V174" s="473" t="str">
        <f ca="1">IF(ISBLANK(INDIRECT("O174"))," ",(INDIRECT("O174")))</f>
        <v xml:space="preserve"> </v>
      </c>
      <c r="W174" s="473" t="str">
        <f ca="1">IF(ISBLANK(INDIRECT("P174"))," ",(INDIRECT("P174")))</f>
        <v xml:space="preserve"> </v>
      </c>
      <c r="X174" s="473" t="str">
        <f ca="1">IF(ISBLANK(INDIRECT("Q174"))," ",(INDIRECT("Q174")))</f>
        <v xml:space="preserve"> </v>
      </c>
      <c r="AR174" s="473" t="e">
        <f t="shared" ca="1" si="0"/>
        <v>#VALUE!</v>
      </c>
    </row>
    <row r="175" spans="1:44" x14ac:dyDescent="0.35">
      <c r="A175" s="685" t="str">
        <f ca="1">'Додаток 1_керівник'!A163</f>
        <v/>
      </c>
      <c r="B175" s="685"/>
      <c r="C175" s="685"/>
      <c r="D175" s="685"/>
      <c r="E175" s="451" t="str">
        <f ca="1">'Додаток 1_керівник'!E163</f>
        <v xml:space="preserve"> </v>
      </c>
      <c r="F175" s="451" t="str">
        <f ca="1">'Додаток 1_керівник'!F163</f>
        <v xml:space="preserve"> </v>
      </c>
      <c r="G175" s="767" t="str">
        <f ca="1">'Додаток 1_керівник'!G163</f>
        <v xml:space="preserve"> </v>
      </c>
      <c r="H175" s="767"/>
      <c r="I175" s="767"/>
      <c r="J175" s="767" t="str">
        <f ca="1">'Додаток 1_керівник'!J163:K163</f>
        <v xml:space="preserve"> </v>
      </c>
      <c r="K175" s="767"/>
      <c r="M175" s="465" t="str">
        <f ca="1">'Додаток 1_керівник'!M163</f>
        <v/>
      </c>
      <c r="N175" s="346"/>
      <c r="O175" s="348"/>
      <c r="P175" s="348"/>
      <c r="Q175" s="348"/>
      <c r="R175" s="445"/>
      <c r="S175" s="445"/>
      <c r="T175" s="473" t="str">
        <f ca="1">IF(ISBLANK(INDIRECT("E175"))," ",(INDIRECT("E175")))</f>
        <v xml:space="preserve"> </v>
      </c>
      <c r="U175" s="473" t="str">
        <f ca="1">IF(ISBLANK(INDIRECT("F175"))," ",(INDIRECT("F175")))</f>
        <v xml:space="preserve"> </v>
      </c>
      <c r="V175" s="473" t="str">
        <f ca="1">IF(ISBLANK(INDIRECT("O175"))," ",(INDIRECT("O175")))</f>
        <v xml:space="preserve"> </v>
      </c>
      <c r="W175" s="473" t="str">
        <f ca="1">IF(ISBLANK(INDIRECT("P175"))," ",(INDIRECT("P175")))</f>
        <v xml:space="preserve"> </v>
      </c>
      <c r="X175" s="473" t="str">
        <f ca="1">IF(ISBLANK(INDIRECT("Q175"))," ",(INDIRECT("Q175")))</f>
        <v xml:space="preserve"> </v>
      </c>
      <c r="AR175" s="473" t="e">
        <f t="shared" ca="1" si="0"/>
        <v>#VALUE!</v>
      </c>
    </row>
    <row r="176" spans="1:44" x14ac:dyDescent="0.35">
      <c r="A176" s="685" t="str">
        <f ca="1">'Додаток 1_керівник'!A164</f>
        <v/>
      </c>
      <c r="B176" s="685"/>
      <c r="C176" s="685"/>
      <c r="D176" s="685"/>
      <c r="E176" s="451" t="str">
        <f ca="1">'Додаток 1_керівник'!E164</f>
        <v xml:space="preserve"> </v>
      </c>
      <c r="F176" s="451" t="str">
        <f ca="1">'Додаток 1_керівник'!F164</f>
        <v xml:space="preserve"> </v>
      </c>
      <c r="G176" s="767" t="str">
        <f ca="1">'Додаток 1_керівник'!G164</f>
        <v xml:space="preserve"> </v>
      </c>
      <c r="H176" s="767"/>
      <c r="I176" s="767"/>
      <c r="J176" s="767" t="str">
        <f ca="1">'Додаток 1_керівник'!J164:K164</f>
        <v xml:space="preserve"> </v>
      </c>
      <c r="K176" s="767"/>
      <c r="M176" s="465" t="str">
        <f ca="1">'Додаток 1_керівник'!M164</f>
        <v/>
      </c>
      <c r="N176" s="346"/>
      <c r="O176" s="348"/>
      <c r="P176" s="348"/>
      <c r="Q176" s="348"/>
      <c r="R176" s="445"/>
      <c r="S176" s="445"/>
      <c r="T176" s="473" t="str">
        <f ca="1">IF(ISBLANK(INDIRECT("E176"))," ",(INDIRECT("E176")))</f>
        <v xml:space="preserve"> </v>
      </c>
      <c r="U176" s="473" t="str">
        <f ca="1">IF(ISBLANK(INDIRECT("F176"))," ",(INDIRECT("F176")))</f>
        <v xml:space="preserve"> </v>
      </c>
      <c r="V176" s="473" t="str">
        <f ca="1">IF(ISBLANK(INDIRECT("O176"))," ",(INDIRECT("O176")))</f>
        <v xml:space="preserve"> </v>
      </c>
      <c r="W176" s="473" t="str">
        <f ca="1">IF(ISBLANK(INDIRECT("P176"))," ",(INDIRECT("P176")))</f>
        <v xml:space="preserve"> </v>
      </c>
      <c r="X176" s="473" t="str">
        <f ca="1">IF(ISBLANK(INDIRECT("Q176"))," ",(INDIRECT("Q176")))</f>
        <v xml:space="preserve"> </v>
      </c>
      <c r="AR176" s="473" t="e">
        <f t="shared" ca="1" si="0"/>
        <v>#VALUE!</v>
      </c>
    </row>
    <row r="177" spans="1:44" x14ac:dyDescent="0.35">
      <c r="A177" s="685" t="str">
        <f ca="1">'Додаток 1_керівник'!A165</f>
        <v/>
      </c>
      <c r="B177" s="685"/>
      <c r="C177" s="685"/>
      <c r="D177" s="685"/>
      <c r="E177" s="451" t="str">
        <f ca="1">'Додаток 1_керівник'!E165</f>
        <v xml:space="preserve"> </v>
      </c>
      <c r="F177" s="451" t="str">
        <f ca="1">'Додаток 1_керівник'!F165</f>
        <v xml:space="preserve"> </v>
      </c>
      <c r="G177" s="767" t="str">
        <f ca="1">'Додаток 1_керівник'!G165</f>
        <v xml:space="preserve"> </v>
      </c>
      <c r="H177" s="767"/>
      <c r="I177" s="767"/>
      <c r="J177" s="767" t="str">
        <f ca="1">'Додаток 1_керівник'!J165:K165</f>
        <v xml:space="preserve"> </v>
      </c>
      <c r="K177" s="767"/>
      <c r="M177" s="465" t="str">
        <f ca="1">'Додаток 1_керівник'!M165</f>
        <v/>
      </c>
      <c r="N177" s="346"/>
      <c r="O177" s="348"/>
      <c r="P177" s="348"/>
      <c r="Q177" s="348"/>
      <c r="R177" s="445"/>
      <c r="S177" s="445"/>
      <c r="T177" s="473" t="str">
        <f ca="1">IF(ISBLANK(INDIRECT("E177"))," ",(INDIRECT("E177")))</f>
        <v xml:space="preserve"> </v>
      </c>
      <c r="U177" s="473" t="str">
        <f ca="1">IF(ISBLANK(INDIRECT("F177"))," ",(INDIRECT("F177")))</f>
        <v xml:space="preserve"> </v>
      </c>
      <c r="V177" s="473" t="str">
        <f ca="1">IF(ISBLANK(INDIRECT("O177"))," ",(INDIRECT("O177")))</f>
        <v xml:space="preserve"> </v>
      </c>
      <c r="W177" s="473" t="str">
        <f ca="1">IF(ISBLANK(INDIRECT("P177"))," ",(INDIRECT("P177")))</f>
        <v xml:space="preserve"> </v>
      </c>
      <c r="X177" s="473" t="str">
        <f ca="1">IF(ISBLANK(INDIRECT("Q177"))," ",(INDIRECT("Q177")))</f>
        <v xml:space="preserve"> </v>
      </c>
      <c r="AR177" s="473" t="e">
        <f t="shared" ca="1" si="0"/>
        <v>#VALUE!</v>
      </c>
    </row>
    <row r="178" spans="1:44" x14ac:dyDescent="0.35">
      <c r="A178" s="685" t="str">
        <f ca="1">'Додаток 1_керівник'!A166</f>
        <v/>
      </c>
      <c r="B178" s="685"/>
      <c r="C178" s="685"/>
      <c r="D178" s="685"/>
      <c r="E178" s="451" t="str">
        <f ca="1">'Додаток 1_керівник'!E166</f>
        <v xml:space="preserve"> </v>
      </c>
      <c r="F178" s="451" t="str">
        <f ca="1">'Додаток 1_керівник'!F166</f>
        <v xml:space="preserve"> </v>
      </c>
      <c r="G178" s="767" t="str">
        <f ca="1">'Додаток 1_керівник'!G166</f>
        <v xml:space="preserve"> </v>
      </c>
      <c r="H178" s="767"/>
      <c r="I178" s="767"/>
      <c r="J178" s="767" t="str">
        <f ca="1">'Додаток 1_керівник'!J166:K166</f>
        <v xml:space="preserve"> </v>
      </c>
      <c r="K178" s="767"/>
      <c r="M178" s="465" t="str">
        <f ca="1">'Додаток 1_керівник'!M166</f>
        <v/>
      </c>
      <c r="N178" s="346"/>
      <c r="O178" s="348"/>
      <c r="P178" s="348"/>
      <c r="Q178" s="348"/>
      <c r="R178" s="445"/>
      <c r="S178" s="445"/>
      <c r="T178" s="473" t="str">
        <f ca="1">IF(ISBLANK(INDIRECT("E178"))," ",(INDIRECT("E178")))</f>
        <v xml:space="preserve"> </v>
      </c>
      <c r="U178" s="473" t="str">
        <f ca="1">IF(ISBLANK(INDIRECT("F178"))," ",(INDIRECT("F178")))</f>
        <v xml:space="preserve"> </v>
      </c>
      <c r="V178" s="473" t="str">
        <f ca="1">IF(ISBLANK(INDIRECT("O178"))," ",(INDIRECT("O178")))</f>
        <v xml:space="preserve"> </v>
      </c>
      <c r="W178" s="473" t="str">
        <f ca="1">IF(ISBLANK(INDIRECT("P178"))," ",(INDIRECT("P178")))</f>
        <v xml:space="preserve"> </v>
      </c>
      <c r="X178" s="473" t="str">
        <f ca="1">IF(ISBLANK(INDIRECT("Q178"))," ",(INDIRECT("Q178")))</f>
        <v xml:space="preserve"> </v>
      </c>
      <c r="AR178" s="473" t="e">
        <f t="shared" ca="1" si="0"/>
        <v>#VALUE!</v>
      </c>
    </row>
    <row r="179" spans="1:44" x14ac:dyDescent="0.35">
      <c r="A179" s="685" t="str">
        <f ca="1">'Додаток 1_керівник'!A167</f>
        <v/>
      </c>
      <c r="B179" s="685"/>
      <c r="C179" s="685"/>
      <c r="D179" s="685"/>
      <c r="E179" s="451" t="str">
        <f ca="1">'Додаток 1_керівник'!E167</f>
        <v xml:space="preserve"> </v>
      </c>
      <c r="F179" s="451" t="str">
        <f ca="1">'Додаток 1_керівник'!F167</f>
        <v xml:space="preserve"> </v>
      </c>
      <c r="G179" s="767" t="str">
        <f ca="1">'Додаток 1_керівник'!G167</f>
        <v xml:space="preserve"> </v>
      </c>
      <c r="H179" s="767"/>
      <c r="I179" s="767"/>
      <c r="J179" s="767" t="str">
        <f ca="1">'Додаток 1_керівник'!J167:K167</f>
        <v xml:space="preserve"> </v>
      </c>
      <c r="K179" s="767"/>
      <c r="M179" s="465" t="str">
        <f ca="1">'Додаток 1_керівник'!M167</f>
        <v/>
      </c>
      <c r="N179" s="346"/>
      <c r="O179" s="348"/>
      <c r="P179" s="348"/>
      <c r="Q179" s="348"/>
      <c r="R179" s="445"/>
      <c r="S179" s="445"/>
      <c r="T179" s="473" t="str">
        <f ca="1">IF(ISBLANK(INDIRECT("E179"))," ",(INDIRECT("E179")))</f>
        <v xml:space="preserve"> </v>
      </c>
      <c r="U179" s="473" t="str">
        <f ca="1">IF(ISBLANK(INDIRECT("F179"))," ",(INDIRECT("F179")))</f>
        <v xml:space="preserve"> </v>
      </c>
      <c r="V179" s="473" t="str">
        <f ca="1">IF(ISBLANK(INDIRECT("O179"))," ",(INDIRECT("O179")))</f>
        <v xml:space="preserve"> </v>
      </c>
      <c r="W179" s="473" t="str">
        <f ca="1">IF(ISBLANK(INDIRECT("P179"))," ",(INDIRECT("P179")))</f>
        <v xml:space="preserve"> </v>
      </c>
      <c r="X179" s="473" t="str">
        <f ca="1">IF(ISBLANK(INDIRECT("Q179"))," ",(INDIRECT("Q179")))</f>
        <v xml:space="preserve"> </v>
      </c>
      <c r="AR179" s="473" t="e">
        <f t="shared" ca="1" si="0"/>
        <v>#VALUE!</v>
      </c>
    </row>
    <row r="180" spans="1:44" x14ac:dyDescent="0.35">
      <c r="A180" s="685" t="str">
        <f ca="1">'Додаток 1_керівник'!A168</f>
        <v/>
      </c>
      <c r="B180" s="685"/>
      <c r="C180" s="685"/>
      <c r="D180" s="685"/>
      <c r="E180" s="451" t="str">
        <f ca="1">'Додаток 1_керівник'!E168</f>
        <v xml:space="preserve"> </v>
      </c>
      <c r="F180" s="451" t="str">
        <f ca="1">'Додаток 1_керівник'!F168</f>
        <v xml:space="preserve"> </v>
      </c>
      <c r="G180" s="767" t="str">
        <f ca="1">'Додаток 1_керівник'!G168</f>
        <v xml:space="preserve"> </v>
      </c>
      <c r="H180" s="767"/>
      <c r="I180" s="767"/>
      <c r="J180" s="767" t="str">
        <f ca="1">'Додаток 1_керівник'!J168:K168</f>
        <v xml:space="preserve"> </v>
      </c>
      <c r="K180" s="767"/>
      <c r="M180" s="465" t="str">
        <f ca="1">'Додаток 1_керівник'!M168</f>
        <v/>
      </c>
      <c r="N180" s="346"/>
      <c r="O180" s="348"/>
      <c r="P180" s="348"/>
      <c r="Q180" s="348"/>
      <c r="R180" s="445"/>
      <c r="S180" s="445"/>
      <c r="T180" s="473" t="str">
        <f ca="1">IF(ISBLANK(INDIRECT("E180"))," ",(INDIRECT("E180")))</f>
        <v xml:space="preserve"> </v>
      </c>
      <c r="U180" s="473" t="str">
        <f ca="1">IF(ISBLANK(INDIRECT("F180"))," ",(INDIRECT("F180")))</f>
        <v xml:space="preserve"> </v>
      </c>
      <c r="V180" s="473" t="str">
        <f ca="1">IF(ISBLANK(INDIRECT("O180"))," ",(INDIRECT("O180")))</f>
        <v xml:space="preserve"> </v>
      </c>
      <c r="W180" s="473" t="str">
        <f ca="1">IF(ISBLANK(INDIRECT("P180"))," ",(INDIRECT("P180")))</f>
        <v xml:space="preserve"> </v>
      </c>
      <c r="X180" s="473" t="str">
        <f ca="1">IF(ISBLANK(INDIRECT("Q180"))," ",(INDIRECT("Q180")))</f>
        <v xml:space="preserve"> </v>
      </c>
      <c r="AR180" s="473" t="e">
        <f t="shared" ca="1" si="0"/>
        <v>#VALUE!</v>
      </c>
    </row>
    <row r="181" spans="1:44" x14ac:dyDescent="0.35">
      <c r="A181" s="685" t="str">
        <f ca="1">'Додаток 1_керівник'!A169</f>
        <v/>
      </c>
      <c r="B181" s="685"/>
      <c r="C181" s="685"/>
      <c r="D181" s="685"/>
      <c r="E181" s="451" t="str">
        <f ca="1">'Додаток 1_керівник'!E169</f>
        <v xml:space="preserve"> </v>
      </c>
      <c r="F181" s="451" t="str">
        <f ca="1">'Додаток 1_керівник'!F169</f>
        <v xml:space="preserve"> </v>
      </c>
      <c r="G181" s="767" t="str">
        <f ca="1">'Додаток 1_керівник'!G169</f>
        <v xml:space="preserve"> </v>
      </c>
      <c r="H181" s="767"/>
      <c r="I181" s="767"/>
      <c r="J181" s="767" t="str">
        <f ca="1">'Додаток 1_керівник'!J169:K169</f>
        <v xml:space="preserve"> </v>
      </c>
      <c r="K181" s="767"/>
      <c r="M181" s="465" t="str">
        <f ca="1">'Додаток 1_керівник'!M169</f>
        <v/>
      </c>
      <c r="N181" s="346"/>
      <c r="O181" s="348"/>
      <c r="P181" s="348"/>
      <c r="Q181" s="348"/>
      <c r="R181" s="445"/>
      <c r="S181" s="445"/>
      <c r="T181" s="473" t="str">
        <f ca="1">IF(ISBLANK(INDIRECT("E181"))," ",(INDIRECT("E181")))</f>
        <v xml:space="preserve"> </v>
      </c>
      <c r="U181" s="473" t="str">
        <f ca="1">IF(ISBLANK(INDIRECT("F181"))," ",(INDIRECT("F181")))</f>
        <v xml:space="preserve"> </v>
      </c>
      <c r="V181" s="473" t="str">
        <f ca="1">IF(ISBLANK(INDIRECT("O181"))," ",(INDIRECT("O181")))</f>
        <v xml:space="preserve"> </v>
      </c>
      <c r="W181" s="473" t="str">
        <f ca="1">IF(ISBLANK(INDIRECT("P181"))," ",(INDIRECT("P181")))</f>
        <v xml:space="preserve"> </v>
      </c>
      <c r="X181" s="473" t="str">
        <f ca="1">IF(ISBLANK(INDIRECT("Q181"))," ",(INDIRECT("Q181")))</f>
        <v xml:space="preserve"> </v>
      </c>
      <c r="AR181" s="473" t="e">
        <f t="shared" ca="1" si="0"/>
        <v>#VALUE!</v>
      </c>
    </row>
    <row r="182" spans="1:44" x14ac:dyDescent="0.35">
      <c r="A182" s="685" t="str">
        <f ca="1">'Додаток 1_керівник'!A170</f>
        <v/>
      </c>
      <c r="B182" s="685"/>
      <c r="C182" s="685"/>
      <c r="D182" s="685"/>
      <c r="E182" s="451" t="str">
        <f ca="1">'Додаток 1_керівник'!E170</f>
        <v xml:space="preserve"> </v>
      </c>
      <c r="F182" s="451" t="str">
        <f ca="1">'Додаток 1_керівник'!F170</f>
        <v xml:space="preserve"> </v>
      </c>
      <c r="G182" s="767" t="str">
        <f ca="1">'Додаток 1_керівник'!G170</f>
        <v xml:space="preserve"> </v>
      </c>
      <c r="H182" s="767"/>
      <c r="I182" s="767"/>
      <c r="J182" s="767" t="str">
        <f ca="1">'Додаток 1_керівник'!J170:K170</f>
        <v xml:space="preserve"> </v>
      </c>
      <c r="K182" s="767"/>
      <c r="M182" s="465" t="str">
        <f ca="1">'Додаток 1_керівник'!M170</f>
        <v/>
      </c>
      <c r="N182" s="346"/>
      <c r="O182" s="348"/>
      <c r="P182" s="348"/>
      <c r="Q182" s="348"/>
      <c r="R182" s="445"/>
      <c r="S182" s="445"/>
      <c r="T182" s="473" t="str">
        <f ca="1">IF(ISBLANK(INDIRECT("E182"))," ",(INDIRECT("E182")))</f>
        <v xml:space="preserve"> </v>
      </c>
      <c r="U182" s="473" t="str">
        <f ca="1">IF(ISBLANK(INDIRECT("F182"))," ",(INDIRECT("F182")))</f>
        <v xml:space="preserve"> </v>
      </c>
      <c r="V182" s="473" t="str">
        <f ca="1">IF(ISBLANK(INDIRECT("O182"))," ",(INDIRECT("O182")))</f>
        <v xml:space="preserve"> </v>
      </c>
      <c r="W182" s="473" t="str">
        <f ca="1">IF(ISBLANK(INDIRECT("P182"))," ",(INDIRECT("P182")))</f>
        <v xml:space="preserve"> </v>
      </c>
      <c r="X182" s="473" t="str">
        <f ca="1">IF(ISBLANK(INDIRECT("Q182"))," ",(INDIRECT("Q182")))</f>
        <v xml:space="preserve"> </v>
      </c>
      <c r="AR182" s="473" t="e">
        <f t="shared" ca="1" si="0"/>
        <v>#VALUE!</v>
      </c>
    </row>
    <row r="183" spans="1:44" x14ac:dyDescent="0.35">
      <c r="A183" s="685" t="str">
        <f ca="1">'Додаток 1_керівник'!A171</f>
        <v/>
      </c>
      <c r="B183" s="685"/>
      <c r="C183" s="685"/>
      <c r="D183" s="685"/>
      <c r="E183" s="451" t="str">
        <f ca="1">'Додаток 1_керівник'!E171</f>
        <v xml:space="preserve"> </v>
      </c>
      <c r="F183" s="451" t="str">
        <f ca="1">'Додаток 1_керівник'!F171</f>
        <v xml:space="preserve"> </v>
      </c>
      <c r="G183" s="767" t="str">
        <f ca="1">'Додаток 1_керівник'!G171</f>
        <v xml:space="preserve"> </v>
      </c>
      <c r="H183" s="767"/>
      <c r="I183" s="767"/>
      <c r="J183" s="767" t="str">
        <f ca="1">'Додаток 1_керівник'!J171:K171</f>
        <v xml:space="preserve"> </v>
      </c>
      <c r="K183" s="767"/>
      <c r="M183" s="465" t="str">
        <f ca="1">'Додаток 1_керівник'!M171</f>
        <v/>
      </c>
      <c r="N183" s="346"/>
      <c r="O183" s="348"/>
      <c r="P183" s="348"/>
      <c r="Q183" s="348"/>
      <c r="R183" s="445"/>
      <c r="S183" s="445"/>
      <c r="T183" s="473" t="str">
        <f ca="1">IF(ISBLANK(INDIRECT("E183"))," ",(INDIRECT("E183")))</f>
        <v xml:space="preserve"> </v>
      </c>
      <c r="U183" s="473" t="str">
        <f ca="1">IF(ISBLANK(INDIRECT("F183"))," ",(INDIRECT("F183")))</f>
        <v xml:space="preserve"> </v>
      </c>
      <c r="V183" s="473" t="str">
        <f ca="1">IF(ISBLANK(INDIRECT("O183"))," ",(INDIRECT("O183")))</f>
        <v xml:space="preserve"> </v>
      </c>
      <c r="W183" s="473" t="str">
        <f ca="1">IF(ISBLANK(INDIRECT("P183"))," ",(INDIRECT("P183")))</f>
        <v xml:space="preserve"> </v>
      </c>
      <c r="X183" s="473" t="str">
        <f ca="1">IF(ISBLANK(INDIRECT("Q183"))," ",(INDIRECT("Q183")))</f>
        <v xml:space="preserve"> </v>
      </c>
      <c r="AR183" s="473" t="e">
        <f t="shared" ca="1" si="0"/>
        <v>#VALUE!</v>
      </c>
    </row>
    <row r="184" spans="1:44" x14ac:dyDescent="0.35">
      <c r="A184" s="685" t="str">
        <f ca="1">'Додаток 1_керівник'!A172</f>
        <v/>
      </c>
      <c r="B184" s="685"/>
      <c r="C184" s="685"/>
      <c r="D184" s="685"/>
      <c r="E184" s="451" t="str">
        <f ca="1">'Додаток 1_керівник'!E172</f>
        <v xml:space="preserve"> </v>
      </c>
      <c r="F184" s="451" t="str">
        <f ca="1">'Додаток 1_керівник'!F172</f>
        <v xml:space="preserve"> </v>
      </c>
      <c r="G184" s="767" t="str">
        <f ca="1">'Додаток 1_керівник'!G172</f>
        <v xml:space="preserve"> </v>
      </c>
      <c r="H184" s="767"/>
      <c r="I184" s="767"/>
      <c r="J184" s="767" t="str">
        <f ca="1">'Додаток 1_керівник'!J172:K172</f>
        <v xml:space="preserve"> </v>
      </c>
      <c r="K184" s="767"/>
      <c r="M184" s="465" t="str">
        <f ca="1">'Додаток 1_керівник'!M172</f>
        <v/>
      </c>
      <c r="N184" s="346"/>
      <c r="O184" s="348"/>
      <c r="P184" s="348"/>
      <c r="Q184" s="348"/>
      <c r="R184" s="445"/>
      <c r="S184" s="445"/>
      <c r="T184" s="473" t="str">
        <f ca="1">IF(ISBLANK(INDIRECT("E184"))," ",(INDIRECT("E184")))</f>
        <v xml:space="preserve"> </v>
      </c>
      <c r="U184" s="473" t="str">
        <f ca="1">IF(ISBLANK(INDIRECT("F184"))," ",(INDIRECT("F184")))</f>
        <v xml:space="preserve"> </v>
      </c>
      <c r="V184" s="473" t="str">
        <f ca="1">IF(ISBLANK(INDIRECT("O184"))," ",(INDIRECT("O184")))</f>
        <v xml:space="preserve"> </v>
      </c>
      <c r="W184" s="473" t="str">
        <f ca="1">IF(ISBLANK(INDIRECT("P184"))," ",(INDIRECT("P184")))</f>
        <v xml:space="preserve"> </v>
      </c>
      <c r="X184" s="473" t="str">
        <f ca="1">IF(ISBLANK(INDIRECT("Q184"))," ",(INDIRECT("Q184")))</f>
        <v xml:space="preserve"> </v>
      </c>
      <c r="AR184" s="473" t="e">
        <f t="shared" ca="1" si="0"/>
        <v>#VALUE!</v>
      </c>
    </row>
    <row r="185" spans="1:44" x14ac:dyDescent="0.35">
      <c r="A185" s="685" t="str">
        <f ca="1">'Додаток 1_керівник'!A173</f>
        <v/>
      </c>
      <c r="B185" s="685"/>
      <c r="C185" s="685"/>
      <c r="D185" s="685"/>
      <c r="E185" s="451" t="str">
        <f ca="1">'Додаток 1_керівник'!E173</f>
        <v xml:space="preserve"> </v>
      </c>
      <c r="F185" s="451" t="str">
        <f ca="1">'Додаток 1_керівник'!F173</f>
        <v xml:space="preserve"> </v>
      </c>
      <c r="G185" s="767" t="str">
        <f ca="1">'Додаток 1_керівник'!G173</f>
        <v xml:space="preserve"> </v>
      </c>
      <c r="H185" s="767"/>
      <c r="I185" s="767"/>
      <c r="J185" s="767" t="str">
        <f ca="1">'Додаток 1_керівник'!J173:K173</f>
        <v xml:space="preserve"> </v>
      </c>
      <c r="K185" s="767"/>
      <c r="M185" s="465" t="str">
        <f ca="1">'Додаток 1_керівник'!M173</f>
        <v/>
      </c>
      <c r="N185" s="346"/>
      <c r="O185" s="348"/>
      <c r="P185" s="348"/>
      <c r="Q185" s="348"/>
      <c r="R185" s="445"/>
      <c r="S185" s="445"/>
      <c r="T185" s="473" t="str">
        <f ca="1">IF(ISBLANK(INDIRECT("E185"))," ",(INDIRECT("E185")))</f>
        <v xml:space="preserve"> </v>
      </c>
      <c r="U185" s="473" t="str">
        <f ca="1">IF(ISBLANK(INDIRECT("F185"))," ",(INDIRECT("F185")))</f>
        <v xml:space="preserve"> </v>
      </c>
      <c r="V185" s="473" t="str">
        <f ca="1">IF(ISBLANK(INDIRECT("O185"))," ",(INDIRECT("O185")))</f>
        <v xml:space="preserve"> </v>
      </c>
      <c r="W185" s="473" t="str">
        <f ca="1">IF(ISBLANK(INDIRECT("P185"))," ",(INDIRECT("P185")))</f>
        <v xml:space="preserve"> </v>
      </c>
      <c r="X185" s="473" t="str">
        <f ca="1">IF(ISBLANK(INDIRECT("Q185"))," ",(INDIRECT("Q185")))</f>
        <v xml:space="preserve"> </v>
      </c>
      <c r="AR185" s="473" t="e">
        <f t="shared" ca="1" si="0"/>
        <v>#VALUE!</v>
      </c>
    </row>
    <row r="186" spans="1:44" x14ac:dyDescent="0.35">
      <c r="A186" s="685" t="str">
        <f ca="1">'Додаток 1_керівник'!A174</f>
        <v/>
      </c>
      <c r="B186" s="685"/>
      <c r="C186" s="685"/>
      <c r="D186" s="685"/>
      <c r="E186" s="451" t="str">
        <f ca="1">'Додаток 1_керівник'!E174</f>
        <v xml:space="preserve"> </v>
      </c>
      <c r="F186" s="451" t="str">
        <f ca="1">'Додаток 1_керівник'!F174</f>
        <v xml:space="preserve"> </v>
      </c>
      <c r="G186" s="767" t="str">
        <f ca="1">'Додаток 1_керівник'!G174</f>
        <v xml:space="preserve"> </v>
      </c>
      <c r="H186" s="767"/>
      <c r="I186" s="767"/>
      <c r="J186" s="767" t="str">
        <f ca="1">'Додаток 1_керівник'!J174:K174</f>
        <v xml:space="preserve"> </v>
      </c>
      <c r="K186" s="767"/>
      <c r="M186" s="465" t="str">
        <f ca="1">'Додаток 1_керівник'!M174</f>
        <v/>
      </c>
      <c r="N186" s="346"/>
      <c r="O186" s="348"/>
      <c r="P186" s="348"/>
      <c r="Q186" s="348"/>
      <c r="R186" s="445"/>
      <c r="S186" s="445"/>
      <c r="T186" s="473" t="str">
        <f ca="1">IF(ISBLANK(INDIRECT("E186"))," ",(INDIRECT("E186")))</f>
        <v xml:space="preserve"> </v>
      </c>
      <c r="U186" s="473" t="str">
        <f ca="1">IF(ISBLANK(INDIRECT("F186"))," ",(INDIRECT("F186")))</f>
        <v xml:space="preserve"> </v>
      </c>
      <c r="V186" s="473" t="str">
        <f ca="1">IF(ISBLANK(INDIRECT("O186"))," ",(INDIRECT("O186")))</f>
        <v xml:space="preserve"> </v>
      </c>
      <c r="W186" s="473" t="str">
        <f ca="1">IF(ISBLANK(INDIRECT("P186"))," ",(INDIRECT("P186")))</f>
        <v xml:space="preserve"> </v>
      </c>
      <c r="X186" s="473" t="str">
        <f ca="1">IF(ISBLANK(INDIRECT("Q186"))," ",(INDIRECT("Q186")))</f>
        <v xml:space="preserve"> </v>
      </c>
      <c r="AR186" s="473" t="e">
        <f t="shared" ca="1" si="0"/>
        <v>#VALUE!</v>
      </c>
    </row>
    <row r="187" spans="1:44" x14ac:dyDescent="0.35">
      <c r="A187" s="685" t="str">
        <f ca="1">'Додаток 1_керівник'!A175</f>
        <v/>
      </c>
      <c r="B187" s="685"/>
      <c r="C187" s="685"/>
      <c r="D187" s="685"/>
      <c r="E187" s="451" t="str">
        <f ca="1">'Додаток 1_керівник'!E175</f>
        <v xml:space="preserve"> </v>
      </c>
      <c r="F187" s="451" t="str">
        <f ca="1">'Додаток 1_керівник'!F175</f>
        <v xml:space="preserve"> </v>
      </c>
      <c r="G187" s="767" t="str">
        <f ca="1">'Додаток 1_керівник'!G175</f>
        <v xml:space="preserve"> </v>
      </c>
      <c r="H187" s="767"/>
      <c r="I187" s="767"/>
      <c r="J187" s="767" t="str">
        <f ca="1">'Додаток 1_керівник'!J175:K175</f>
        <v xml:space="preserve"> </v>
      </c>
      <c r="K187" s="767"/>
      <c r="M187" s="465" t="str">
        <f ca="1">'Додаток 1_керівник'!M175</f>
        <v/>
      </c>
      <c r="N187" s="346"/>
      <c r="O187" s="348"/>
      <c r="P187" s="348"/>
      <c r="Q187" s="348"/>
      <c r="R187" s="445"/>
      <c r="S187" s="445"/>
      <c r="T187" s="473" t="str">
        <f ca="1">IF(ISBLANK(INDIRECT("E187"))," ",(INDIRECT("E187")))</f>
        <v xml:space="preserve"> </v>
      </c>
      <c r="U187" s="473" t="str">
        <f ca="1">IF(ISBLANK(INDIRECT("F187"))," ",(INDIRECT("F187")))</f>
        <v xml:space="preserve"> </v>
      </c>
      <c r="V187" s="473" t="str">
        <f ca="1">IF(ISBLANK(INDIRECT("O187"))," ",(INDIRECT("O187")))</f>
        <v xml:space="preserve"> </v>
      </c>
      <c r="W187" s="473" t="str">
        <f ca="1">IF(ISBLANK(INDIRECT("P187"))," ",(INDIRECT("P187")))</f>
        <v xml:space="preserve"> </v>
      </c>
      <c r="X187" s="473" t="str">
        <f ca="1">IF(ISBLANK(INDIRECT("Q187"))," ",(INDIRECT("Q187")))</f>
        <v xml:space="preserve"> </v>
      </c>
      <c r="AR187" s="473" t="e">
        <f t="shared" ca="1" si="0"/>
        <v>#VALUE!</v>
      </c>
    </row>
    <row r="188" spans="1:44" x14ac:dyDescent="0.35">
      <c r="A188" s="685" t="str">
        <f ca="1">'Додаток 1_керівник'!A176</f>
        <v/>
      </c>
      <c r="B188" s="685"/>
      <c r="C188" s="685"/>
      <c r="D188" s="685"/>
      <c r="E188" s="451" t="str">
        <f ca="1">'Додаток 1_керівник'!E176</f>
        <v xml:space="preserve"> </v>
      </c>
      <c r="F188" s="451" t="str">
        <f ca="1">'Додаток 1_керівник'!F176</f>
        <v xml:space="preserve"> </v>
      </c>
      <c r="G188" s="767" t="str">
        <f ca="1">'Додаток 1_керівник'!G176</f>
        <v xml:space="preserve"> </v>
      </c>
      <c r="H188" s="767"/>
      <c r="I188" s="767"/>
      <c r="J188" s="767" t="str">
        <f ca="1">'Додаток 1_керівник'!J176:K176</f>
        <v xml:space="preserve"> </v>
      </c>
      <c r="K188" s="767"/>
      <c r="M188" s="465" t="str">
        <f ca="1">'Додаток 1_керівник'!M176</f>
        <v/>
      </c>
      <c r="N188" s="346"/>
      <c r="O188" s="348"/>
      <c r="P188" s="348"/>
      <c r="Q188" s="348"/>
      <c r="R188" s="445"/>
      <c r="S188" s="445"/>
      <c r="T188" s="473" t="str">
        <f ca="1">IF(ISBLANK(INDIRECT("E188"))," ",(INDIRECT("E188")))</f>
        <v xml:space="preserve"> </v>
      </c>
      <c r="U188" s="473" t="str">
        <f ca="1">IF(ISBLANK(INDIRECT("F188"))," ",(INDIRECT("F188")))</f>
        <v xml:space="preserve"> </v>
      </c>
      <c r="V188" s="473" t="str">
        <f ca="1">IF(ISBLANK(INDIRECT("O188"))," ",(INDIRECT("O188")))</f>
        <v xml:space="preserve"> </v>
      </c>
      <c r="W188" s="473" t="str">
        <f ca="1">IF(ISBLANK(INDIRECT("P188"))," ",(INDIRECT("P188")))</f>
        <v xml:space="preserve"> </v>
      </c>
      <c r="X188" s="473" t="str">
        <f ca="1">IF(ISBLANK(INDIRECT("Q188"))," ",(INDIRECT("Q188")))</f>
        <v xml:space="preserve"> </v>
      </c>
      <c r="AR188" s="473" t="e">
        <f t="shared" ca="1" si="0"/>
        <v>#VALUE!</v>
      </c>
    </row>
    <row r="189" spans="1:44" x14ac:dyDescent="0.35">
      <c r="A189" s="685" t="str">
        <f ca="1">'Додаток 1_керівник'!A177</f>
        <v/>
      </c>
      <c r="B189" s="685"/>
      <c r="C189" s="685"/>
      <c r="D189" s="685"/>
      <c r="E189" s="451" t="str">
        <f ca="1">'Додаток 1_керівник'!E177</f>
        <v xml:space="preserve"> </v>
      </c>
      <c r="F189" s="451" t="str">
        <f ca="1">'Додаток 1_керівник'!F177</f>
        <v xml:space="preserve"> </v>
      </c>
      <c r="G189" s="767" t="str">
        <f ca="1">'Додаток 1_керівник'!G177</f>
        <v xml:space="preserve"> </v>
      </c>
      <c r="H189" s="767"/>
      <c r="I189" s="767"/>
      <c r="J189" s="767" t="str">
        <f ca="1">'Додаток 1_керівник'!J177:K177</f>
        <v xml:space="preserve"> </v>
      </c>
      <c r="K189" s="767"/>
      <c r="M189" s="465" t="str">
        <f ca="1">'Додаток 1_керівник'!M177</f>
        <v/>
      </c>
      <c r="N189" s="346"/>
      <c r="O189" s="348"/>
      <c r="P189" s="348"/>
      <c r="Q189" s="348"/>
      <c r="R189" s="445"/>
      <c r="S189" s="445"/>
      <c r="T189" s="473" t="str">
        <f ca="1">IF(ISBLANK(INDIRECT("E189"))," ",(INDIRECT("E189")))</f>
        <v xml:space="preserve"> </v>
      </c>
      <c r="U189" s="473" t="str">
        <f ca="1">IF(ISBLANK(INDIRECT("F189"))," ",(INDIRECT("F189")))</f>
        <v xml:space="preserve"> </v>
      </c>
      <c r="V189" s="473" t="str">
        <f ca="1">IF(ISBLANK(INDIRECT("O189"))," ",(INDIRECT("O189")))</f>
        <v xml:space="preserve"> </v>
      </c>
      <c r="W189" s="473" t="str">
        <f ca="1">IF(ISBLANK(INDIRECT("P189"))," ",(INDIRECT("P189")))</f>
        <v xml:space="preserve"> </v>
      </c>
      <c r="X189" s="473" t="str">
        <f ca="1">IF(ISBLANK(INDIRECT("Q189"))," ",(INDIRECT("Q189")))</f>
        <v xml:space="preserve"> </v>
      </c>
      <c r="AR189" s="473" t="e">
        <f t="shared" ca="1" si="0"/>
        <v>#VALUE!</v>
      </c>
    </row>
    <row r="190" spans="1:44" x14ac:dyDescent="0.35">
      <c r="A190" s="685" t="str">
        <f ca="1">'Додаток 1_керівник'!A178</f>
        <v/>
      </c>
      <c r="B190" s="685"/>
      <c r="C190" s="685"/>
      <c r="D190" s="685"/>
      <c r="E190" s="451" t="str">
        <f ca="1">'Додаток 1_керівник'!E178</f>
        <v xml:space="preserve"> </v>
      </c>
      <c r="F190" s="451" t="str">
        <f ca="1">'Додаток 1_керівник'!F178</f>
        <v xml:space="preserve"> </v>
      </c>
      <c r="G190" s="767" t="str">
        <f ca="1">'Додаток 1_керівник'!G178</f>
        <v xml:space="preserve"> </v>
      </c>
      <c r="H190" s="767"/>
      <c r="I190" s="767"/>
      <c r="J190" s="767" t="str">
        <f ca="1">'Додаток 1_керівник'!J178:K178</f>
        <v xml:space="preserve"> </v>
      </c>
      <c r="K190" s="767"/>
      <c r="M190" s="465" t="str">
        <f ca="1">'Додаток 1_керівник'!M178</f>
        <v/>
      </c>
      <c r="N190" s="346"/>
      <c r="O190" s="348"/>
      <c r="P190" s="348"/>
      <c r="Q190" s="348"/>
      <c r="R190" s="445"/>
      <c r="S190" s="445"/>
      <c r="T190" s="473" t="str">
        <f ca="1">IF(ISBLANK(INDIRECT("E190"))," ",(INDIRECT("E190")))</f>
        <v xml:space="preserve"> </v>
      </c>
      <c r="U190" s="473" t="str">
        <f ca="1">IF(ISBLANK(INDIRECT("F190"))," ",(INDIRECT("F190")))</f>
        <v xml:space="preserve"> </v>
      </c>
      <c r="V190" s="473" t="str">
        <f ca="1">IF(ISBLANK(INDIRECT("O190"))," ",(INDIRECT("O190")))</f>
        <v xml:space="preserve"> </v>
      </c>
      <c r="W190" s="473" t="str">
        <f ca="1">IF(ISBLANK(INDIRECT("P190"))," ",(INDIRECT("P190")))</f>
        <v xml:space="preserve"> </v>
      </c>
      <c r="X190" s="473" t="str">
        <f ca="1">IF(ISBLANK(INDIRECT("Q190"))," ",(INDIRECT("Q190")))</f>
        <v xml:space="preserve"> </v>
      </c>
      <c r="AR190" s="473" t="e">
        <f t="shared" ca="1" si="0"/>
        <v>#VALUE!</v>
      </c>
    </row>
    <row r="191" spans="1:44" x14ac:dyDescent="0.35">
      <c r="A191" s="685" t="str">
        <f ca="1">'Додаток 1_керівник'!A179</f>
        <v/>
      </c>
      <c r="B191" s="685"/>
      <c r="C191" s="685"/>
      <c r="D191" s="685"/>
      <c r="E191" s="451" t="str">
        <f ca="1">'Додаток 1_керівник'!E179</f>
        <v xml:space="preserve"> </v>
      </c>
      <c r="F191" s="451" t="str">
        <f ca="1">'Додаток 1_керівник'!F179</f>
        <v xml:space="preserve"> </v>
      </c>
      <c r="G191" s="767" t="str">
        <f ca="1">'Додаток 1_керівник'!G179</f>
        <v xml:space="preserve"> </v>
      </c>
      <c r="H191" s="767"/>
      <c r="I191" s="767"/>
      <c r="J191" s="767" t="str">
        <f ca="1">'Додаток 1_керівник'!J179:K179</f>
        <v xml:space="preserve"> </v>
      </c>
      <c r="K191" s="767"/>
      <c r="M191" s="465" t="str">
        <f ca="1">'Додаток 1_керівник'!M179</f>
        <v/>
      </c>
      <c r="N191" s="346"/>
      <c r="O191" s="348"/>
      <c r="P191" s="348"/>
      <c r="Q191" s="348"/>
      <c r="R191" s="445"/>
      <c r="S191" s="445"/>
      <c r="T191" s="473" t="str">
        <f ca="1">IF(ISBLANK(INDIRECT("E191"))," ",(INDIRECT("E191")))</f>
        <v xml:space="preserve"> </v>
      </c>
      <c r="U191" s="473" t="str">
        <f ca="1">IF(ISBLANK(INDIRECT("F191"))," ",(INDIRECT("F191")))</f>
        <v xml:space="preserve"> </v>
      </c>
      <c r="V191" s="473" t="str">
        <f ca="1">IF(ISBLANK(INDIRECT("O191"))," ",(INDIRECT("O191")))</f>
        <v xml:space="preserve"> </v>
      </c>
      <c r="W191" s="473" t="str">
        <f ca="1">IF(ISBLANK(INDIRECT("P191"))," ",(INDIRECT("P191")))</f>
        <v xml:space="preserve"> </v>
      </c>
      <c r="X191" s="473" t="str">
        <f ca="1">IF(ISBLANK(INDIRECT("Q191"))," ",(INDIRECT("Q191")))</f>
        <v xml:space="preserve"> </v>
      </c>
      <c r="AR191" s="473" t="e">
        <f t="shared" ca="1" si="0"/>
        <v>#VALUE!</v>
      </c>
    </row>
    <row r="192" spans="1:44" x14ac:dyDescent="0.35">
      <c r="A192" s="685" t="str">
        <f ca="1">'Додаток 1_керівник'!A180</f>
        <v/>
      </c>
      <c r="B192" s="685"/>
      <c r="C192" s="685"/>
      <c r="D192" s="685"/>
      <c r="E192" s="451" t="str">
        <f ca="1">'Додаток 1_керівник'!E180</f>
        <v xml:space="preserve"> </v>
      </c>
      <c r="F192" s="451" t="str">
        <f ca="1">'Додаток 1_керівник'!F180</f>
        <v xml:space="preserve"> </v>
      </c>
      <c r="G192" s="767" t="str">
        <f ca="1">'Додаток 1_керівник'!G180</f>
        <v xml:space="preserve"> </v>
      </c>
      <c r="H192" s="767"/>
      <c r="I192" s="767"/>
      <c r="J192" s="767" t="str">
        <f ca="1">'Додаток 1_керівник'!J180:K180</f>
        <v xml:space="preserve"> </v>
      </c>
      <c r="K192" s="767"/>
      <c r="M192" s="465" t="str">
        <f ca="1">'Додаток 1_керівник'!M180</f>
        <v/>
      </c>
      <c r="N192" s="346"/>
      <c r="O192" s="348"/>
      <c r="P192" s="348"/>
      <c r="Q192" s="348"/>
      <c r="R192" s="445"/>
      <c r="S192" s="445"/>
      <c r="T192" s="473" t="str">
        <f ca="1">IF(ISBLANK(INDIRECT("E192"))," ",(INDIRECT("E192")))</f>
        <v xml:space="preserve"> </v>
      </c>
      <c r="U192" s="473" t="str">
        <f ca="1">IF(ISBLANK(INDIRECT("F192"))," ",(INDIRECT("F192")))</f>
        <v xml:space="preserve"> </v>
      </c>
      <c r="V192" s="473" t="str">
        <f ca="1">IF(ISBLANK(INDIRECT("O192"))," ",(INDIRECT("O192")))</f>
        <v xml:space="preserve"> </v>
      </c>
      <c r="W192" s="473" t="str">
        <f ca="1">IF(ISBLANK(INDIRECT("P192"))," ",(INDIRECT("P192")))</f>
        <v xml:space="preserve"> </v>
      </c>
      <c r="X192" s="473" t="str">
        <f ca="1">IF(ISBLANK(INDIRECT("Q192"))," ",(INDIRECT("Q192")))</f>
        <v xml:space="preserve"> </v>
      </c>
      <c r="AR192" s="473" t="e">
        <f t="shared" ca="1" si="0"/>
        <v>#VALUE!</v>
      </c>
    </row>
    <row r="193" spans="1:44" x14ac:dyDescent="0.35">
      <c r="A193" s="685" t="str">
        <f ca="1">'Додаток 1_керівник'!A181</f>
        <v/>
      </c>
      <c r="B193" s="685"/>
      <c r="C193" s="685"/>
      <c r="D193" s="685"/>
      <c r="E193" s="451" t="str">
        <f ca="1">'Додаток 1_керівник'!E181</f>
        <v xml:space="preserve"> </v>
      </c>
      <c r="F193" s="451" t="str">
        <f ca="1">'Додаток 1_керівник'!F181</f>
        <v xml:space="preserve"> </v>
      </c>
      <c r="G193" s="767" t="str">
        <f ca="1">'Додаток 1_керівник'!G181</f>
        <v xml:space="preserve"> </v>
      </c>
      <c r="H193" s="767"/>
      <c r="I193" s="767"/>
      <c r="J193" s="767" t="str">
        <f ca="1">'Додаток 1_керівник'!J181:K181</f>
        <v xml:space="preserve"> </v>
      </c>
      <c r="K193" s="767"/>
      <c r="M193" s="465" t="str">
        <f ca="1">'Додаток 1_керівник'!M181</f>
        <v/>
      </c>
      <c r="N193" s="346"/>
      <c r="O193" s="348"/>
      <c r="P193" s="348"/>
      <c r="Q193" s="348"/>
      <c r="R193" s="445"/>
      <c r="S193" s="445"/>
      <c r="T193" s="473" t="str">
        <f ca="1">IF(ISBLANK(INDIRECT("E193"))," ",(INDIRECT("E193")))</f>
        <v xml:space="preserve"> </v>
      </c>
      <c r="U193" s="473" t="str">
        <f ca="1">IF(ISBLANK(INDIRECT("F193"))," ",(INDIRECT("F193")))</f>
        <v xml:space="preserve"> </v>
      </c>
      <c r="V193" s="473" t="str">
        <f ca="1">IF(ISBLANK(INDIRECT("O193"))," ",(INDIRECT("O193")))</f>
        <v xml:space="preserve"> </v>
      </c>
      <c r="W193" s="473" t="str">
        <f ca="1">IF(ISBLANK(INDIRECT("P193"))," ",(INDIRECT("P193")))</f>
        <v xml:space="preserve"> </v>
      </c>
      <c r="X193" s="473" t="str">
        <f ca="1">IF(ISBLANK(INDIRECT("Q193"))," ",(INDIRECT("Q193")))</f>
        <v xml:space="preserve"> </v>
      </c>
      <c r="AR193" s="473" t="e">
        <f t="shared" ca="1" si="0"/>
        <v>#VALUE!</v>
      </c>
    </row>
    <row r="194" spans="1:44" x14ac:dyDescent="0.35">
      <c r="A194" s="685" t="str">
        <f ca="1">'Додаток 1_керівник'!A182</f>
        <v/>
      </c>
      <c r="B194" s="685"/>
      <c r="C194" s="685"/>
      <c r="D194" s="685"/>
      <c r="E194" s="451" t="str">
        <f ca="1">'Додаток 1_керівник'!E182</f>
        <v xml:space="preserve"> </v>
      </c>
      <c r="F194" s="451" t="str">
        <f ca="1">'Додаток 1_керівник'!F182</f>
        <v xml:space="preserve"> </v>
      </c>
      <c r="G194" s="767" t="str">
        <f ca="1">'Додаток 1_керівник'!G182</f>
        <v xml:space="preserve"> </v>
      </c>
      <c r="H194" s="767"/>
      <c r="I194" s="767"/>
      <c r="J194" s="767" t="str">
        <f ca="1">'Додаток 1_керівник'!J182:K182</f>
        <v xml:space="preserve"> </v>
      </c>
      <c r="K194" s="767"/>
      <c r="M194" s="465" t="str">
        <f ca="1">'Додаток 1_керівник'!M182</f>
        <v/>
      </c>
      <c r="N194" s="346"/>
      <c r="O194" s="348"/>
      <c r="P194" s="348"/>
      <c r="Q194" s="348"/>
      <c r="R194" s="445"/>
      <c r="S194" s="445"/>
      <c r="T194" s="473" t="str">
        <f ca="1">IF(ISBLANK(INDIRECT("E194"))," ",(INDIRECT("E194")))</f>
        <v xml:space="preserve"> </v>
      </c>
      <c r="U194" s="473" t="str">
        <f ca="1">IF(ISBLANK(INDIRECT("F194"))," ",(INDIRECT("F194")))</f>
        <v xml:space="preserve"> </v>
      </c>
      <c r="V194" s="473" t="str">
        <f ca="1">IF(ISBLANK(INDIRECT("O194"))," ",(INDIRECT("O194")))</f>
        <v xml:space="preserve"> </v>
      </c>
      <c r="W194" s="473" t="str">
        <f ca="1">IF(ISBLANK(INDIRECT("P194"))," ",(INDIRECT("P194")))</f>
        <v xml:space="preserve"> </v>
      </c>
      <c r="X194" s="473" t="str">
        <f ca="1">IF(ISBLANK(INDIRECT("Q194"))," ",(INDIRECT("Q194")))</f>
        <v xml:space="preserve"> </v>
      </c>
      <c r="AR194" s="473" t="e">
        <f t="shared" ca="1" si="0"/>
        <v>#VALUE!</v>
      </c>
    </row>
    <row r="195" spans="1:44" x14ac:dyDescent="0.35">
      <c r="A195" s="685" t="str">
        <f ca="1">'Додаток 1_керівник'!A183</f>
        <v/>
      </c>
      <c r="B195" s="685"/>
      <c r="C195" s="685"/>
      <c r="D195" s="685"/>
      <c r="E195" s="451" t="str">
        <f ca="1">'Додаток 1_керівник'!E183</f>
        <v xml:space="preserve"> </v>
      </c>
      <c r="F195" s="451" t="str">
        <f ca="1">'Додаток 1_керівник'!F183</f>
        <v xml:space="preserve"> </v>
      </c>
      <c r="G195" s="767" t="str">
        <f ca="1">'Додаток 1_керівник'!G183</f>
        <v xml:space="preserve"> </v>
      </c>
      <c r="H195" s="767"/>
      <c r="I195" s="767"/>
      <c r="J195" s="767" t="str">
        <f ca="1">'Додаток 1_керівник'!J183:K183</f>
        <v xml:space="preserve"> </v>
      </c>
      <c r="K195" s="767"/>
      <c r="M195" s="465" t="str">
        <f ca="1">'Додаток 1_керівник'!M183</f>
        <v/>
      </c>
      <c r="N195" s="346"/>
      <c r="O195" s="348"/>
      <c r="P195" s="348"/>
      <c r="Q195" s="348"/>
      <c r="R195" s="445"/>
      <c r="S195" s="445"/>
      <c r="T195" s="473" t="str">
        <f ca="1">IF(ISBLANK(INDIRECT("E195"))," ",(INDIRECT("E195")))</f>
        <v xml:space="preserve"> </v>
      </c>
      <c r="U195" s="473" t="str">
        <f ca="1">IF(ISBLANK(INDIRECT("F195"))," ",(INDIRECT("F195")))</f>
        <v xml:space="preserve"> </v>
      </c>
      <c r="V195" s="473" t="str">
        <f ca="1">IF(ISBLANK(INDIRECT("O195"))," ",(INDIRECT("O195")))</f>
        <v xml:space="preserve"> </v>
      </c>
      <c r="W195" s="473" t="str">
        <f ca="1">IF(ISBLANK(INDIRECT("P195"))," ",(INDIRECT("P195")))</f>
        <v xml:space="preserve"> </v>
      </c>
      <c r="X195" s="473" t="str">
        <f ca="1">IF(ISBLANK(INDIRECT("Q195"))," ",(INDIRECT("Q195")))</f>
        <v xml:space="preserve"> </v>
      </c>
      <c r="AR195" s="473" t="e">
        <f t="shared" ca="1" si="0"/>
        <v>#VALUE!</v>
      </c>
    </row>
    <row r="196" spans="1:44" x14ac:dyDescent="0.35">
      <c r="A196" s="685" t="str">
        <f ca="1">'Додаток 1_керівник'!A184</f>
        <v/>
      </c>
      <c r="B196" s="685"/>
      <c r="C196" s="685"/>
      <c r="D196" s="685"/>
      <c r="E196" s="451" t="str">
        <f ca="1">'Додаток 1_керівник'!E184</f>
        <v xml:space="preserve"> </v>
      </c>
      <c r="F196" s="451" t="str">
        <f ca="1">'Додаток 1_керівник'!F184</f>
        <v xml:space="preserve"> </v>
      </c>
      <c r="G196" s="767" t="str">
        <f ca="1">'Додаток 1_керівник'!G184</f>
        <v xml:space="preserve"> </v>
      </c>
      <c r="H196" s="767"/>
      <c r="I196" s="767"/>
      <c r="J196" s="767" t="str">
        <f ca="1">'Додаток 1_керівник'!J184:K184</f>
        <v xml:space="preserve"> </v>
      </c>
      <c r="K196" s="767"/>
      <c r="M196" s="465" t="str">
        <f ca="1">'Додаток 1_керівник'!M184</f>
        <v/>
      </c>
      <c r="N196" s="346"/>
      <c r="O196" s="348"/>
      <c r="P196" s="348"/>
      <c r="Q196" s="348"/>
      <c r="R196" s="445"/>
      <c r="S196" s="445"/>
      <c r="T196" s="473" t="str">
        <f ca="1">IF(ISBLANK(INDIRECT("E196"))," ",(INDIRECT("E196")))</f>
        <v xml:space="preserve"> </v>
      </c>
      <c r="U196" s="473" t="str">
        <f ca="1">IF(ISBLANK(INDIRECT("F196"))," ",(INDIRECT("F196")))</f>
        <v xml:space="preserve"> </v>
      </c>
      <c r="V196" s="473" t="str">
        <f ca="1">IF(ISBLANK(INDIRECT("O196"))," ",(INDIRECT("O196")))</f>
        <v xml:space="preserve"> </v>
      </c>
      <c r="W196" s="473" t="str">
        <f ca="1">IF(ISBLANK(INDIRECT("P196"))," ",(INDIRECT("P196")))</f>
        <v xml:space="preserve"> </v>
      </c>
      <c r="X196" s="473" t="str">
        <f ca="1">IF(ISBLANK(INDIRECT("Q196"))," ",(INDIRECT("Q196")))</f>
        <v xml:space="preserve"> </v>
      </c>
      <c r="AR196" s="473" t="e">
        <f t="shared" ca="1" si="0"/>
        <v>#VALUE!</v>
      </c>
    </row>
    <row r="197" spans="1:44" x14ac:dyDescent="0.35">
      <c r="A197" s="685" t="str">
        <f ca="1">'Додаток 1_керівник'!A185</f>
        <v/>
      </c>
      <c r="B197" s="685"/>
      <c r="C197" s="685"/>
      <c r="D197" s="685"/>
      <c r="E197" s="451" t="str">
        <f ca="1">'Додаток 1_керівник'!E185</f>
        <v xml:space="preserve"> </v>
      </c>
      <c r="F197" s="451" t="str">
        <f ca="1">'Додаток 1_керівник'!F185</f>
        <v xml:space="preserve"> </v>
      </c>
      <c r="G197" s="767" t="str">
        <f ca="1">'Додаток 1_керівник'!G185</f>
        <v xml:space="preserve"> </v>
      </c>
      <c r="H197" s="767"/>
      <c r="I197" s="767"/>
      <c r="J197" s="767" t="str">
        <f ca="1">'Додаток 1_керівник'!J185:K185</f>
        <v xml:space="preserve"> </v>
      </c>
      <c r="K197" s="767"/>
      <c r="M197" s="465" t="str">
        <f ca="1">'Додаток 1_керівник'!M185</f>
        <v/>
      </c>
      <c r="N197" s="346"/>
      <c r="O197" s="348"/>
      <c r="P197" s="348"/>
      <c r="Q197" s="348"/>
      <c r="R197" s="445"/>
      <c r="S197" s="445"/>
      <c r="T197" s="473" t="str">
        <f ca="1">IF(ISBLANK(INDIRECT("E197"))," ",(INDIRECT("E197")))</f>
        <v xml:space="preserve"> </v>
      </c>
      <c r="U197" s="473" t="str">
        <f ca="1">IF(ISBLANK(INDIRECT("F197"))," ",(INDIRECT("F197")))</f>
        <v xml:space="preserve"> </v>
      </c>
      <c r="V197" s="473" t="str">
        <f ca="1">IF(ISBLANK(INDIRECT("O197"))," ",(INDIRECT("O197")))</f>
        <v xml:space="preserve"> </v>
      </c>
      <c r="W197" s="473" t="str">
        <f ca="1">IF(ISBLANK(INDIRECT("P197"))," ",(INDIRECT("P197")))</f>
        <v xml:space="preserve"> </v>
      </c>
      <c r="X197" s="473" t="str">
        <f ca="1">IF(ISBLANK(INDIRECT("Q197"))," ",(INDIRECT("Q197")))</f>
        <v xml:space="preserve"> </v>
      </c>
      <c r="AR197" s="473" t="e">
        <f t="shared" ca="1" si="0"/>
        <v>#VALUE!</v>
      </c>
    </row>
    <row r="198" spans="1:44" x14ac:dyDescent="0.35">
      <c r="A198" s="685" t="str">
        <f ca="1">'Додаток 1_керівник'!A186</f>
        <v/>
      </c>
      <c r="B198" s="685"/>
      <c r="C198" s="685"/>
      <c r="D198" s="685"/>
      <c r="E198" s="451" t="str">
        <f ca="1">'Додаток 1_керівник'!E186</f>
        <v xml:space="preserve"> </v>
      </c>
      <c r="F198" s="451" t="str">
        <f ca="1">'Додаток 1_керівник'!F186</f>
        <v xml:space="preserve"> </v>
      </c>
      <c r="G198" s="767" t="str">
        <f ca="1">'Додаток 1_керівник'!G186</f>
        <v xml:space="preserve"> </v>
      </c>
      <c r="H198" s="767"/>
      <c r="I198" s="767"/>
      <c r="J198" s="767" t="str">
        <f ca="1">'Додаток 1_керівник'!J186:K186</f>
        <v xml:space="preserve"> </v>
      </c>
      <c r="K198" s="767"/>
      <c r="M198" s="465" t="str">
        <f ca="1">'Додаток 1_керівник'!M186</f>
        <v/>
      </c>
      <c r="N198" s="346"/>
      <c r="O198" s="348"/>
      <c r="P198" s="348"/>
      <c r="Q198" s="348"/>
      <c r="R198" s="445"/>
      <c r="S198" s="445"/>
      <c r="T198" s="473" t="str">
        <f ca="1">IF(ISBLANK(INDIRECT("E198"))," ",(INDIRECT("E198")))</f>
        <v xml:space="preserve"> </v>
      </c>
      <c r="U198" s="473" t="str">
        <f ca="1">IF(ISBLANK(INDIRECT("F198"))," ",(INDIRECT("F198")))</f>
        <v xml:space="preserve"> </v>
      </c>
      <c r="V198" s="473" t="str">
        <f ca="1">IF(ISBLANK(INDIRECT("O198"))," ",(INDIRECT("O198")))</f>
        <v xml:space="preserve"> </v>
      </c>
      <c r="W198" s="473" t="str">
        <f ca="1">IF(ISBLANK(INDIRECT("P198"))," ",(INDIRECT("P198")))</f>
        <v xml:space="preserve"> </v>
      </c>
      <c r="X198" s="473" t="str">
        <f ca="1">IF(ISBLANK(INDIRECT("Q198"))," ",(INDIRECT("Q198")))</f>
        <v xml:space="preserve"> </v>
      </c>
      <c r="AR198" s="473" t="e">
        <f t="shared" ca="1" si="0"/>
        <v>#VALUE!</v>
      </c>
    </row>
    <row r="199" spans="1:44" x14ac:dyDescent="0.35">
      <c r="A199" s="685" t="str">
        <f ca="1">'Додаток 1_керівник'!A187</f>
        <v/>
      </c>
      <c r="B199" s="685"/>
      <c r="C199" s="685"/>
      <c r="D199" s="685"/>
      <c r="E199" s="451" t="str">
        <f ca="1">'Додаток 1_керівник'!E187</f>
        <v xml:space="preserve"> </v>
      </c>
      <c r="F199" s="451" t="str">
        <f ca="1">'Додаток 1_керівник'!F187</f>
        <v xml:space="preserve"> </v>
      </c>
      <c r="G199" s="767" t="str">
        <f ca="1">'Додаток 1_керівник'!G187</f>
        <v xml:space="preserve"> </v>
      </c>
      <c r="H199" s="767"/>
      <c r="I199" s="767"/>
      <c r="J199" s="767" t="str">
        <f ca="1">'Додаток 1_керівник'!J187:K187</f>
        <v xml:space="preserve"> </v>
      </c>
      <c r="K199" s="767"/>
      <c r="M199" s="465" t="str">
        <f ca="1">'Додаток 1_керівник'!M187</f>
        <v/>
      </c>
      <c r="N199" s="346"/>
      <c r="O199" s="348"/>
      <c r="P199" s="348"/>
      <c r="Q199" s="348"/>
      <c r="R199" s="445"/>
      <c r="S199" s="445"/>
      <c r="T199" s="473" t="str">
        <f ca="1">IF(ISBLANK(INDIRECT("E199"))," ",(INDIRECT("E199")))</f>
        <v xml:space="preserve"> </v>
      </c>
      <c r="U199" s="473" t="str">
        <f ca="1">IF(ISBLANK(INDIRECT("F199"))," ",(INDIRECT("F199")))</f>
        <v xml:space="preserve"> </v>
      </c>
      <c r="V199" s="473" t="str">
        <f ca="1">IF(ISBLANK(INDIRECT("O199"))," ",(INDIRECT("O199")))</f>
        <v xml:space="preserve"> </v>
      </c>
      <c r="W199" s="473" t="str">
        <f ca="1">IF(ISBLANK(INDIRECT("P199"))," ",(INDIRECT("P199")))</f>
        <v xml:space="preserve"> </v>
      </c>
      <c r="X199" s="473" t="str">
        <f ca="1">IF(ISBLANK(INDIRECT("Q199"))," ",(INDIRECT("Q199")))</f>
        <v xml:space="preserve"> </v>
      </c>
      <c r="AR199" s="473" t="e">
        <f t="shared" ca="1" si="0"/>
        <v>#VALUE!</v>
      </c>
    </row>
    <row r="200" spans="1:44" x14ac:dyDescent="0.35">
      <c r="A200" s="685" t="str">
        <f ca="1">'Додаток 1_керівник'!A188</f>
        <v/>
      </c>
      <c r="B200" s="685"/>
      <c r="C200" s="685"/>
      <c r="D200" s="685"/>
      <c r="E200" s="451" t="str">
        <f ca="1">'Додаток 1_керівник'!E188</f>
        <v xml:space="preserve"> </v>
      </c>
      <c r="F200" s="451" t="str">
        <f ca="1">'Додаток 1_керівник'!F188</f>
        <v xml:space="preserve"> </v>
      </c>
      <c r="G200" s="767" t="str">
        <f ca="1">'Додаток 1_керівник'!G188</f>
        <v xml:space="preserve"> </v>
      </c>
      <c r="H200" s="767"/>
      <c r="I200" s="767"/>
      <c r="J200" s="767" t="str">
        <f ca="1">'Додаток 1_керівник'!J188:K188</f>
        <v xml:space="preserve"> </v>
      </c>
      <c r="K200" s="767"/>
      <c r="M200" s="465" t="str">
        <f ca="1">'Додаток 1_керівник'!M188</f>
        <v/>
      </c>
      <c r="N200" s="346"/>
      <c r="O200" s="348"/>
      <c r="P200" s="348"/>
      <c r="Q200" s="348"/>
      <c r="R200" s="445"/>
      <c r="S200" s="445"/>
      <c r="T200" s="473" t="str">
        <f ca="1">IF(ISBLANK(INDIRECT("E200"))," ",(INDIRECT("E200")))</f>
        <v xml:space="preserve"> </v>
      </c>
      <c r="U200" s="473" t="str">
        <f ca="1">IF(ISBLANK(INDIRECT("F200"))," ",(INDIRECT("F200")))</f>
        <v xml:space="preserve"> </v>
      </c>
      <c r="V200" s="473" t="str">
        <f ca="1">IF(ISBLANK(INDIRECT("O200"))," ",(INDIRECT("O200")))</f>
        <v xml:space="preserve"> </v>
      </c>
      <c r="W200" s="473" t="str">
        <f ca="1">IF(ISBLANK(INDIRECT("P200"))," ",(INDIRECT("P200")))</f>
        <v xml:space="preserve"> </v>
      </c>
      <c r="X200" s="473" t="str">
        <f ca="1">IF(ISBLANK(INDIRECT("Q200"))," ",(INDIRECT("Q200")))</f>
        <v xml:space="preserve"> </v>
      </c>
      <c r="AR200" s="473" t="e">
        <f t="shared" ca="1" si="0"/>
        <v>#VALUE!</v>
      </c>
    </row>
    <row r="201" spans="1:44" x14ac:dyDescent="0.35">
      <c r="A201" s="685" t="str">
        <f ca="1">'Додаток 1_керівник'!A189</f>
        <v/>
      </c>
      <c r="B201" s="685"/>
      <c r="C201" s="685"/>
      <c r="D201" s="685"/>
      <c r="E201" s="451" t="str">
        <f ca="1">'Додаток 1_керівник'!E189</f>
        <v xml:space="preserve"> </v>
      </c>
      <c r="F201" s="451" t="str">
        <f ca="1">'Додаток 1_керівник'!F189</f>
        <v xml:space="preserve"> </v>
      </c>
      <c r="G201" s="767" t="str">
        <f ca="1">'Додаток 1_керівник'!G189</f>
        <v xml:space="preserve"> </v>
      </c>
      <c r="H201" s="767"/>
      <c r="I201" s="767"/>
      <c r="J201" s="767" t="str">
        <f ca="1">'Додаток 1_керівник'!J189:K189</f>
        <v xml:space="preserve"> </v>
      </c>
      <c r="K201" s="767"/>
      <c r="M201" s="465" t="str">
        <f ca="1">'Додаток 1_керівник'!M189</f>
        <v/>
      </c>
      <c r="N201" s="346"/>
      <c r="O201" s="348"/>
      <c r="P201" s="348"/>
      <c r="Q201" s="348"/>
      <c r="R201" s="445"/>
      <c r="S201" s="445"/>
      <c r="T201" s="473" t="str">
        <f ca="1">IF(ISBLANK(INDIRECT("E201"))," ",(INDIRECT("E201")))</f>
        <v xml:space="preserve"> </v>
      </c>
      <c r="U201" s="473" t="str">
        <f ca="1">IF(ISBLANK(INDIRECT("F201"))," ",(INDIRECT("F201")))</f>
        <v xml:space="preserve"> </v>
      </c>
      <c r="V201" s="473" t="str">
        <f ca="1">IF(ISBLANK(INDIRECT("O201"))," ",(INDIRECT("O201")))</f>
        <v xml:space="preserve"> </v>
      </c>
      <c r="W201" s="473" t="str">
        <f ca="1">IF(ISBLANK(INDIRECT("P201"))," ",(INDIRECT("P201")))</f>
        <v xml:space="preserve"> </v>
      </c>
      <c r="X201" s="473" t="str">
        <f ca="1">IF(ISBLANK(INDIRECT("Q201"))," ",(INDIRECT("Q201")))</f>
        <v xml:space="preserve"> </v>
      </c>
      <c r="AR201" s="473" t="e">
        <f t="shared" ca="1" si="0"/>
        <v>#VALUE!</v>
      </c>
    </row>
    <row r="202" spans="1:44" x14ac:dyDescent="0.35">
      <c r="A202" s="685" t="str">
        <f ca="1">'Додаток 1_керівник'!A190</f>
        <v/>
      </c>
      <c r="B202" s="685"/>
      <c r="C202" s="685"/>
      <c r="D202" s="685"/>
      <c r="E202" s="451" t="str">
        <f ca="1">'Додаток 1_керівник'!E190</f>
        <v xml:space="preserve"> </v>
      </c>
      <c r="F202" s="451" t="str">
        <f ca="1">'Додаток 1_керівник'!F190</f>
        <v xml:space="preserve"> </v>
      </c>
      <c r="G202" s="767" t="str">
        <f ca="1">'Додаток 1_керівник'!G190</f>
        <v xml:space="preserve"> </v>
      </c>
      <c r="H202" s="767"/>
      <c r="I202" s="767"/>
      <c r="J202" s="767" t="str">
        <f ca="1">'Додаток 1_керівник'!J190:K190</f>
        <v xml:space="preserve"> </v>
      </c>
      <c r="K202" s="767"/>
      <c r="M202" s="465" t="str">
        <f ca="1">'Додаток 1_керівник'!M190</f>
        <v/>
      </c>
      <c r="N202" s="346"/>
      <c r="O202" s="348"/>
      <c r="P202" s="348"/>
      <c r="Q202" s="348"/>
      <c r="R202" s="445"/>
      <c r="S202" s="445"/>
      <c r="T202" s="473" t="str">
        <f ca="1">IF(ISBLANK(INDIRECT("E202"))," ",(INDIRECT("E202")))</f>
        <v xml:space="preserve"> </v>
      </c>
      <c r="U202" s="473" t="str">
        <f ca="1">IF(ISBLANK(INDIRECT("F202"))," ",(INDIRECT("F202")))</f>
        <v xml:space="preserve"> </v>
      </c>
      <c r="V202" s="473" t="str">
        <f ca="1">IF(ISBLANK(INDIRECT("O202"))," ",(INDIRECT("O202")))</f>
        <v xml:space="preserve"> </v>
      </c>
      <c r="W202" s="473" t="str">
        <f ca="1">IF(ISBLANK(INDIRECT("P202"))," ",(INDIRECT("P202")))</f>
        <v xml:space="preserve"> </v>
      </c>
      <c r="X202" s="473" t="str">
        <f ca="1">IF(ISBLANK(INDIRECT("Q202"))," ",(INDIRECT("Q202")))</f>
        <v xml:space="preserve"> </v>
      </c>
      <c r="AR202" s="473" t="e">
        <f t="shared" ca="1" si="0"/>
        <v>#VALUE!</v>
      </c>
    </row>
    <row r="203" spans="1:44" x14ac:dyDescent="0.35">
      <c r="A203" s="685" t="str">
        <f ca="1">'Додаток 1_керівник'!A191</f>
        <v/>
      </c>
      <c r="B203" s="685"/>
      <c r="C203" s="685"/>
      <c r="D203" s="685"/>
      <c r="E203" s="451" t="str">
        <f ca="1">'Додаток 1_керівник'!E191</f>
        <v xml:space="preserve"> </v>
      </c>
      <c r="F203" s="451" t="str">
        <f ca="1">'Додаток 1_керівник'!F191</f>
        <v xml:space="preserve"> </v>
      </c>
      <c r="G203" s="767" t="str">
        <f ca="1">'Додаток 1_керівник'!G191</f>
        <v xml:space="preserve"> </v>
      </c>
      <c r="H203" s="767"/>
      <c r="I203" s="767"/>
      <c r="J203" s="767" t="str">
        <f ca="1">'Додаток 1_керівник'!J191:K191</f>
        <v xml:space="preserve"> </v>
      </c>
      <c r="K203" s="767"/>
      <c r="M203" s="465" t="str">
        <f ca="1">'Додаток 1_керівник'!M191</f>
        <v/>
      </c>
      <c r="N203" s="346"/>
      <c r="O203" s="348"/>
      <c r="P203" s="348"/>
      <c r="Q203" s="348"/>
      <c r="R203" s="445"/>
      <c r="S203" s="445"/>
      <c r="T203" s="473" t="str">
        <f ca="1">IF(ISBLANK(INDIRECT("E203"))," ",(INDIRECT("E203")))</f>
        <v xml:space="preserve"> </v>
      </c>
      <c r="U203" s="473" t="str">
        <f ca="1">IF(ISBLANK(INDIRECT("F203"))," ",(INDIRECT("F203")))</f>
        <v xml:space="preserve"> </v>
      </c>
      <c r="V203" s="473" t="str">
        <f ca="1">IF(ISBLANK(INDIRECT("O203"))," ",(INDIRECT("O203")))</f>
        <v xml:space="preserve"> </v>
      </c>
      <c r="W203" s="473" t="str">
        <f ca="1">IF(ISBLANK(INDIRECT("P203"))," ",(INDIRECT("P203")))</f>
        <v xml:space="preserve"> </v>
      </c>
      <c r="X203" s="473" t="str">
        <f ca="1">IF(ISBLANK(INDIRECT("Q203"))," ",(INDIRECT("Q203")))</f>
        <v xml:space="preserve"> </v>
      </c>
      <c r="AR203" s="473" t="e">
        <f t="shared" ca="1" si="0"/>
        <v>#VALUE!</v>
      </c>
    </row>
    <row r="204" spans="1:44" x14ac:dyDescent="0.35">
      <c r="A204" s="685" t="str">
        <f ca="1">'Додаток 1_керівник'!A192</f>
        <v/>
      </c>
      <c r="B204" s="685"/>
      <c r="C204" s="685"/>
      <c r="D204" s="685"/>
      <c r="E204" s="451" t="str">
        <f ca="1">'Додаток 1_керівник'!E192</f>
        <v xml:space="preserve"> </v>
      </c>
      <c r="F204" s="451" t="str">
        <f ca="1">'Додаток 1_керівник'!F192</f>
        <v xml:space="preserve"> </v>
      </c>
      <c r="G204" s="767" t="str">
        <f ca="1">'Додаток 1_керівник'!G192</f>
        <v xml:space="preserve"> </v>
      </c>
      <c r="H204" s="767"/>
      <c r="I204" s="767"/>
      <c r="J204" s="767" t="str">
        <f ca="1">'Додаток 1_керівник'!J192:K192</f>
        <v xml:space="preserve"> </v>
      </c>
      <c r="K204" s="767"/>
      <c r="M204" s="465" t="str">
        <f ca="1">'Додаток 1_керівник'!M192</f>
        <v/>
      </c>
      <c r="N204" s="346"/>
      <c r="O204" s="348"/>
      <c r="P204" s="348"/>
      <c r="Q204" s="348"/>
      <c r="R204" s="445"/>
      <c r="S204" s="445"/>
      <c r="T204" s="473" t="str">
        <f ca="1">IF(ISBLANK(INDIRECT("E204"))," ",(INDIRECT("E204")))</f>
        <v xml:space="preserve"> </v>
      </c>
      <c r="U204" s="473" t="str">
        <f ca="1">IF(ISBLANK(INDIRECT("F204"))," ",(INDIRECT("F204")))</f>
        <v xml:space="preserve"> </v>
      </c>
      <c r="V204" s="473" t="str">
        <f ca="1">IF(ISBLANK(INDIRECT("O204"))," ",(INDIRECT("O204")))</f>
        <v xml:space="preserve"> </v>
      </c>
      <c r="W204" s="473" t="str">
        <f ca="1">IF(ISBLANK(INDIRECT("P204"))," ",(INDIRECT("P204")))</f>
        <v xml:space="preserve"> </v>
      </c>
      <c r="X204" s="473" t="str">
        <f ca="1">IF(ISBLANK(INDIRECT("Q204"))," ",(INDIRECT("Q204")))</f>
        <v xml:space="preserve"> </v>
      </c>
      <c r="AR204" s="473" t="e">
        <f t="shared" ca="1" si="0"/>
        <v>#VALUE!</v>
      </c>
    </row>
    <row r="205" spans="1:44" x14ac:dyDescent="0.35">
      <c r="A205" s="685" t="str">
        <f ca="1">'Додаток 1_керівник'!A193</f>
        <v/>
      </c>
      <c r="B205" s="685"/>
      <c r="C205" s="685"/>
      <c r="D205" s="685"/>
      <c r="E205" s="451" t="str">
        <f ca="1">'Додаток 1_керівник'!E193</f>
        <v xml:space="preserve"> </v>
      </c>
      <c r="F205" s="451" t="str">
        <f ca="1">'Додаток 1_керівник'!F193</f>
        <v xml:space="preserve"> </v>
      </c>
      <c r="G205" s="767" t="str">
        <f ca="1">'Додаток 1_керівник'!G193</f>
        <v xml:space="preserve"> </v>
      </c>
      <c r="H205" s="767"/>
      <c r="I205" s="767"/>
      <c r="J205" s="767" t="str">
        <f ca="1">'Додаток 1_керівник'!J193:K193</f>
        <v xml:space="preserve"> </v>
      </c>
      <c r="K205" s="767"/>
      <c r="M205" s="465" t="str">
        <f ca="1">'Додаток 1_керівник'!M193</f>
        <v/>
      </c>
      <c r="N205" s="346"/>
      <c r="O205" s="348"/>
      <c r="P205" s="348"/>
      <c r="Q205" s="348"/>
      <c r="R205" s="445"/>
      <c r="S205" s="445"/>
      <c r="T205" s="473" t="str">
        <f ca="1">IF(ISBLANK(INDIRECT("E205"))," ",(INDIRECT("E205")))</f>
        <v xml:space="preserve"> </v>
      </c>
      <c r="U205" s="473" t="str">
        <f ca="1">IF(ISBLANK(INDIRECT("F205"))," ",(INDIRECT("F205")))</f>
        <v xml:space="preserve"> </v>
      </c>
      <c r="V205" s="473" t="str">
        <f ca="1">IF(ISBLANK(INDIRECT("O205"))," ",(INDIRECT("O205")))</f>
        <v xml:space="preserve"> </v>
      </c>
      <c r="W205" s="473" t="str">
        <f ca="1">IF(ISBLANK(INDIRECT("P205"))," ",(INDIRECT("P205")))</f>
        <v xml:space="preserve"> </v>
      </c>
      <c r="X205" s="473" t="str">
        <f ca="1">IF(ISBLANK(INDIRECT("Q205"))," ",(INDIRECT("Q205")))</f>
        <v xml:space="preserve"> </v>
      </c>
      <c r="AR205" s="473" t="e">
        <f t="shared" ca="1" si="0"/>
        <v>#VALUE!</v>
      </c>
    </row>
    <row r="206" spans="1:44" x14ac:dyDescent="0.35">
      <c r="A206" s="685" t="str">
        <f ca="1">'Додаток 1_керівник'!A194</f>
        <v/>
      </c>
      <c r="B206" s="685"/>
      <c r="C206" s="685"/>
      <c r="D206" s="685"/>
      <c r="E206" s="451" t="str">
        <f ca="1">'Додаток 1_керівник'!E194</f>
        <v xml:space="preserve"> </v>
      </c>
      <c r="F206" s="451" t="str">
        <f ca="1">'Додаток 1_керівник'!F194</f>
        <v xml:space="preserve"> </v>
      </c>
      <c r="G206" s="767" t="str">
        <f ca="1">'Додаток 1_керівник'!G194</f>
        <v xml:space="preserve"> </v>
      </c>
      <c r="H206" s="767"/>
      <c r="I206" s="767"/>
      <c r="J206" s="767" t="str">
        <f ca="1">'Додаток 1_керівник'!J194:K194</f>
        <v xml:space="preserve"> </v>
      </c>
      <c r="K206" s="767"/>
      <c r="M206" s="465" t="str">
        <f ca="1">'Додаток 1_керівник'!M194</f>
        <v/>
      </c>
      <c r="N206" s="346"/>
      <c r="O206" s="348"/>
      <c r="P206" s="348"/>
      <c r="Q206" s="348"/>
      <c r="R206" s="445"/>
      <c r="S206" s="445"/>
      <c r="T206" s="473" t="str">
        <f ca="1">IF(ISBLANK(INDIRECT("E206"))," ",(INDIRECT("E206")))</f>
        <v xml:space="preserve"> </v>
      </c>
      <c r="U206" s="473" t="str">
        <f ca="1">IF(ISBLANK(INDIRECT("F206"))," ",(INDIRECT("F206")))</f>
        <v xml:space="preserve"> </v>
      </c>
      <c r="V206" s="473" t="str">
        <f ca="1">IF(ISBLANK(INDIRECT("O206"))," ",(INDIRECT("O206")))</f>
        <v xml:space="preserve"> </v>
      </c>
      <c r="W206" s="473" t="str">
        <f ca="1">IF(ISBLANK(INDIRECT("P206"))," ",(INDIRECT("P206")))</f>
        <v xml:space="preserve"> </v>
      </c>
      <c r="X206" s="473" t="str">
        <f ca="1">IF(ISBLANK(INDIRECT("Q206"))," ",(INDIRECT("Q206")))</f>
        <v xml:space="preserve"> </v>
      </c>
      <c r="AR206" s="473" t="e">
        <f t="shared" ca="1" si="0"/>
        <v>#VALUE!</v>
      </c>
    </row>
    <row r="207" spans="1:44" x14ac:dyDescent="0.35">
      <c r="A207" s="685" t="str">
        <f ca="1">'Додаток 1_керівник'!A195</f>
        <v/>
      </c>
      <c r="B207" s="685"/>
      <c r="C207" s="685"/>
      <c r="D207" s="685"/>
      <c r="E207" s="451" t="str">
        <f ca="1">'Додаток 1_керівник'!E195</f>
        <v xml:space="preserve"> </v>
      </c>
      <c r="F207" s="451" t="str">
        <f ca="1">'Додаток 1_керівник'!F195</f>
        <v xml:space="preserve"> </v>
      </c>
      <c r="G207" s="767" t="str">
        <f ca="1">'Додаток 1_керівник'!G195</f>
        <v xml:space="preserve"> </v>
      </c>
      <c r="H207" s="767"/>
      <c r="I207" s="767"/>
      <c r="J207" s="767" t="str">
        <f ca="1">'Додаток 1_керівник'!J195:K195</f>
        <v xml:space="preserve"> </v>
      </c>
      <c r="K207" s="767"/>
      <c r="M207" s="465" t="str">
        <f ca="1">'Додаток 1_керівник'!M195</f>
        <v/>
      </c>
      <c r="N207" s="346"/>
      <c r="O207" s="348"/>
      <c r="P207" s="348"/>
      <c r="Q207" s="348"/>
      <c r="R207" s="445"/>
      <c r="S207" s="445"/>
      <c r="T207" s="473" t="str">
        <f ca="1">IF(ISBLANK(INDIRECT("E207"))," ",(INDIRECT("E207")))</f>
        <v xml:space="preserve"> </v>
      </c>
      <c r="U207" s="473" t="str">
        <f ca="1">IF(ISBLANK(INDIRECT("F207"))," ",(INDIRECT("F207")))</f>
        <v xml:space="preserve"> </v>
      </c>
      <c r="V207" s="473" t="str">
        <f ca="1">IF(ISBLANK(INDIRECT("O207"))," ",(INDIRECT("O207")))</f>
        <v xml:space="preserve"> </v>
      </c>
      <c r="W207" s="473" t="str">
        <f ca="1">IF(ISBLANK(INDIRECT("P207"))," ",(INDIRECT("P207")))</f>
        <v xml:space="preserve"> </v>
      </c>
      <c r="X207" s="473" t="str">
        <f ca="1">IF(ISBLANK(INDIRECT("Q207"))," ",(INDIRECT("Q207")))</f>
        <v xml:space="preserve"> </v>
      </c>
      <c r="AR207" s="473" t="e">
        <f t="shared" ref="AR207:AR225" ca="1" si="1">IFERROR(IF(U207-T207&lt;0,TODAY()-T207,U207-T207),TODAY()-T207)</f>
        <v>#VALUE!</v>
      </c>
    </row>
    <row r="208" spans="1:44" x14ac:dyDescent="0.35">
      <c r="A208" s="685" t="str">
        <f ca="1">'Додаток 1_керівник'!A196</f>
        <v/>
      </c>
      <c r="B208" s="685"/>
      <c r="C208" s="685"/>
      <c r="D208" s="685"/>
      <c r="E208" s="451" t="str">
        <f ca="1">'Додаток 1_керівник'!E196</f>
        <v xml:space="preserve"> </v>
      </c>
      <c r="F208" s="451" t="str">
        <f ca="1">'Додаток 1_керівник'!F196</f>
        <v xml:space="preserve"> </v>
      </c>
      <c r="G208" s="767" t="str">
        <f ca="1">'Додаток 1_керівник'!G196</f>
        <v xml:space="preserve"> </v>
      </c>
      <c r="H208" s="767"/>
      <c r="I208" s="767"/>
      <c r="J208" s="767" t="str">
        <f ca="1">'Додаток 1_керівник'!J196:K196</f>
        <v xml:space="preserve"> </v>
      </c>
      <c r="K208" s="767"/>
      <c r="M208" s="465" t="str">
        <f ca="1">'Додаток 1_керівник'!M196</f>
        <v/>
      </c>
      <c r="N208" s="346"/>
      <c r="O208" s="348"/>
      <c r="P208" s="348"/>
      <c r="Q208" s="348"/>
      <c r="R208" s="445"/>
      <c r="S208" s="445"/>
      <c r="T208" s="473" t="str">
        <f ca="1">IF(ISBLANK(INDIRECT("E208"))," ",(INDIRECT("E208")))</f>
        <v xml:space="preserve"> </v>
      </c>
      <c r="U208" s="473" t="str">
        <f ca="1">IF(ISBLANK(INDIRECT("F208"))," ",(INDIRECT("F208")))</f>
        <v xml:space="preserve"> </v>
      </c>
      <c r="V208" s="473" t="str">
        <f ca="1">IF(ISBLANK(INDIRECT("O208"))," ",(INDIRECT("O208")))</f>
        <v xml:space="preserve"> </v>
      </c>
      <c r="W208" s="473" t="str">
        <f ca="1">IF(ISBLANK(INDIRECT("P208"))," ",(INDIRECT("P208")))</f>
        <v xml:space="preserve"> </v>
      </c>
      <c r="X208" s="473" t="str">
        <f ca="1">IF(ISBLANK(INDIRECT("Q208"))," ",(INDIRECT("Q208")))</f>
        <v xml:space="preserve"> </v>
      </c>
      <c r="AR208" s="473" t="e">
        <f t="shared" ca="1" si="1"/>
        <v>#VALUE!</v>
      </c>
    </row>
    <row r="209" spans="1:44" x14ac:dyDescent="0.35">
      <c r="A209" s="685" t="str">
        <f ca="1">'Додаток 1_керівник'!A197</f>
        <v/>
      </c>
      <c r="B209" s="685"/>
      <c r="C209" s="685"/>
      <c r="D209" s="685"/>
      <c r="E209" s="451" t="str">
        <f ca="1">'Додаток 1_керівник'!E197</f>
        <v xml:space="preserve"> </v>
      </c>
      <c r="F209" s="451" t="str">
        <f ca="1">'Додаток 1_керівник'!F197</f>
        <v xml:space="preserve"> </v>
      </c>
      <c r="G209" s="767" t="str">
        <f ca="1">'Додаток 1_керівник'!G197</f>
        <v xml:space="preserve"> </v>
      </c>
      <c r="H209" s="767"/>
      <c r="I209" s="767"/>
      <c r="J209" s="767" t="str">
        <f ca="1">'Додаток 1_керівник'!J197:K197</f>
        <v xml:space="preserve"> </v>
      </c>
      <c r="K209" s="767"/>
      <c r="M209" s="465" t="str">
        <f ca="1">'Додаток 1_керівник'!M197</f>
        <v/>
      </c>
      <c r="N209" s="346"/>
      <c r="O209" s="348"/>
      <c r="P209" s="348"/>
      <c r="Q209" s="348"/>
      <c r="R209" s="445"/>
      <c r="S209" s="445"/>
      <c r="T209" s="473" t="str">
        <f ca="1">IF(ISBLANK(INDIRECT("E209"))," ",(INDIRECT("E209")))</f>
        <v xml:space="preserve"> </v>
      </c>
      <c r="U209" s="473" t="str">
        <f ca="1">IF(ISBLANK(INDIRECT("F209"))," ",(INDIRECT("F209")))</f>
        <v xml:space="preserve"> </v>
      </c>
      <c r="V209" s="473" t="str">
        <f ca="1">IF(ISBLANK(INDIRECT("O209"))," ",(INDIRECT("O209")))</f>
        <v xml:space="preserve"> </v>
      </c>
      <c r="W209" s="473" t="str">
        <f ca="1">IF(ISBLANK(INDIRECT("P209"))," ",(INDIRECT("P209")))</f>
        <v xml:space="preserve"> </v>
      </c>
      <c r="X209" s="473" t="str">
        <f ca="1">IF(ISBLANK(INDIRECT("Q209"))," ",(INDIRECT("Q209")))</f>
        <v xml:space="preserve"> </v>
      </c>
      <c r="AR209" s="473" t="e">
        <f t="shared" ca="1" si="1"/>
        <v>#VALUE!</v>
      </c>
    </row>
    <row r="210" spans="1:44" x14ac:dyDescent="0.35">
      <c r="A210" s="685" t="str">
        <f ca="1">'Додаток 1_керівник'!A198</f>
        <v/>
      </c>
      <c r="B210" s="685"/>
      <c r="C210" s="685"/>
      <c r="D210" s="685"/>
      <c r="E210" s="451" t="str">
        <f ca="1">'Додаток 1_керівник'!E198</f>
        <v xml:space="preserve"> </v>
      </c>
      <c r="F210" s="451" t="str">
        <f ca="1">'Додаток 1_керівник'!F198</f>
        <v xml:space="preserve"> </v>
      </c>
      <c r="G210" s="767" t="str">
        <f ca="1">'Додаток 1_керівник'!G198</f>
        <v xml:space="preserve"> </v>
      </c>
      <c r="H210" s="767"/>
      <c r="I210" s="767"/>
      <c r="J210" s="767" t="str">
        <f ca="1">'Додаток 1_керівник'!J198:K198</f>
        <v xml:space="preserve"> </v>
      </c>
      <c r="K210" s="767"/>
      <c r="M210" s="465" t="str">
        <f ca="1">'Додаток 1_керівник'!M198</f>
        <v/>
      </c>
      <c r="N210" s="346"/>
      <c r="O210" s="348"/>
      <c r="P210" s="348"/>
      <c r="Q210" s="348"/>
      <c r="R210" s="445"/>
      <c r="S210" s="445"/>
      <c r="T210" s="473" t="str">
        <f ca="1">IF(ISBLANK(INDIRECT("E210"))," ",(INDIRECT("E210")))</f>
        <v xml:space="preserve"> </v>
      </c>
      <c r="U210" s="473" t="str">
        <f ca="1">IF(ISBLANK(INDIRECT("F210"))," ",(INDIRECT("F210")))</f>
        <v xml:space="preserve"> </v>
      </c>
      <c r="V210" s="473" t="str">
        <f ca="1">IF(ISBLANK(INDIRECT("O210"))," ",(INDIRECT("O210")))</f>
        <v xml:space="preserve"> </v>
      </c>
      <c r="W210" s="473" t="str">
        <f ca="1">IF(ISBLANK(INDIRECT("P210"))," ",(INDIRECT("P210")))</f>
        <v xml:space="preserve"> </v>
      </c>
      <c r="X210" s="473" t="str">
        <f ca="1">IF(ISBLANK(INDIRECT("Q210"))," ",(INDIRECT("Q210")))</f>
        <v xml:space="preserve"> </v>
      </c>
      <c r="AR210" s="473" t="e">
        <f t="shared" ca="1" si="1"/>
        <v>#VALUE!</v>
      </c>
    </row>
    <row r="211" spans="1:44" x14ac:dyDescent="0.35">
      <c r="A211" s="685" t="str">
        <f ca="1">'Додаток 1_керівник'!A199</f>
        <v/>
      </c>
      <c r="B211" s="685"/>
      <c r="C211" s="685"/>
      <c r="D211" s="685"/>
      <c r="E211" s="451" t="str">
        <f ca="1">'Додаток 1_керівник'!E199</f>
        <v xml:space="preserve"> </v>
      </c>
      <c r="F211" s="451" t="str">
        <f ca="1">'Додаток 1_керівник'!F199</f>
        <v xml:space="preserve"> </v>
      </c>
      <c r="G211" s="767" t="str">
        <f ca="1">'Додаток 1_керівник'!G199</f>
        <v xml:space="preserve"> </v>
      </c>
      <c r="H211" s="767"/>
      <c r="I211" s="767"/>
      <c r="J211" s="767" t="str">
        <f ca="1">'Додаток 1_керівник'!J199:K199</f>
        <v xml:space="preserve"> </v>
      </c>
      <c r="K211" s="767"/>
      <c r="M211" s="465" t="str">
        <f ca="1">'Додаток 1_керівник'!M199</f>
        <v/>
      </c>
      <c r="N211" s="346"/>
      <c r="O211" s="348"/>
      <c r="P211" s="348"/>
      <c r="Q211" s="348"/>
      <c r="R211" s="445"/>
      <c r="S211" s="445"/>
      <c r="T211" s="473" t="str">
        <f ca="1">IF(ISBLANK(INDIRECT("E211"))," ",(INDIRECT("E211")))</f>
        <v xml:space="preserve"> </v>
      </c>
      <c r="U211" s="473" t="str">
        <f ca="1">IF(ISBLANK(INDIRECT("F211"))," ",(INDIRECT("F211")))</f>
        <v xml:space="preserve"> </v>
      </c>
      <c r="V211" s="473" t="str">
        <f ca="1">IF(ISBLANK(INDIRECT("O211"))," ",(INDIRECT("O211")))</f>
        <v xml:space="preserve"> </v>
      </c>
      <c r="W211" s="473" t="str">
        <f ca="1">IF(ISBLANK(INDIRECT("P211"))," ",(INDIRECT("P211")))</f>
        <v xml:space="preserve"> </v>
      </c>
      <c r="X211" s="473" t="str">
        <f ca="1">IF(ISBLANK(INDIRECT("Q211"))," ",(INDIRECT("Q211")))</f>
        <v xml:space="preserve"> </v>
      </c>
      <c r="AR211" s="473" t="e">
        <f t="shared" ca="1" si="1"/>
        <v>#VALUE!</v>
      </c>
    </row>
    <row r="212" spans="1:44" x14ac:dyDescent="0.35">
      <c r="A212" s="685" t="str">
        <f ca="1">'Додаток 1_керівник'!A200</f>
        <v/>
      </c>
      <c r="B212" s="685"/>
      <c r="C212" s="685"/>
      <c r="D212" s="685"/>
      <c r="E212" s="451" t="str">
        <f ca="1">'Додаток 1_керівник'!E200</f>
        <v xml:space="preserve"> </v>
      </c>
      <c r="F212" s="451" t="str">
        <f ca="1">'Додаток 1_керівник'!F200</f>
        <v xml:space="preserve"> </v>
      </c>
      <c r="G212" s="767" t="str">
        <f ca="1">'Додаток 1_керівник'!G200</f>
        <v xml:space="preserve"> </v>
      </c>
      <c r="H212" s="767"/>
      <c r="I212" s="767"/>
      <c r="J212" s="767" t="str">
        <f ca="1">'Додаток 1_керівник'!J200:K200</f>
        <v xml:space="preserve"> </v>
      </c>
      <c r="K212" s="767"/>
      <c r="M212" s="465" t="str">
        <f ca="1">'Додаток 1_керівник'!M200</f>
        <v/>
      </c>
      <c r="N212" s="346"/>
      <c r="O212" s="348"/>
      <c r="P212" s="348"/>
      <c r="Q212" s="348"/>
      <c r="R212" s="445"/>
      <c r="S212" s="445"/>
      <c r="T212" s="473" t="str">
        <f ca="1">IF(ISBLANK(INDIRECT("E212"))," ",(INDIRECT("E212")))</f>
        <v xml:space="preserve"> </v>
      </c>
      <c r="U212" s="473" t="str">
        <f ca="1">IF(ISBLANK(INDIRECT("F212"))," ",(INDIRECT("F212")))</f>
        <v xml:space="preserve"> </v>
      </c>
      <c r="V212" s="473" t="str">
        <f ca="1">IF(ISBLANK(INDIRECT("O212"))," ",(INDIRECT("O212")))</f>
        <v xml:space="preserve"> </v>
      </c>
      <c r="W212" s="473" t="str">
        <f ca="1">IF(ISBLANK(INDIRECT("P212"))," ",(INDIRECT("P212")))</f>
        <v xml:space="preserve"> </v>
      </c>
      <c r="X212" s="473" t="str">
        <f ca="1">IF(ISBLANK(INDIRECT("Q212"))," ",(INDIRECT("Q212")))</f>
        <v xml:space="preserve"> </v>
      </c>
      <c r="AR212" s="473" t="e">
        <f t="shared" ca="1" si="1"/>
        <v>#VALUE!</v>
      </c>
    </row>
    <row r="213" spans="1:44" x14ac:dyDescent="0.35">
      <c r="A213" s="685" t="str">
        <f ca="1">'Додаток 1_керівник'!A201</f>
        <v/>
      </c>
      <c r="B213" s="685"/>
      <c r="C213" s="685"/>
      <c r="D213" s="685"/>
      <c r="E213" s="451" t="str">
        <f ca="1">'Додаток 1_керівник'!E201</f>
        <v xml:space="preserve"> </v>
      </c>
      <c r="F213" s="451" t="str">
        <f ca="1">'Додаток 1_керівник'!F201</f>
        <v xml:space="preserve"> </v>
      </c>
      <c r="G213" s="767" t="str">
        <f ca="1">'Додаток 1_керівник'!G201</f>
        <v xml:space="preserve"> </v>
      </c>
      <c r="H213" s="767"/>
      <c r="I213" s="767"/>
      <c r="J213" s="767" t="str">
        <f ca="1">'Додаток 1_керівник'!J201:K201</f>
        <v xml:space="preserve"> </v>
      </c>
      <c r="K213" s="767"/>
      <c r="M213" s="465" t="str">
        <f ca="1">'Додаток 1_керівник'!M201</f>
        <v/>
      </c>
      <c r="N213" s="346"/>
      <c r="O213" s="348"/>
      <c r="P213" s="348"/>
      <c r="Q213" s="348"/>
      <c r="R213" s="445"/>
      <c r="S213" s="445"/>
      <c r="T213" s="473" t="str">
        <f ca="1">IF(ISBLANK(INDIRECT("E213"))," ",(INDIRECT("E213")))</f>
        <v xml:space="preserve"> </v>
      </c>
      <c r="U213" s="473" t="str">
        <f ca="1">IF(ISBLANK(INDIRECT("F213"))," ",(INDIRECT("F213")))</f>
        <v xml:space="preserve"> </v>
      </c>
      <c r="V213" s="473" t="str">
        <f ca="1">IF(ISBLANK(INDIRECT("O213"))," ",(INDIRECT("O213")))</f>
        <v xml:space="preserve"> </v>
      </c>
      <c r="W213" s="473" t="str">
        <f ca="1">IF(ISBLANK(INDIRECT("P213"))," ",(INDIRECT("P213")))</f>
        <v xml:space="preserve"> </v>
      </c>
      <c r="X213" s="473" t="str">
        <f ca="1">IF(ISBLANK(INDIRECT("Q213"))," ",(INDIRECT("Q213")))</f>
        <v xml:space="preserve"> </v>
      </c>
      <c r="AR213" s="473" t="e">
        <f t="shared" ca="1" si="1"/>
        <v>#VALUE!</v>
      </c>
    </row>
    <row r="214" spans="1:44" x14ac:dyDescent="0.35">
      <c r="A214" s="685" t="str">
        <f ca="1">'Додаток 1_керівник'!A202</f>
        <v/>
      </c>
      <c r="B214" s="685"/>
      <c r="C214" s="685"/>
      <c r="D214" s="685"/>
      <c r="E214" s="451" t="str">
        <f ca="1">'Додаток 1_керівник'!E202</f>
        <v xml:space="preserve"> </v>
      </c>
      <c r="F214" s="451" t="str">
        <f ca="1">'Додаток 1_керівник'!F202</f>
        <v xml:space="preserve"> </v>
      </c>
      <c r="G214" s="767" t="str">
        <f ca="1">'Додаток 1_керівник'!G202</f>
        <v xml:space="preserve"> </v>
      </c>
      <c r="H214" s="767"/>
      <c r="I214" s="767"/>
      <c r="J214" s="767" t="str">
        <f ca="1">'Додаток 1_керівник'!J202:K202</f>
        <v xml:space="preserve"> </v>
      </c>
      <c r="K214" s="767"/>
      <c r="M214" s="465" t="str">
        <f ca="1">'Додаток 1_керівник'!M202</f>
        <v/>
      </c>
      <c r="N214" s="346"/>
      <c r="O214" s="348"/>
      <c r="P214" s="348"/>
      <c r="Q214" s="348"/>
      <c r="R214" s="445"/>
      <c r="S214" s="445"/>
      <c r="T214" s="473" t="str">
        <f ca="1">IF(ISBLANK(INDIRECT("E214"))," ",(INDIRECT("E214")))</f>
        <v xml:space="preserve"> </v>
      </c>
      <c r="U214" s="473" t="str">
        <f ca="1">IF(ISBLANK(INDIRECT("F214"))," ",(INDIRECT("F214")))</f>
        <v xml:space="preserve"> </v>
      </c>
      <c r="V214" s="473" t="str">
        <f ca="1">IF(ISBLANK(INDIRECT("O214"))," ",(INDIRECT("O214")))</f>
        <v xml:space="preserve"> </v>
      </c>
      <c r="W214" s="473" t="str">
        <f ca="1">IF(ISBLANK(INDIRECT("P214"))," ",(INDIRECT("P214")))</f>
        <v xml:space="preserve"> </v>
      </c>
      <c r="X214" s="473" t="str">
        <f ca="1">IF(ISBLANK(INDIRECT("Q214"))," ",(INDIRECT("Q214")))</f>
        <v xml:space="preserve"> </v>
      </c>
      <c r="AR214" s="473" t="e">
        <f t="shared" ca="1" si="1"/>
        <v>#VALUE!</v>
      </c>
    </row>
    <row r="215" spans="1:44" x14ac:dyDescent="0.35">
      <c r="A215" s="685" t="str">
        <f ca="1">'Додаток 1_керівник'!A203</f>
        <v/>
      </c>
      <c r="B215" s="685"/>
      <c r="C215" s="685"/>
      <c r="D215" s="685"/>
      <c r="E215" s="451" t="str">
        <f ca="1">'Додаток 1_керівник'!E203</f>
        <v xml:space="preserve"> </v>
      </c>
      <c r="F215" s="451" t="str">
        <f ca="1">'Додаток 1_керівник'!F203</f>
        <v xml:space="preserve"> </v>
      </c>
      <c r="G215" s="767" t="str">
        <f ca="1">'Додаток 1_керівник'!G203</f>
        <v xml:space="preserve"> </v>
      </c>
      <c r="H215" s="767"/>
      <c r="I215" s="767"/>
      <c r="J215" s="767" t="str">
        <f ca="1">'Додаток 1_керівник'!J203:K203</f>
        <v xml:space="preserve"> </v>
      </c>
      <c r="K215" s="767"/>
      <c r="M215" s="465" t="str">
        <f ca="1">'Додаток 1_керівник'!M203</f>
        <v/>
      </c>
      <c r="N215" s="346"/>
      <c r="O215" s="348"/>
      <c r="P215" s="348"/>
      <c r="Q215" s="348"/>
      <c r="R215" s="445"/>
      <c r="S215" s="445"/>
      <c r="T215" s="473" t="str">
        <f ca="1">IF(ISBLANK(INDIRECT("E215"))," ",(INDIRECT("E215")))</f>
        <v xml:space="preserve"> </v>
      </c>
      <c r="U215" s="473" t="str">
        <f ca="1">IF(ISBLANK(INDIRECT("F215"))," ",(INDIRECT("F215")))</f>
        <v xml:space="preserve"> </v>
      </c>
      <c r="V215" s="473" t="str">
        <f ca="1">IF(ISBLANK(INDIRECT("O215"))," ",(INDIRECT("O215")))</f>
        <v xml:space="preserve"> </v>
      </c>
      <c r="W215" s="473" t="str">
        <f ca="1">IF(ISBLANK(INDIRECT("P215"))," ",(INDIRECT("P215")))</f>
        <v xml:space="preserve"> </v>
      </c>
      <c r="X215" s="473" t="str">
        <f ca="1">IF(ISBLANK(INDIRECT("Q215"))," ",(INDIRECT("Q215")))</f>
        <v xml:space="preserve"> </v>
      </c>
      <c r="AR215" s="473" t="e">
        <f t="shared" ca="1" si="1"/>
        <v>#VALUE!</v>
      </c>
    </row>
    <row r="216" spans="1:44" x14ac:dyDescent="0.35">
      <c r="A216" s="685" t="str">
        <f ca="1">'Додаток 1_керівник'!A204</f>
        <v/>
      </c>
      <c r="B216" s="685"/>
      <c r="C216" s="685"/>
      <c r="D216" s="685"/>
      <c r="E216" s="451" t="str">
        <f ca="1">'Додаток 1_керівник'!E204</f>
        <v xml:space="preserve"> </v>
      </c>
      <c r="F216" s="451" t="str">
        <f ca="1">'Додаток 1_керівник'!F204</f>
        <v xml:space="preserve"> </v>
      </c>
      <c r="G216" s="767" t="str">
        <f ca="1">'Додаток 1_керівник'!G204</f>
        <v xml:space="preserve"> </v>
      </c>
      <c r="H216" s="767"/>
      <c r="I216" s="767"/>
      <c r="J216" s="767" t="str">
        <f ca="1">'Додаток 1_керівник'!J204:K204</f>
        <v xml:space="preserve"> </v>
      </c>
      <c r="K216" s="767"/>
      <c r="M216" s="465" t="str">
        <f ca="1">'Додаток 1_керівник'!M204</f>
        <v/>
      </c>
      <c r="N216" s="346"/>
      <c r="O216" s="348"/>
      <c r="P216" s="348"/>
      <c r="Q216" s="348"/>
      <c r="R216" s="445"/>
      <c r="S216" s="445"/>
      <c r="T216" s="473" t="str">
        <f ca="1">IF(ISBLANK(INDIRECT("E216"))," ",(INDIRECT("E216")))</f>
        <v xml:space="preserve"> </v>
      </c>
      <c r="U216" s="473" t="str">
        <f ca="1">IF(ISBLANK(INDIRECT("F216"))," ",(INDIRECT("F216")))</f>
        <v xml:space="preserve"> </v>
      </c>
      <c r="V216" s="473" t="str">
        <f ca="1">IF(ISBLANK(INDIRECT("O216"))," ",(INDIRECT("O216")))</f>
        <v xml:space="preserve"> </v>
      </c>
      <c r="W216" s="473" t="str">
        <f ca="1">IF(ISBLANK(INDIRECT("P216"))," ",(INDIRECT("P216")))</f>
        <v xml:space="preserve"> </v>
      </c>
      <c r="X216" s="473" t="str">
        <f ca="1">IF(ISBLANK(INDIRECT("Q216"))," ",(INDIRECT("Q216")))</f>
        <v xml:space="preserve"> </v>
      </c>
      <c r="AR216" s="473" t="e">
        <f t="shared" ca="1" si="1"/>
        <v>#VALUE!</v>
      </c>
    </row>
    <row r="217" spans="1:44" x14ac:dyDescent="0.35">
      <c r="A217" s="685" t="str">
        <f ca="1">'Додаток 1_керівник'!A205</f>
        <v/>
      </c>
      <c r="B217" s="685"/>
      <c r="C217" s="685"/>
      <c r="D217" s="685"/>
      <c r="E217" s="451" t="str">
        <f ca="1">'Додаток 1_керівник'!E205</f>
        <v xml:space="preserve"> </v>
      </c>
      <c r="F217" s="451" t="str">
        <f ca="1">'Додаток 1_керівник'!F205</f>
        <v xml:space="preserve"> </v>
      </c>
      <c r="G217" s="767" t="str">
        <f ca="1">'Додаток 1_керівник'!G205</f>
        <v xml:space="preserve"> </v>
      </c>
      <c r="H217" s="767"/>
      <c r="I217" s="767"/>
      <c r="J217" s="767" t="str">
        <f ca="1">'Додаток 1_керівник'!J205:K205</f>
        <v xml:space="preserve"> </v>
      </c>
      <c r="K217" s="767"/>
      <c r="M217" s="465" t="str">
        <f ca="1">'Додаток 1_керівник'!M205</f>
        <v/>
      </c>
      <c r="N217" s="346"/>
      <c r="O217" s="348"/>
      <c r="P217" s="348"/>
      <c r="Q217" s="348"/>
      <c r="R217" s="445"/>
      <c r="S217" s="445"/>
      <c r="T217" s="473" t="str">
        <f ca="1">IF(ISBLANK(INDIRECT("E217"))," ",(INDIRECT("E217")))</f>
        <v xml:space="preserve"> </v>
      </c>
      <c r="U217" s="473" t="str">
        <f ca="1">IF(ISBLANK(INDIRECT("F217"))," ",(INDIRECT("F217")))</f>
        <v xml:space="preserve"> </v>
      </c>
      <c r="V217" s="473" t="str">
        <f ca="1">IF(ISBLANK(INDIRECT("O217"))," ",(INDIRECT("O217")))</f>
        <v xml:space="preserve"> </v>
      </c>
      <c r="W217" s="473" t="str">
        <f ca="1">IF(ISBLANK(INDIRECT("P217"))," ",(INDIRECT("P217")))</f>
        <v xml:space="preserve"> </v>
      </c>
      <c r="X217" s="473" t="str">
        <f ca="1">IF(ISBLANK(INDIRECT("Q217"))," ",(INDIRECT("Q217")))</f>
        <v xml:space="preserve"> </v>
      </c>
      <c r="AR217" s="473" t="e">
        <f t="shared" ca="1" si="1"/>
        <v>#VALUE!</v>
      </c>
    </row>
    <row r="218" spans="1:44" x14ac:dyDescent="0.35">
      <c r="A218" s="685" t="str">
        <f ca="1">'Додаток 1_керівник'!A206</f>
        <v/>
      </c>
      <c r="B218" s="685"/>
      <c r="C218" s="685"/>
      <c r="D218" s="685"/>
      <c r="E218" s="451" t="str">
        <f ca="1">'Додаток 1_керівник'!E206</f>
        <v xml:space="preserve"> </v>
      </c>
      <c r="F218" s="451" t="str">
        <f ca="1">'Додаток 1_керівник'!F206</f>
        <v xml:space="preserve"> </v>
      </c>
      <c r="G218" s="767" t="str">
        <f ca="1">'Додаток 1_керівник'!G206</f>
        <v xml:space="preserve"> </v>
      </c>
      <c r="H218" s="767"/>
      <c r="I218" s="767"/>
      <c r="J218" s="767" t="str">
        <f ca="1">'Додаток 1_керівник'!J206:K206</f>
        <v xml:space="preserve"> </v>
      </c>
      <c r="K218" s="767"/>
      <c r="M218" s="465" t="str">
        <f ca="1">'Додаток 1_керівник'!M206</f>
        <v/>
      </c>
      <c r="N218" s="346"/>
      <c r="O218" s="348"/>
      <c r="P218" s="348"/>
      <c r="Q218" s="348"/>
      <c r="R218" s="445"/>
      <c r="S218" s="445"/>
      <c r="T218" s="473" t="str">
        <f ca="1">IF(ISBLANK(INDIRECT("E218"))," ",(INDIRECT("E218")))</f>
        <v xml:space="preserve"> </v>
      </c>
      <c r="U218" s="473" t="str">
        <f ca="1">IF(ISBLANK(INDIRECT("F218"))," ",(INDIRECT("F218")))</f>
        <v xml:space="preserve"> </v>
      </c>
      <c r="V218" s="473" t="str">
        <f ca="1">IF(ISBLANK(INDIRECT("O218"))," ",(INDIRECT("O218")))</f>
        <v xml:space="preserve"> </v>
      </c>
      <c r="W218" s="473" t="str">
        <f ca="1">IF(ISBLANK(INDIRECT("P218"))," ",(INDIRECT("P218")))</f>
        <v xml:space="preserve"> </v>
      </c>
      <c r="X218" s="473" t="str">
        <f ca="1">IF(ISBLANK(INDIRECT("Q218"))," ",(INDIRECT("Q218")))</f>
        <v xml:space="preserve"> </v>
      </c>
      <c r="AR218" s="473" t="e">
        <f t="shared" ca="1" si="1"/>
        <v>#VALUE!</v>
      </c>
    </row>
    <row r="219" spans="1:44" x14ac:dyDescent="0.35">
      <c r="A219" s="685" t="str">
        <f ca="1">'Додаток 1_керівник'!A207</f>
        <v/>
      </c>
      <c r="B219" s="685"/>
      <c r="C219" s="685"/>
      <c r="D219" s="685"/>
      <c r="E219" s="451" t="str">
        <f ca="1">'Додаток 1_керівник'!E207</f>
        <v xml:space="preserve"> </v>
      </c>
      <c r="F219" s="451" t="str">
        <f ca="1">'Додаток 1_керівник'!F207</f>
        <v xml:space="preserve"> </v>
      </c>
      <c r="G219" s="767" t="str">
        <f ca="1">'Додаток 1_керівник'!G207</f>
        <v xml:space="preserve"> </v>
      </c>
      <c r="H219" s="767"/>
      <c r="I219" s="767"/>
      <c r="J219" s="767" t="str">
        <f ca="1">'Додаток 1_керівник'!J207:K207</f>
        <v xml:space="preserve"> </v>
      </c>
      <c r="K219" s="767"/>
      <c r="M219" s="465" t="str">
        <f ca="1">'Додаток 1_керівник'!M207</f>
        <v/>
      </c>
      <c r="N219" s="346"/>
      <c r="O219" s="348"/>
      <c r="P219" s="348"/>
      <c r="Q219" s="348"/>
      <c r="R219" s="445"/>
      <c r="S219" s="445"/>
      <c r="T219" s="473" t="str">
        <f ca="1">IF(ISBLANK(INDIRECT("E219"))," ",(INDIRECT("E219")))</f>
        <v xml:space="preserve"> </v>
      </c>
      <c r="U219" s="473" t="str">
        <f ca="1">IF(ISBLANK(INDIRECT("F219"))," ",(INDIRECT("F219")))</f>
        <v xml:space="preserve"> </v>
      </c>
      <c r="V219" s="473" t="str">
        <f ca="1">IF(ISBLANK(INDIRECT("O219"))," ",(INDIRECT("O219")))</f>
        <v xml:space="preserve"> </v>
      </c>
      <c r="W219" s="473" t="str">
        <f ca="1">IF(ISBLANK(INDIRECT("P219"))," ",(INDIRECT("P219")))</f>
        <v xml:space="preserve"> </v>
      </c>
      <c r="X219" s="473" t="str">
        <f ca="1">IF(ISBLANK(INDIRECT("Q219"))," ",(INDIRECT("Q219")))</f>
        <v xml:space="preserve"> </v>
      </c>
      <c r="AR219" s="473" t="e">
        <f t="shared" ca="1" si="1"/>
        <v>#VALUE!</v>
      </c>
    </row>
    <row r="220" spans="1:44" x14ac:dyDescent="0.35">
      <c r="A220" s="685" t="str">
        <f ca="1">'Додаток 1_керівник'!A208</f>
        <v/>
      </c>
      <c r="B220" s="685"/>
      <c r="C220" s="685"/>
      <c r="D220" s="685"/>
      <c r="E220" s="451" t="str">
        <f ca="1">'Додаток 1_керівник'!E208</f>
        <v xml:space="preserve"> </v>
      </c>
      <c r="F220" s="451" t="str">
        <f ca="1">'Додаток 1_керівник'!F208</f>
        <v xml:space="preserve"> </v>
      </c>
      <c r="G220" s="767" t="str">
        <f ca="1">'Додаток 1_керівник'!G208</f>
        <v xml:space="preserve"> </v>
      </c>
      <c r="H220" s="767"/>
      <c r="I220" s="767"/>
      <c r="J220" s="767" t="str">
        <f ca="1">'Додаток 1_керівник'!J208:K208</f>
        <v xml:space="preserve"> </v>
      </c>
      <c r="K220" s="767"/>
      <c r="M220" s="465" t="str">
        <f ca="1">'Додаток 1_керівник'!M208</f>
        <v/>
      </c>
      <c r="N220" s="346"/>
      <c r="O220" s="348"/>
      <c r="P220" s="348"/>
      <c r="Q220" s="348"/>
      <c r="R220" s="445"/>
      <c r="S220" s="445"/>
      <c r="T220" s="473" t="str">
        <f ca="1">IF(ISBLANK(INDIRECT("E220"))," ",(INDIRECT("E220")))</f>
        <v xml:space="preserve"> </v>
      </c>
      <c r="U220" s="473" t="str">
        <f ca="1">IF(ISBLANK(INDIRECT("F220"))," ",(INDIRECT("F220")))</f>
        <v xml:space="preserve"> </v>
      </c>
      <c r="V220" s="473" t="str">
        <f ca="1">IF(ISBLANK(INDIRECT("O220"))," ",(INDIRECT("O220")))</f>
        <v xml:space="preserve"> </v>
      </c>
      <c r="W220" s="473" t="str">
        <f ca="1">IF(ISBLANK(INDIRECT("P220"))," ",(INDIRECT("P220")))</f>
        <v xml:space="preserve"> </v>
      </c>
      <c r="X220" s="473" t="str">
        <f ca="1">IF(ISBLANK(INDIRECT("Q220"))," ",(INDIRECT("Q220")))</f>
        <v xml:space="preserve"> </v>
      </c>
      <c r="AR220" s="473" t="e">
        <f t="shared" ca="1" si="1"/>
        <v>#VALUE!</v>
      </c>
    </row>
    <row r="221" spans="1:44" x14ac:dyDescent="0.35">
      <c r="A221" s="685" t="str">
        <f ca="1">'Додаток 1_керівник'!A209</f>
        <v/>
      </c>
      <c r="B221" s="685"/>
      <c r="C221" s="685"/>
      <c r="D221" s="685"/>
      <c r="E221" s="451" t="str">
        <f ca="1">'Додаток 1_керівник'!E209</f>
        <v xml:space="preserve"> </v>
      </c>
      <c r="F221" s="451" t="str">
        <f ca="1">'Додаток 1_керівник'!F209</f>
        <v xml:space="preserve"> </v>
      </c>
      <c r="G221" s="767" t="str">
        <f ca="1">'Додаток 1_керівник'!G209</f>
        <v xml:space="preserve"> </v>
      </c>
      <c r="H221" s="767"/>
      <c r="I221" s="767"/>
      <c r="J221" s="767" t="str">
        <f ca="1">'Додаток 1_керівник'!J209:K209</f>
        <v xml:space="preserve"> </v>
      </c>
      <c r="K221" s="767"/>
      <c r="M221" s="465" t="str">
        <f ca="1">'Додаток 1_керівник'!M209</f>
        <v/>
      </c>
      <c r="N221" s="346"/>
      <c r="O221" s="348"/>
      <c r="P221" s="348"/>
      <c r="Q221" s="348"/>
      <c r="R221" s="445"/>
      <c r="S221" s="445"/>
      <c r="T221" s="473" t="str">
        <f ca="1">IF(ISBLANK(INDIRECT("E221"))," ",(INDIRECT("E221")))</f>
        <v xml:space="preserve"> </v>
      </c>
      <c r="U221" s="473" t="str">
        <f ca="1">IF(ISBLANK(INDIRECT("F221"))," ",(INDIRECT("F221")))</f>
        <v xml:space="preserve"> </v>
      </c>
      <c r="V221" s="473" t="str">
        <f ca="1">IF(ISBLANK(INDIRECT("O221"))," ",(INDIRECT("O221")))</f>
        <v xml:space="preserve"> </v>
      </c>
      <c r="W221" s="473" t="str">
        <f ca="1">IF(ISBLANK(INDIRECT("P221"))," ",(INDIRECT("P221")))</f>
        <v xml:space="preserve"> </v>
      </c>
      <c r="X221" s="473" t="str">
        <f ca="1">IF(ISBLANK(INDIRECT("Q221"))," ",(INDIRECT("Q221")))</f>
        <v xml:space="preserve"> </v>
      </c>
      <c r="AR221" s="473" t="e">
        <f t="shared" ca="1" si="1"/>
        <v>#VALUE!</v>
      </c>
    </row>
    <row r="222" spans="1:44" x14ac:dyDescent="0.35">
      <c r="A222" s="685" t="str">
        <f ca="1">'Додаток 1_керівник'!A210</f>
        <v/>
      </c>
      <c r="B222" s="685"/>
      <c r="C222" s="685"/>
      <c r="D222" s="685"/>
      <c r="E222" s="451" t="str">
        <f ca="1">'Додаток 1_керівник'!E210</f>
        <v xml:space="preserve"> </v>
      </c>
      <c r="F222" s="451" t="str">
        <f ca="1">'Додаток 1_керівник'!F210</f>
        <v xml:space="preserve"> </v>
      </c>
      <c r="G222" s="767" t="str">
        <f ca="1">'Додаток 1_керівник'!G210</f>
        <v xml:space="preserve"> </v>
      </c>
      <c r="H222" s="767"/>
      <c r="I222" s="767"/>
      <c r="J222" s="767" t="str">
        <f ca="1">'Додаток 1_керівник'!J210:K210</f>
        <v xml:space="preserve"> </v>
      </c>
      <c r="K222" s="767"/>
      <c r="M222" s="465" t="str">
        <f ca="1">'Додаток 1_керівник'!M210</f>
        <v/>
      </c>
      <c r="N222" s="346"/>
      <c r="O222" s="348"/>
      <c r="P222" s="348"/>
      <c r="Q222" s="348"/>
      <c r="R222" s="445"/>
      <c r="S222" s="445"/>
      <c r="T222" s="473" t="str">
        <f ca="1">IF(ISBLANK(INDIRECT("E222"))," ",(INDIRECT("E222")))</f>
        <v xml:space="preserve"> </v>
      </c>
      <c r="U222" s="473" t="str">
        <f ca="1">IF(ISBLANK(INDIRECT("F222"))," ",(INDIRECT("F222")))</f>
        <v xml:space="preserve"> </v>
      </c>
      <c r="V222" s="473" t="str">
        <f ca="1">IF(ISBLANK(INDIRECT("O222"))," ",(INDIRECT("O222")))</f>
        <v xml:space="preserve"> </v>
      </c>
      <c r="W222" s="473" t="str">
        <f ca="1">IF(ISBLANK(INDIRECT("P222"))," ",(INDIRECT("P222")))</f>
        <v xml:space="preserve"> </v>
      </c>
      <c r="X222" s="473" t="str">
        <f ca="1">IF(ISBLANK(INDIRECT("Q222"))," ",(INDIRECT("Q222")))</f>
        <v xml:space="preserve"> </v>
      </c>
      <c r="AR222" s="473" t="e">
        <f t="shared" ca="1" si="1"/>
        <v>#VALUE!</v>
      </c>
    </row>
    <row r="223" spans="1:44" x14ac:dyDescent="0.35">
      <c r="A223" s="685" t="str">
        <f ca="1">'Додаток 1_керівник'!A211</f>
        <v/>
      </c>
      <c r="B223" s="685"/>
      <c r="C223" s="685"/>
      <c r="D223" s="685"/>
      <c r="E223" s="451" t="str">
        <f ca="1">'Додаток 1_керівник'!E211</f>
        <v xml:space="preserve"> </v>
      </c>
      <c r="F223" s="451" t="str">
        <f ca="1">'Додаток 1_керівник'!F211</f>
        <v xml:space="preserve"> </v>
      </c>
      <c r="G223" s="767" t="str">
        <f ca="1">'Додаток 1_керівник'!G211</f>
        <v xml:space="preserve"> </v>
      </c>
      <c r="H223" s="767"/>
      <c r="I223" s="767"/>
      <c r="J223" s="767" t="str">
        <f ca="1">'Додаток 1_керівник'!J211:K211</f>
        <v xml:space="preserve"> </v>
      </c>
      <c r="K223" s="767"/>
      <c r="M223" s="465" t="str">
        <f ca="1">'Додаток 1_керівник'!M211</f>
        <v/>
      </c>
      <c r="N223" s="346"/>
      <c r="O223" s="348"/>
      <c r="P223" s="348"/>
      <c r="Q223" s="348"/>
      <c r="R223" s="445"/>
      <c r="S223" s="445"/>
      <c r="T223" s="473" t="str">
        <f ca="1">IF(ISBLANK(INDIRECT("E223"))," ",(INDIRECT("E223")))</f>
        <v xml:space="preserve"> </v>
      </c>
      <c r="U223" s="473" t="str">
        <f ca="1">IF(ISBLANK(INDIRECT("F223"))," ",(INDIRECT("F223")))</f>
        <v xml:space="preserve"> </v>
      </c>
      <c r="V223" s="473" t="str">
        <f ca="1">IF(ISBLANK(INDIRECT("O223"))," ",(INDIRECT("O223")))</f>
        <v xml:space="preserve"> </v>
      </c>
      <c r="W223" s="473" t="str">
        <f ca="1">IF(ISBLANK(INDIRECT("P223"))," ",(INDIRECT("P223")))</f>
        <v xml:space="preserve"> </v>
      </c>
      <c r="X223" s="473" t="str">
        <f ca="1">IF(ISBLANK(INDIRECT("Q223"))," ",(INDIRECT("Q223")))</f>
        <v xml:space="preserve"> </v>
      </c>
      <c r="AR223" s="473" t="e">
        <f t="shared" ca="1" si="1"/>
        <v>#VALUE!</v>
      </c>
    </row>
    <row r="224" spans="1:44" x14ac:dyDescent="0.35">
      <c r="A224" s="685" t="str">
        <f ca="1">'Додаток 1_керівник'!A212</f>
        <v/>
      </c>
      <c r="B224" s="685"/>
      <c r="C224" s="685"/>
      <c r="D224" s="685"/>
      <c r="E224" s="451" t="str">
        <f ca="1">'Додаток 1_керівник'!E212</f>
        <v xml:space="preserve"> </v>
      </c>
      <c r="F224" s="451" t="str">
        <f ca="1">'Додаток 1_керівник'!F212</f>
        <v xml:space="preserve"> </v>
      </c>
      <c r="G224" s="767" t="str">
        <f ca="1">'Додаток 1_керівник'!G212</f>
        <v xml:space="preserve"> </v>
      </c>
      <c r="H224" s="767"/>
      <c r="I224" s="767"/>
      <c r="J224" s="767" t="str">
        <f ca="1">'Додаток 1_керівник'!J212:K212</f>
        <v xml:space="preserve"> </v>
      </c>
      <c r="K224" s="767"/>
      <c r="M224" s="465" t="str">
        <f ca="1">'Додаток 1_керівник'!M212</f>
        <v/>
      </c>
      <c r="N224" s="346"/>
      <c r="O224" s="348"/>
      <c r="P224" s="348"/>
      <c r="Q224" s="348"/>
      <c r="R224" s="445"/>
      <c r="S224" s="445"/>
      <c r="T224" s="473" t="str">
        <f ca="1">IF(ISBLANK(INDIRECT("E224"))," ",(INDIRECT("E224")))</f>
        <v xml:space="preserve"> </v>
      </c>
      <c r="U224" s="473" t="str">
        <f ca="1">IF(ISBLANK(INDIRECT("F224"))," ",(INDIRECT("F224")))</f>
        <v xml:space="preserve"> </v>
      </c>
      <c r="V224" s="473" t="str">
        <f ca="1">IF(ISBLANK(INDIRECT("O224"))," ",(INDIRECT("O224")))</f>
        <v xml:space="preserve"> </v>
      </c>
      <c r="W224" s="473" t="str">
        <f ca="1">IF(ISBLANK(INDIRECT("P224"))," ",(INDIRECT("P224")))</f>
        <v xml:space="preserve"> </v>
      </c>
      <c r="X224" s="473" t="str">
        <f ca="1">IF(ISBLANK(INDIRECT("Q224"))," ",(INDIRECT("Q224")))</f>
        <v xml:space="preserve"> </v>
      </c>
      <c r="AR224" s="473" t="e">
        <f t="shared" ca="1" si="1"/>
        <v>#VALUE!</v>
      </c>
    </row>
    <row r="225" spans="1:44" x14ac:dyDescent="0.35">
      <c r="A225" s="685" t="str">
        <f ca="1">'Додаток 1_керівник'!A213</f>
        <v/>
      </c>
      <c r="B225" s="685"/>
      <c r="C225" s="685"/>
      <c r="D225" s="685"/>
      <c r="E225" s="451" t="str">
        <f ca="1">'Додаток 1_керівник'!E213</f>
        <v xml:space="preserve"> </v>
      </c>
      <c r="F225" s="451" t="str">
        <f ca="1">'Додаток 1_керівник'!F213</f>
        <v xml:space="preserve"> </v>
      </c>
      <c r="G225" s="767" t="str">
        <f ca="1">'Додаток 1_керівник'!G213</f>
        <v xml:space="preserve"> </v>
      </c>
      <c r="H225" s="767"/>
      <c r="I225" s="767"/>
      <c r="J225" s="767" t="str">
        <f ca="1">'Додаток 1_керівник'!J213:K213</f>
        <v xml:space="preserve"> </v>
      </c>
      <c r="K225" s="767"/>
      <c r="M225" s="465" t="str">
        <f ca="1">'Додаток 1_керівник'!M213</f>
        <v/>
      </c>
      <c r="N225" s="346"/>
      <c r="O225" s="348"/>
      <c r="P225" s="348"/>
      <c r="Q225" s="348"/>
      <c r="R225" s="445"/>
      <c r="S225" s="445"/>
      <c r="T225" s="473" t="str">
        <f ca="1">IF(ISBLANK(INDIRECT("E225"))," ",(INDIRECT("E225")))</f>
        <v xml:space="preserve"> </v>
      </c>
      <c r="U225" s="473" t="str">
        <f ca="1">IF(ISBLANK(INDIRECT("F225"))," ",(INDIRECT("F225")))</f>
        <v xml:space="preserve"> </v>
      </c>
      <c r="V225" s="473" t="str">
        <f ca="1">IF(ISBLANK(INDIRECT("O225"))," ",(INDIRECT("O225")))</f>
        <v xml:space="preserve"> </v>
      </c>
      <c r="W225" s="473" t="str">
        <f ca="1">IF(ISBLANK(INDIRECT("P225"))," ",(INDIRECT("P225")))</f>
        <v xml:space="preserve"> </v>
      </c>
      <c r="X225" s="473" t="str">
        <f ca="1">IF(ISBLANK(INDIRECT("Q225"))," ",(INDIRECT("Q225")))</f>
        <v xml:space="preserve"> </v>
      </c>
      <c r="AR225" s="473" t="e">
        <f t="shared" ca="1" si="1"/>
        <v>#VALUE!</v>
      </c>
    </row>
    <row r="226" spans="1:44" ht="9" customHeight="1" x14ac:dyDescent="0.35">
      <c r="A226" s="440"/>
      <c r="B226" s="440"/>
      <c r="C226" s="440"/>
      <c r="D226" s="440"/>
      <c r="E226" s="441"/>
      <c r="F226" s="441"/>
      <c r="G226" s="442"/>
      <c r="H226" s="442"/>
      <c r="I226" s="442"/>
      <c r="J226" s="442"/>
      <c r="K226" s="442"/>
      <c r="M226" s="449"/>
      <c r="N226" s="346"/>
      <c r="O226" s="438"/>
      <c r="P226" s="438"/>
      <c r="Q226" s="438"/>
      <c r="R226" s="445"/>
      <c r="S226" s="445"/>
    </row>
    <row r="227" spans="1:44" x14ac:dyDescent="0.35">
      <c r="B227" s="466" t="s">
        <v>1360</v>
      </c>
      <c r="C227" s="790">
        <f>$D$4</f>
        <v>0</v>
      </c>
      <c r="D227" s="790"/>
      <c r="F227" s="793"/>
      <c r="G227" s="793"/>
      <c r="I227" s="350"/>
      <c r="M227" s="444"/>
      <c r="N227" s="445"/>
      <c r="O227" s="445"/>
      <c r="P227" s="445"/>
      <c r="Q227" s="445"/>
      <c r="R227" s="445"/>
      <c r="S227" s="445"/>
    </row>
    <row r="228" spans="1:44" ht="15.5" x14ac:dyDescent="0.35">
      <c r="C228" s="792" t="s">
        <v>1257</v>
      </c>
      <c r="D228" s="792"/>
      <c r="F228" s="792" t="s">
        <v>1327</v>
      </c>
      <c r="G228" s="792"/>
      <c r="H228" s="509"/>
      <c r="I228" s="499" t="s">
        <v>1328</v>
      </c>
    </row>
  </sheetData>
  <sheetProtection algorithmName="SHA-512" hashValue="qHDWSKqa163aQp8O7jT+kchGn97Bn+TIGymH+FAGI6YheIrkgofTQAtuSM5+f+2EgPlgBjbMa3uSr+jZpzz8+Q==" saltValue="CguEyszM9DRyn46c2+BlYg==" spinCount="100000" sheet="1" formatCells="0" formatRows="0" insertHyperlinks="0" sort="0" autoFilter="0" pivotTables="0"/>
  <mergeCells count="482">
    <mergeCell ref="N18:U20"/>
    <mergeCell ref="M66:V69"/>
    <mergeCell ref="Q140:Q141"/>
    <mergeCell ref="P140:P141"/>
    <mergeCell ref="O140:O141"/>
    <mergeCell ref="M140:M141"/>
    <mergeCell ref="O139:Q139"/>
    <mergeCell ref="M109:V109"/>
    <mergeCell ref="M108:V108"/>
    <mergeCell ref="N60:V61"/>
    <mergeCell ref="C228:D228"/>
    <mergeCell ref="F228:G228"/>
    <mergeCell ref="I126:K126"/>
    <mergeCell ref="I127:K127"/>
    <mergeCell ref="I128:K128"/>
    <mergeCell ref="I132:K132"/>
    <mergeCell ref="I133:K133"/>
    <mergeCell ref="I129:K129"/>
    <mergeCell ref="I130:K130"/>
    <mergeCell ref="I131:K131"/>
    <mergeCell ref="C227:D227"/>
    <mergeCell ref="F227:G227"/>
    <mergeCell ref="A126:G126"/>
    <mergeCell ref="A127:G127"/>
    <mergeCell ref="A128:G128"/>
    <mergeCell ref="A129:G129"/>
    <mergeCell ref="A133:G133"/>
    <mergeCell ref="A135:K135"/>
    <mergeCell ref="F136:H136"/>
    <mergeCell ref="F137:H137"/>
    <mergeCell ref="A142:D142"/>
    <mergeCell ref="G142:I142"/>
    <mergeCell ref="J142:K142"/>
    <mergeCell ref="A143:D143"/>
    <mergeCell ref="A91:G91"/>
    <mergeCell ref="A92:G92"/>
    <mergeCell ref="A93:G93"/>
    <mergeCell ref="A94:G94"/>
    <mergeCell ref="I111:K111"/>
    <mergeCell ref="I113:K113"/>
    <mergeCell ref="A116:G116"/>
    <mergeCell ref="I118:K118"/>
    <mergeCell ref="I119:K119"/>
    <mergeCell ref="A117:K117"/>
    <mergeCell ref="A113:G113"/>
    <mergeCell ref="A114:G114"/>
    <mergeCell ref="A115:G115"/>
    <mergeCell ref="A119:G119"/>
    <mergeCell ref="I114:K114"/>
    <mergeCell ref="I115:K115"/>
    <mergeCell ref="I102:K102"/>
    <mergeCell ref="I103:K103"/>
    <mergeCell ref="I104:K104"/>
    <mergeCell ref="I105:K105"/>
    <mergeCell ref="I106:K106"/>
    <mergeCell ref="I110:K110"/>
    <mergeCell ref="I108:K108"/>
    <mergeCell ref="I109:K109"/>
    <mergeCell ref="A60:H60"/>
    <mergeCell ref="A61:H61"/>
    <mergeCell ref="A62:H62"/>
    <mergeCell ref="A63:H63"/>
    <mergeCell ref="A64:K64"/>
    <mergeCell ref="I78:K78"/>
    <mergeCell ref="A76:K76"/>
    <mergeCell ref="H65:K65"/>
    <mergeCell ref="H66:K66"/>
    <mergeCell ref="A66:E66"/>
    <mergeCell ref="A67:E67"/>
    <mergeCell ref="H67:K67"/>
    <mergeCell ref="A68:E68"/>
    <mergeCell ref="H68:K68"/>
    <mergeCell ref="A69:E69"/>
    <mergeCell ref="H69:K69"/>
    <mergeCell ref="A70:E70"/>
    <mergeCell ref="H70:K70"/>
    <mergeCell ref="A71:E71"/>
    <mergeCell ref="H71:K71"/>
    <mergeCell ref="A72:E72"/>
    <mergeCell ref="H72:K72"/>
    <mergeCell ref="A73:E73"/>
    <mergeCell ref="H73:K73"/>
    <mergeCell ref="I51:K51"/>
    <mergeCell ref="A45:G45"/>
    <mergeCell ref="A46:G46"/>
    <mergeCell ref="A47:G47"/>
    <mergeCell ref="A49:G49"/>
    <mergeCell ref="A48:K48"/>
    <mergeCell ref="A50:K50"/>
    <mergeCell ref="A51:G51"/>
    <mergeCell ref="A58:K58"/>
    <mergeCell ref="A37:G37"/>
    <mergeCell ref="A39:G39"/>
    <mergeCell ref="A40:G40"/>
    <mergeCell ref="A41:G41"/>
    <mergeCell ref="A43:G43"/>
    <mergeCell ref="A44:K44"/>
    <mergeCell ref="I49:K49"/>
    <mergeCell ref="I45:K45"/>
    <mergeCell ref="I46:K46"/>
    <mergeCell ref="I47:K47"/>
    <mergeCell ref="A38:K38"/>
    <mergeCell ref="A42:K42"/>
    <mergeCell ref="I41:K41"/>
    <mergeCell ref="I43:K43"/>
    <mergeCell ref="I37:K37"/>
    <mergeCell ref="I39:K39"/>
    <mergeCell ref="I40:K40"/>
    <mergeCell ref="I28:K28"/>
    <mergeCell ref="I22:K22"/>
    <mergeCell ref="I23:K23"/>
    <mergeCell ref="I24:K24"/>
    <mergeCell ref="I33:K33"/>
    <mergeCell ref="I35:K35"/>
    <mergeCell ref="I36:K36"/>
    <mergeCell ref="I30:K30"/>
    <mergeCell ref="I31:K31"/>
    <mergeCell ref="I32:K32"/>
    <mergeCell ref="A34:K34"/>
    <mergeCell ref="A30:G30"/>
    <mergeCell ref="A31:G31"/>
    <mergeCell ref="A32:G32"/>
    <mergeCell ref="A33:G33"/>
    <mergeCell ref="A35:G35"/>
    <mergeCell ref="A36:G36"/>
    <mergeCell ref="A13:C13"/>
    <mergeCell ref="A18:G18"/>
    <mergeCell ref="A20:C20"/>
    <mergeCell ref="I20:K20"/>
    <mergeCell ref="I21:K21"/>
    <mergeCell ref="A14:C14"/>
    <mergeCell ref="A15:C15"/>
    <mergeCell ref="I26:K26"/>
    <mergeCell ref="I27:K27"/>
    <mergeCell ref="A5:G5"/>
    <mergeCell ref="A2:K2"/>
    <mergeCell ref="D3:K3"/>
    <mergeCell ref="D4:K4"/>
    <mergeCell ref="A6:K6"/>
    <mergeCell ref="A7:C7"/>
    <mergeCell ref="A8:C8"/>
    <mergeCell ref="D7:K7"/>
    <mergeCell ref="D8:K8"/>
    <mergeCell ref="A74:E74"/>
    <mergeCell ref="H74:K74"/>
    <mergeCell ref="D9:K9"/>
    <mergeCell ref="D10:K10"/>
    <mergeCell ref="D11:K11"/>
    <mergeCell ref="D12:K12"/>
    <mergeCell ref="D13:K13"/>
    <mergeCell ref="D14:K14"/>
    <mergeCell ref="D15:K15"/>
    <mergeCell ref="A19:K19"/>
    <mergeCell ref="A53:K53"/>
    <mergeCell ref="A21:G21"/>
    <mergeCell ref="A22:G22"/>
    <mergeCell ref="A23:G23"/>
    <mergeCell ref="A24:G24"/>
    <mergeCell ref="A26:G26"/>
    <mergeCell ref="A27:G27"/>
    <mergeCell ref="A28:G28"/>
    <mergeCell ref="A25:K25"/>
    <mergeCell ref="A29:K29"/>
    <mergeCell ref="A9:C9"/>
    <mergeCell ref="A10:C10"/>
    <mergeCell ref="A11:C11"/>
    <mergeCell ref="A12:C12"/>
    <mergeCell ref="A78:G78"/>
    <mergeCell ref="A79:G79"/>
    <mergeCell ref="A80:G80"/>
    <mergeCell ref="A81:G81"/>
    <mergeCell ref="A82:G82"/>
    <mergeCell ref="A83:G83"/>
    <mergeCell ref="A84:G84"/>
    <mergeCell ref="A89:G89"/>
    <mergeCell ref="A90:G90"/>
    <mergeCell ref="A87:K87"/>
    <mergeCell ref="I82:K82"/>
    <mergeCell ref="I84:K84"/>
    <mergeCell ref="I79:K79"/>
    <mergeCell ref="I80:K80"/>
    <mergeCell ref="I81:K81"/>
    <mergeCell ref="I83:K83"/>
    <mergeCell ref="I89:K89"/>
    <mergeCell ref="I90:K90"/>
    <mergeCell ref="A86:K86"/>
    <mergeCell ref="A98:K98"/>
    <mergeCell ref="A101:K101"/>
    <mergeCell ref="A107:K107"/>
    <mergeCell ref="A112:K112"/>
    <mergeCell ref="A99:G99"/>
    <mergeCell ref="A100:G100"/>
    <mergeCell ref="A102:G102"/>
    <mergeCell ref="A103:G103"/>
    <mergeCell ref="A104:G104"/>
    <mergeCell ref="A105:G105"/>
    <mergeCell ref="A106:G106"/>
    <mergeCell ref="A108:G108"/>
    <mergeCell ref="A109:G109"/>
    <mergeCell ref="A110:G110"/>
    <mergeCell ref="A111:G111"/>
    <mergeCell ref="I99:K99"/>
    <mergeCell ref="I100:K100"/>
    <mergeCell ref="I91:K91"/>
    <mergeCell ref="I92:K92"/>
    <mergeCell ref="I93:K93"/>
    <mergeCell ref="I94:K94"/>
    <mergeCell ref="I95:K95"/>
    <mergeCell ref="I96:K96"/>
    <mergeCell ref="A130:G130"/>
    <mergeCell ref="A131:G131"/>
    <mergeCell ref="A132:G132"/>
    <mergeCell ref="A95:G95"/>
    <mergeCell ref="A96:G96"/>
    <mergeCell ref="A97:G97"/>
    <mergeCell ref="I97:K97"/>
    <mergeCell ref="I125:K125"/>
    <mergeCell ref="I120:K120"/>
    <mergeCell ref="I121:K121"/>
    <mergeCell ref="I122:K122"/>
    <mergeCell ref="I123:K123"/>
    <mergeCell ref="I124:K124"/>
    <mergeCell ref="A120:G120"/>
    <mergeCell ref="A121:G121"/>
    <mergeCell ref="A122:G122"/>
    <mergeCell ref="A123:G123"/>
    <mergeCell ref="A124:G124"/>
    <mergeCell ref="A125:G125"/>
    <mergeCell ref="F138:H138"/>
    <mergeCell ref="A139:E139"/>
    <mergeCell ref="A140:D141"/>
    <mergeCell ref="E140:F140"/>
    <mergeCell ref="G140:I141"/>
    <mergeCell ref="J140:K141"/>
    <mergeCell ref="G143:I143"/>
    <mergeCell ref="J143:K143"/>
    <mergeCell ref="A144:D144"/>
    <mergeCell ref="G144:I144"/>
    <mergeCell ref="J144:K144"/>
    <mergeCell ref="A145:D145"/>
    <mergeCell ref="G145:I145"/>
    <mergeCell ref="J145:K145"/>
    <mergeCell ref="A146:D146"/>
    <mergeCell ref="G146:I146"/>
    <mergeCell ref="J146:K146"/>
    <mergeCell ref="A147:D147"/>
    <mergeCell ref="G147:I147"/>
    <mergeCell ref="J147:K147"/>
    <mergeCell ref="A148:D148"/>
    <mergeCell ref="G148:I148"/>
    <mergeCell ref="J148:K148"/>
    <mergeCell ref="A149:D149"/>
    <mergeCell ref="G149:I149"/>
    <mergeCell ref="J149:K149"/>
    <mergeCell ref="A150:D150"/>
    <mergeCell ref="G150:I150"/>
    <mergeCell ref="J150:K150"/>
    <mergeCell ref="A151:D151"/>
    <mergeCell ref="G151:I151"/>
    <mergeCell ref="J151:K151"/>
    <mergeCell ref="A152:D152"/>
    <mergeCell ref="G152:I152"/>
    <mergeCell ref="J152:K152"/>
    <mergeCell ref="A153:D153"/>
    <mergeCell ref="G153:I153"/>
    <mergeCell ref="J153:K153"/>
    <mergeCell ref="A154:D154"/>
    <mergeCell ref="G154:I154"/>
    <mergeCell ref="J154:K154"/>
    <mergeCell ref="A155:D155"/>
    <mergeCell ref="G155:I155"/>
    <mergeCell ref="J155:K155"/>
    <mergeCell ref="A156:D156"/>
    <mergeCell ref="G156:I156"/>
    <mergeCell ref="J156:K156"/>
    <mergeCell ref="A157:D157"/>
    <mergeCell ref="G157:I157"/>
    <mergeCell ref="J157:K157"/>
    <mergeCell ref="A158:D158"/>
    <mergeCell ref="G158:I158"/>
    <mergeCell ref="J158:K158"/>
    <mergeCell ref="A159:D159"/>
    <mergeCell ref="G159:I159"/>
    <mergeCell ref="J159:K159"/>
    <mergeCell ref="A160:D160"/>
    <mergeCell ref="G160:I160"/>
    <mergeCell ref="J160:K160"/>
    <mergeCell ref="A161:D161"/>
    <mergeCell ref="G161:I161"/>
    <mergeCell ref="J161:K161"/>
    <mergeCell ref="A162:D162"/>
    <mergeCell ref="G162:I162"/>
    <mergeCell ref="J162:K162"/>
    <mergeCell ref="A163:D163"/>
    <mergeCell ref="G163:I163"/>
    <mergeCell ref="J163:K163"/>
    <mergeCell ref="A164:D164"/>
    <mergeCell ref="G164:I164"/>
    <mergeCell ref="J164:K164"/>
    <mergeCell ref="A165:D165"/>
    <mergeCell ref="G165:I165"/>
    <mergeCell ref="J165:K165"/>
    <mergeCell ref="A166:D166"/>
    <mergeCell ref="G166:I166"/>
    <mergeCell ref="J166:K166"/>
    <mergeCell ref="A167:D167"/>
    <mergeCell ref="G167:I167"/>
    <mergeCell ref="J167:K167"/>
    <mergeCell ref="A168:D168"/>
    <mergeCell ref="G168:I168"/>
    <mergeCell ref="J168:K168"/>
    <mergeCell ref="A169:D169"/>
    <mergeCell ref="G169:I169"/>
    <mergeCell ref="J169:K169"/>
    <mergeCell ref="A170:D170"/>
    <mergeCell ref="G170:I170"/>
    <mergeCell ref="J170:K170"/>
    <mergeCell ref="A171:D171"/>
    <mergeCell ref="G171:I171"/>
    <mergeCell ref="J171:K171"/>
    <mergeCell ref="A172:D172"/>
    <mergeCell ref="G172:I172"/>
    <mergeCell ref="J172:K172"/>
    <mergeCell ref="A173:D173"/>
    <mergeCell ref="G173:I173"/>
    <mergeCell ref="J173:K173"/>
    <mergeCell ref="A174:D174"/>
    <mergeCell ref="G174:I174"/>
    <mergeCell ref="J174:K174"/>
    <mergeCell ref="A175:D175"/>
    <mergeCell ref="G175:I175"/>
    <mergeCell ref="J175:K175"/>
    <mergeCell ref="A176:D176"/>
    <mergeCell ref="G176:I176"/>
    <mergeCell ref="J176:K176"/>
    <mergeCell ref="A177:D177"/>
    <mergeCell ref="G177:I177"/>
    <mergeCell ref="J177:K177"/>
    <mergeCell ref="A178:D178"/>
    <mergeCell ref="G178:I178"/>
    <mergeCell ref="J178:K178"/>
    <mergeCell ref="A179:D179"/>
    <mergeCell ref="G179:I179"/>
    <mergeCell ref="J179:K179"/>
    <mergeCell ref="A180:D180"/>
    <mergeCell ref="G180:I180"/>
    <mergeCell ref="J180:K180"/>
    <mergeCell ref="A181:D181"/>
    <mergeCell ref="G181:I181"/>
    <mergeCell ref="J181:K181"/>
    <mergeCell ref="A182:D182"/>
    <mergeCell ref="G182:I182"/>
    <mergeCell ref="J182:K182"/>
    <mergeCell ref="A183:D183"/>
    <mergeCell ref="G183:I183"/>
    <mergeCell ref="J183:K183"/>
    <mergeCell ref="A184:D184"/>
    <mergeCell ref="G184:I184"/>
    <mergeCell ref="J184:K184"/>
    <mergeCell ref="A185:D185"/>
    <mergeCell ref="G185:I185"/>
    <mergeCell ref="J185:K185"/>
    <mergeCell ref="A186:D186"/>
    <mergeCell ref="G186:I186"/>
    <mergeCell ref="J186:K186"/>
    <mergeCell ref="A187:D187"/>
    <mergeCell ref="G187:I187"/>
    <mergeCell ref="J187:K187"/>
    <mergeCell ref="A188:D188"/>
    <mergeCell ref="G188:I188"/>
    <mergeCell ref="J188:K188"/>
    <mergeCell ref="A189:D189"/>
    <mergeCell ref="G189:I189"/>
    <mergeCell ref="J189:K189"/>
    <mergeCell ref="A190:D190"/>
    <mergeCell ref="G190:I190"/>
    <mergeCell ref="J190:K190"/>
    <mergeCell ref="A191:D191"/>
    <mergeCell ref="G191:I191"/>
    <mergeCell ref="J191:K191"/>
    <mergeCell ref="A192:D192"/>
    <mergeCell ref="G192:I192"/>
    <mergeCell ref="J192:K192"/>
    <mergeCell ref="A193:D193"/>
    <mergeCell ref="G193:I193"/>
    <mergeCell ref="J193:K193"/>
    <mergeCell ref="A194:D194"/>
    <mergeCell ref="G194:I194"/>
    <mergeCell ref="J194:K194"/>
    <mergeCell ref="A195:D195"/>
    <mergeCell ref="G195:I195"/>
    <mergeCell ref="J195:K195"/>
    <mergeCell ref="A196:D196"/>
    <mergeCell ref="G196:I196"/>
    <mergeCell ref="J196:K196"/>
    <mergeCell ref="A197:D197"/>
    <mergeCell ref="G197:I197"/>
    <mergeCell ref="J197:K197"/>
    <mergeCell ref="A198:D198"/>
    <mergeCell ref="G198:I198"/>
    <mergeCell ref="J198:K198"/>
    <mergeCell ref="A199:D199"/>
    <mergeCell ref="G199:I199"/>
    <mergeCell ref="J199:K199"/>
    <mergeCell ref="A200:D200"/>
    <mergeCell ref="G200:I200"/>
    <mergeCell ref="J200:K200"/>
    <mergeCell ref="A201:D201"/>
    <mergeCell ref="G201:I201"/>
    <mergeCell ref="J201:K201"/>
    <mergeCell ref="A202:D202"/>
    <mergeCell ref="G202:I202"/>
    <mergeCell ref="J202:K202"/>
    <mergeCell ref="A203:D203"/>
    <mergeCell ref="G203:I203"/>
    <mergeCell ref="J203:K203"/>
    <mergeCell ref="A204:D204"/>
    <mergeCell ref="G204:I204"/>
    <mergeCell ref="J204:K204"/>
    <mergeCell ref="A205:D205"/>
    <mergeCell ref="G205:I205"/>
    <mergeCell ref="J205:K205"/>
    <mergeCell ref="A206:D206"/>
    <mergeCell ref="G206:I206"/>
    <mergeCell ref="J206:K206"/>
    <mergeCell ref="A207:D207"/>
    <mergeCell ref="G207:I207"/>
    <mergeCell ref="J207:K207"/>
    <mergeCell ref="A208:D208"/>
    <mergeCell ref="G208:I208"/>
    <mergeCell ref="J208:K208"/>
    <mergeCell ref="A209:D209"/>
    <mergeCell ref="G209:I209"/>
    <mergeCell ref="J209:K209"/>
    <mergeCell ref="A210:D210"/>
    <mergeCell ref="G210:I210"/>
    <mergeCell ref="J210:K210"/>
    <mergeCell ref="A211:D211"/>
    <mergeCell ref="G211:I211"/>
    <mergeCell ref="J211:K211"/>
    <mergeCell ref="A212:D212"/>
    <mergeCell ref="G212:I212"/>
    <mergeCell ref="J212:K212"/>
    <mergeCell ref="A213:D213"/>
    <mergeCell ref="G213:I213"/>
    <mergeCell ref="J213:K213"/>
    <mergeCell ref="A214:D214"/>
    <mergeCell ref="G214:I214"/>
    <mergeCell ref="J214:K214"/>
    <mergeCell ref="A215:D215"/>
    <mergeCell ref="G215:I215"/>
    <mergeCell ref="J215:K215"/>
    <mergeCell ref="G221:I221"/>
    <mergeCell ref="J221:K221"/>
    <mergeCell ref="A216:D216"/>
    <mergeCell ref="G216:I216"/>
    <mergeCell ref="J216:K216"/>
    <mergeCell ref="A217:D217"/>
    <mergeCell ref="G217:I217"/>
    <mergeCell ref="J217:K217"/>
    <mergeCell ref="A218:D218"/>
    <mergeCell ref="G218:I218"/>
    <mergeCell ref="J218:K218"/>
    <mergeCell ref="A225:D225"/>
    <mergeCell ref="G225:I225"/>
    <mergeCell ref="J225:K225"/>
    <mergeCell ref="A222:D222"/>
    <mergeCell ref="G222:I222"/>
    <mergeCell ref="J222:K222"/>
    <mergeCell ref="A223:D223"/>
    <mergeCell ref="G223:I223"/>
    <mergeCell ref="J223:K223"/>
    <mergeCell ref="A224:D224"/>
    <mergeCell ref="G224:I224"/>
    <mergeCell ref="J224:K224"/>
    <mergeCell ref="A219:D219"/>
    <mergeCell ref="G219:I219"/>
    <mergeCell ref="J219:K219"/>
    <mergeCell ref="A220:D220"/>
    <mergeCell ref="G220:I220"/>
    <mergeCell ref="J220:K220"/>
    <mergeCell ref="A221:D221"/>
  </mergeCells>
  <dataValidations count="3">
    <dataValidation type="list" allowBlank="1" showInputMessage="1" showErrorMessage="1" sqref="H51 J119:J133 H99:H100 H89:H97 H113:H115 H108:H111 H45:H47 H43 H35:H37 H30:H33 H26:H28 H21:H24 H119:H133 H102:H106 H49 H78:H85 H39:H41 O142:Q226">
      <formula1>"ТАК,НІ"</formula1>
    </dataValidation>
    <dataValidation type="list" allowBlank="1" showInputMessage="1" showErrorMessage="1" sqref="M55">
      <formula1>"некомплект"</formula1>
    </dataValidation>
    <dataValidation type="list" allowBlank="1" showInputMessage="1" showErrorMessage="1" sqref="D3">
      <formula1>"погодження,попереднє погодження,погодження (незастосування ознаки),попереднє погодження  (незастосування ознаки)"</formula1>
    </dataValidation>
  </dataValidations>
  <pageMargins left="0.39370078740157483" right="0.39370078740157483" top="0.39370078740157483" bottom="0.39370078740157483" header="0.19685039370078741" footer="0.19685039370078741"/>
  <pageSetup paperSize="9" fitToHeight="0"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Аркуш2"/>
  <dimension ref="A1:GU279"/>
  <sheetViews>
    <sheetView showGridLines="0" topLeftCell="B1" zoomScale="85" zoomScaleNormal="85" zoomScaleSheetLayoutView="85" workbookViewId="0">
      <selection activeCell="B1" sqref="B1"/>
    </sheetView>
  </sheetViews>
  <sheetFormatPr defaultColWidth="0" defaultRowHeight="124.75" customHeight="1" zeroHeight="1" x14ac:dyDescent="0.35"/>
  <cols>
    <col min="1" max="1" width="19.81640625" style="146" hidden="1" customWidth="1"/>
    <col min="2" max="2" width="32.1796875" style="146" customWidth="1"/>
    <col min="3" max="3" width="17" style="146" customWidth="1"/>
    <col min="4" max="4" width="33.81640625" style="146" customWidth="1"/>
    <col min="5" max="5" width="98" style="146" customWidth="1"/>
    <col min="6" max="6" width="18.453125" style="146" customWidth="1"/>
    <col min="7" max="7" width="18.54296875" style="146" customWidth="1"/>
    <col min="8" max="8" width="9.81640625" style="146" customWidth="1"/>
    <col min="9" max="9" width="13" style="146" customWidth="1"/>
    <col min="10" max="10" width="9.81640625" style="146" customWidth="1"/>
    <col min="11" max="11" width="16" style="146" customWidth="1"/>
    <col min="12" max="12" width="9.81640625" style="146" customWidth="1"/>
    <col min="13" max="13" width="15.453125" style="146" customWidth="1"/>
    <col min="14" max="14" width="12.1796875" style="146" bestFit="1" customWidth="1"/>
    <col min="15" max="28" width="11.1796875" style="146" customWidth="1"/>
    <col min="29" max="29" width="16.54296875" style="146" customWidth="1"/>
    <col min="30" max="78" width="11.1796875" style="146" customWidth="1"/>
    <col min="79" max="79" width="11.81640625" style="146" customWidth="1"/>
    <col min="80" max="83" width="11.1796875" style="146" customWidth="1"/>
    <col min="84" max="84" width="14" style="146" customWidth="1"/>
    <col min="85" max="92" width="11.1796875" style="146" customWidth="1"/>
    <col min="93" max="93" width="19" style="146" customWidth="1"/>
    <col min="94" max="94" width="18.1796875" style="146" customWidth="1"/>
    <col min="95" max="95" width="14.1796875" style="146" customWidth="1"/>
    <col min="96" max="96" width="13.54296875" style="146" customWidth="1"/>
    <col min="97" max="97" width="22.54296875" style="146" customWidth="1"/>
    <col min="98" max="98" width="28.1796875" style="146" customWidth="1"/>
    <col min="99" max="99" width="27.54296875" style="146" customWidth="1"/>
    <col min="100" max="100" width="9.1796875" hidden="1" customWidth="1"/>
    <col min="101" max="105" width="10" hidden="1" customWidth="1"/>
    <col min="106" max="203" width="10" style="71" hidden="1" customWidth="1"/>
    <col min="204" max="16384" width="9.1796875" hidden="1"/>
  </cols>
  <sheetData>
    <row r="1" spans="1:203" ht="14.5" x14ac:dyDescent="0.35">
      <c r="A1" s="6"/>
      <c r="B1" s="17"/>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row>
    <row r="2" spans="1:203" ht="15" thickBot="1" x14ac:dyDescent="0.4">
      <c r="A2" s="6"/>
      <c r="B2" s="372" t="str">
        <f>'Анкета (зміст)'!A19</f>
        <v>Таблиця 1. Загальна інформація</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row>
    <row r="3" spans="1:203" ht="15" thickTop="1" x14ac:dyDescent="0.35">
      <c r="A3" s="527" t="s">
        <v>128</v>
      </c>
      <c r="B3" s="527" t="s">
        <v>3</v>
      </c>
      <c r="C3" s="527" t="s">
        <v>220</v>
      </c>
      <c r="D3" s="527" t="s">
        <v>470</v>
      </c>
      <c r="E3" s="527" t="s">
        <v>283</v>
      </c>
      <c r="F3" s="528" t="s">
        <v>440</v>
      </c>
      <c r="G3" s="536"/>
      <c r="H3" s="529" t="s">
        <v>565</v>
      </c>
      <c r="I3" s="530"/>
      <c r="J3" s="530"/>
      <c r="K3" s="530"/>
      <c r="L3" s="530"/>
      <c r="M3" s="531"/>
      <c r="N3" s="528" t="s">
        <v>2</v>
      </c>
      <c r="O3" s="537" t="s">
        <v>836</v>
      </c>
      <c r="P3" s="534"/>
      <c r="Q3" s="534"/>
      <c r="R3" s="534"/>
      <c r="S3" s="534"/>
      <c r="T3" s="534"/>
      <c r="U3" s="534"/>
      <c r="V3" s="534"/>
      <c r="W3" s="534"/>
      <c r="X3" s="534"/>
      <c r="Y3" s="534"/>
      <c r="Z3" s="534"/>
      <c r="AA3" s="534"/>
      <c r="AB3" s="534" t="s">
        <v>721</v>
      </c>
      <c r="AC3" s="534"/>
      <c r="AD3" s="534"/>
      <c r="AE3" s="534"/>
      <c r="AF3" s="534"/>
      <c r="AG3" s="534"/>
      <c r="AH3" s="534"/>
      <c r="AI3" s="534"/>
      <c r="AJ3" s="534"/>
      <c r="AK3" s="534"/>
      <c r="AL3" s="534"/>
      <c r="AM3" s="534"/>
      <c r="AN3" s="535"/>
      <c r="AO3" s="537" t="s">
        <v>722</v>
      </c>
      <c r="AP3" s="534"/>
      <c r="AQ3" s="534"/>
      <c r="AR3" s="534"/>
      <c r="AS3" s="534"/>
      <c r="AT3" s="534"/>
      <c r="AU3" s="534"/>
      <c r="AV3" s="534"/>
      <c r="AW3" s="534"/>
      <c r="AX3" s="534"/>
      <c r="AY3" s="534"/>
      <c r="AZ3" s="534"/>
      <c r="BA3" s="534"/>
      <c r="BB3" s="534" t="s">
        <v>723</v>
      </c>
      <c r="BC3" s="534"/>
      <c r="BD3" s="534"/>
      <c r="BE3" s="534"/>
      <c r="BF3" s="534"/>
      <c r="BG3" s="534"/>
      <c r="BH3" s="534"/>
      <c r="BI3" s="534"/>
      <c r="BJ3" s="534"/>
      <c r="BK3" s="534"/>
      <c r="BL3" s="534"/>
      <c r="BM3" s="534"/>
      <c r="BN3" s="535"/>
      <c r="BO3" s="537" t="s">
        <v>724</v>
      </c>
      <c r="BP3" s="534"/>
      <c r="BQ3" s="534"/>
      <c r="BR3" s="534"/>
      <c r="BS3" s="534"/>
      <c r="BT3" s="534"/>
      <c r="BU3" s="534"/>
      <c r="BV3" s="534"/>
      <c r="BW3" s="534"/>
      <c r="BX3" s="534"/>
      <c r="BY3" s="534"/>
      <c r="BZ3" s="534"/>
      <c r="CA3" s="534"/>
      <c r="CB3" s="534" t="s">
        <v>725</v>
      </c>
      <c r="CC3" s="534"/>
      <c r="CD3" s="534"/>
      <c r="CE3" s="534"/>
      <c r="CF3" s="534"/>
      <c r="CG3" s="534"/>
      <c r="CH3" s="534"/>
      <c r="CI3" s="534"/>
      <c r="CJ3" s="534"/>
      <c r="CK3" s="534"/>
      <c r="CL3" s="534"/>
      <c r="CM3" s="534"/>
      <c r="CN3" s="535"/>
      <c r="CO3" s="532" t="s">
        <v>460</v>
      </c>
      <c r="CP3" s="527" t="s">
        <v>217</v>
      </c>
      <c r="CQ3" s="527"/>
      <c r="CR3" s="527"/>
      <c r="CS3" s="533" t="s">
        <v>284</v>
      </c>
      <c r="CT3" s="533" t="s">
        <v>433</v>
      </c>
      <c r="CU3" s="533" t="s">
        <v>285</v>
      </c>
      <c r="DB3" s="78" t="str">
        <f ca="1">IF(ISBLANK(INDIRECT("B3"))," ",(INDIRECT("B3")))</f>
        <v>Прізвище</v>
      </c>
      <c r="DC3" s="78" t="str">
        <f ca="1">IF(ISBLANK(INDIRECT("C3"))," ",(INDIRECT("C3")))</f>
        <v>Ім’я</v>
      </c>
      <c r="DD3" s="78" t="str">
        <f ca="1">IF(ISBLANK(INDIRECT("D3"))," ",(INDIRECT("D3")))</f>
        <v>По батькові
 (за наявності)</v>
      </c>
      <c r="DE3" s="78" t="str">
        <f ca="1">IF(ISBLANK(INDIRECT("E3"))," ",(INDIRECT("E3")))</f>
        <v>Посада, на яку погоджується особа</v>
      </c>
      <c r="DF3" s="78" t="str">
        <f ca="1">IF(ISBLANK(INDIRECT("F3"))," ",(INDIRECT("F3")))</f>
        <v>Статус члена наглядової ради</v>
      </c>
      <c r="DG3" s="78" t="str">
        <f ca="1">IF(ISBLANK(INDIRECT("G3"))," ",(INDIRECT("G3")))</f>
        <v xml:space="preserve"> </v>
      </c>
      <c r="DH3" s="78" t="str">
        <f ca="1">IF(ISBLANK(INDIRECT("H3"))," ",(INDIRECT("H3")))</f>
        <v>Країна громадянства, рік набуття громадянства</v>
      </c>
      <c r="DI3" s="78" t="str">
        <f ca="1">IF(ISBLANK(INDIRECT("I3"))," ",(INDIRECT("I3")))</f>
        <v xml:space="preserve"> </v>
      </c>
      <c r="DJ3" s="78" t="str">
        <f ca="1">IF(ISBLANK(INDIRECT("J3"))," ",(INDIRECT("J3")))</f>
        <v xml:space="preserve"> </v>
      </c>
      <c r="DK3" s="78" t="str">
        <f ca="1">IF(ISBLANK(INDIRECT("K3"))," ",(INDIRECT("K3")))</f>
        <v xml:space="preserve"> </v>
      </c>
      <c r="DL3" s="78" t="str">
        <f ca="1">IF(ISBLANK(INDIRECT("L3"))," ",(INDIRECT("L3")))</f>
        <v xml:space="preserve"> </v>
      </c>
      <c r="DM3" s="78" t="str">
        <f ca="1">IF(ISBLANK(INDIRECT("M3"))," ",(INDIRECT("M3")))</f>
        <v xml:space="preserve"> </v>
      </c>
      <c r="DN3" s="78" t="str">
        <f ca="1">IF(ISBLANK(INDIRECT("N3"))," ",(INDIRECT("N3")))</f>
        <v>Дата народження</v>
      </c>
      <c r="DO3" s="78" t="str">
        <f ca="1">IF(ISBLANK(INDIRECT("O3"))," ",(INDIRECT("O3")))</f>
        <v>Адреса місця реєстрації (1)</v>
      </c>
      <c r="DP3" s="78" t="str">
        <f ca="1">IF(ISBLANK(INDIRECT("P3"))," ",(INDIRECT("P3")))</f>
        <v xml:space="preserve"> </v>
      </c>
      <c r="DQ3" s="78" t="str">
        <f ca="1">IF(ISBLANK(INDIRECT("Q3"))," ",(INDIRECT("Q3")))</f>
        <v xml:space="preserve"> </v>
      </c>
      <c r="DR3" s="78" t="str">
        <f ca="1">IF(ISBLANK(INDIRECT("R3"))," ",(INDIRECT("R3")))</f>
        <v xml:space="preserve"> </v>
      </c>
      <c r="DS3" s="78" t="str">
        <f ca="1">IF(ISBLANK(INDIRECT("S3"))," ",(INDIRECT("S3")))</f>
        <v xml:space="preserve"> </v>
      </c>
      <c r="DT3" s="78" t="str">
        <f ca="1">IF(ISBLANK(INDIRECT("T3"))," ",(INDIRECT("T3")))</f>
        <v xml:space="preserve"> </v>
      </c>
      <c r="DU3" s="78" t="str">
        <f ca="1">IF(ISBLANK(INDIRECT("U3"))," ",(INDIRECT("U3")))</f>
        <v xml:space="preserve"> </v>
      </c>
      <c r="DV3" s="78" t="str">
        <f ca="1">IF(ISBLANK(INDIRECT("V3"))," ",(INDIRECT("V3")))</f>
        <v xml:space="preserve"> </v>
      </c>
      <c r="DW3" s="78" t="str">
        <f ca="1">IF(ISBLANK(INDIRECT("W3"))," ",(INDIRECT("W3")))</f>
        <v xml:space="preserve"> </v>
      </c>
      <c r="DX3" s="78" t="str">
        <f ca="1">IF(ISBLANK(INDIRECT("X3"))," ",(INDIRECT("X3")))</f>
        <v xml:space="preserve"> </v>
      </c>
      <c r="DY3" s="78" t="str">
        <f ca="1">IF(ISBLANK(INDIRECT("Y3"))," ",(INDIRECT("Y3")))</f>
        <v xml:space="preserve"> </v>
      </c>
      <c r="DZ3" s="78" t="str">
        <f ca="1">IF(ISBLANK(INDIRECT("Z3"))," ",(INDIRECT("Z3")))</f>
        <v xml:space="preserve"> </v>
      </c>
      <c r="EA3" s="78" t="str">
        <f ca="1">IF(ISBLANK(INDIRECT("AA3"))," ",(INDIRECT("AA3")))</f>
        <v xml:space="preserve"> </v>
      </c>
      <c r="EB3" s="78" t="str">
        <f ca="1">IF(ISBLANK(INDIRECT("AB3"))," ",(INDIRECT("AB3")))</f>
        <v>Адреса місця реєстрації (2)</v>
      </c>
      <c r="EC3" s="78" t="str">
        <f ca="1">IF(ISBLANK(INDIRECT("AC3"))," ",(INDIRECT("AC3")))</f>
        <v xml:space="preserve"> </v>
      </c>
      <c r="ED3" s="78" t="str">
        <f ca="1">IF(ISBLANK(INDIRECT("AD3"))," ",(INDIRECT("AD3")))</f>
        <v xml:space="preserve"> </v>
      </c>
      <c r="EE3" s="78" t="str">
        <f ca="1">IF(ISBLANK(INDIRECT("AE3"))," ",(INDIRECT("AE3")))</f>
        <v xml:space="preserve"> </v>
      </c>
      <c r="EF3" s="78" t="str">
        <f ca="1">IF(ISBLANK(INDIRECT("AF3"))," ",(INDIRECT("AF3")))</f>
        <v xml:space="preserve"> </v>
      </c>
      <c r="EG3" s="78" t="str">
        <f ca="1">IF(ISBLANK(INDIRECT("AG3"))," ",(INDIRECT("AG3")))</f>
        <v xml:space="preserve"> </v>
      </c>
      <c r="EH3" s="78" t="str">
        <f ca="1">IF(ISBLANK(INDIRECT("AH3"))," ",(INDIRECT("AH3")))</f>
        <v xml:space="preserve"> </v>
      </c>
      <c r="EI3" s="78" t="str">
        <f ca="1">IF(ISBLANK(INDIRECT("AI3"))," ",(INDIRECT("AI3")))</f>
        <v xml:space="preserve"> </v>
      </c>
      <c r="EJ3" s="78" t="str">
        <f ca="1">IF(ISBLANK(INDIRECT("AJ3"))," ",(INDIRECT("AJ3")))</f>
        <v xml:space="preserve"> </v>
      </c>
      <c r="EK3" s="78" t="str">
        <f ca="1">IF(ISBLANK(INDIRECT("AK3"))," ",(INDIRECT("AK3")))</f>
        <v xml:space="preserve"> </v>
      </c>
      <c r="EL3" s="78" t="str">
        <f ca="1">IF(ISBLANK(INDIRECT("AL3"))," ",(INDIRECT("AL3")))</f>
        <v xml:space="preserve"> </v>
      </c>
      <c r="EM3" s="78" t="str">
        <f ca="1">IF(ISBLANK(INDIRECT("AM3"))," ",(INDIRECT("AM3")))</f>
        <v xml:space="preserve"> </v>
      </c>
      <c r="EN3" s="78" t="str">
        <f ca="1">IF(ISBLANK(INDIRECT("AN3"))," ",(INDIRECT("AN3")))</f>
        <v xml:space="preserve"> </v>
      </c>
      <c r="EO3" s="78" t="str">
        <f ca="1">IF(ISBLANK(INDIRECT("AO3"))," ",(INDIRECT("AO3")))</f>
        <v>Адреса місця постійного проживання (1)</v>
      </c>
      <c r="EP3" s="78" t="str">
        <f ca="1">IF(ISBLANK(INDIRECT("AP3"))," ",(INDIRECT("AP3")))</f>
        <v xml:space="preserve"> </v>
      </c>
      <c r="EQ3" s="78" t="str">
        <f ca="1">IF(ISBLANK(INDIRECT("AQ3"))," ",(INDIRECT("AQ3")))</f>
        <v xml:space="preserve"> </v>
      </c>
      <c r="ER3" s="78" t="str">
        <f ca="1">IF(ISBLANK(INDIRECT("AR3"))," ",(INDIRECT("AR3")))</f>
        <v xml:space="preserve"> </v>
      </c>
      <c r="ES3" s="78" t="str">
        <f ca="1">IF(ISBLANK(INDIRECT("AS3"))," ",(INDIRECT("AS3")))</f>
        <v xml:space="preserve"> </v>
      </c>
      <c r="ET3" s="78" t="str">
        <f ca="1">IF(ISBLANK(INDIRECT("AT3"))," ",(INDIRECT("AT3")))</f>
        <v xml:space="preserve"> </v>
      </c>
      <c r="EU3" s="78" t="str">
        <f ca="1">IF(ISBLANK(INDIRECT("AU3"))," ",(INDIRECT("AU3")))</f>
        <v xml:space="preserve"> </v>
      </c>
      <c r="EV3" s="78" t="str">
        <f ca="1">IF(ISBLANK(INDIRECT("AV3"))," ",(INDIRECT("AV3")))</f>
        <v xml:space="preserve"> </v>
      </c>
      <c r="EW3" s="78" t="str">
        <f ca="1">IF(ISBLANK(INDIRECT("AW3"))," ",(INDIRECT("AW3")))</f>
        <v xml:space="preserve"> </v>
      </c>
      <c r="EX3" s="78" t="str">
        <f ca="1">IF(ISBLANK(INDIRECT("AX3"))," ",(INDIRECT("AX3")))</f>
        <v xml:space="preserve"> </v>
      </c>
      <c r="EY3" s="78" t="str">
        <f ca="1">IF(ISBLANK(INDIRECT("AY3"))," ",(INDIRECT("AY3")))</f>
        <v xml:space="preserve"> </v>
      </c>
      <c r="EZ3" s="78" t="str">
        <f ca="1">IF(ISBLANK(INDIRECT("AZ3"))," ",(INDIRECT("AZ3")))</f>
        <v xml:space="preserve"> </v>
      </c>
      <c r="FA3" s="78" t="str">
        <f ca="1">IF(ISBLANK(INDIRECT("BA3"))," ",(INDIRECT("BA3")))</f>
        <v xml:space="preserve"> </v>
      </c>
      <c r="FB3" s="78" t="str">
        <f ca="1">IF(ISBLANK(INDIRECT("BB3"))," ",(INDIRECT("BB3")))</f>
        <v>Адреса місця постійного проживання (2)</v>
      </c>
      <c r="FC3" s="78" t="str">
        <f ca="1">IF(ISBLANK(INDIRECT("BC3"))," ",(INDIRECT("BC3")))</f>
        <v xml:space="preserve"> </v>
      </c>
      <c r="FD3" s="78" t="str">
        <f ca="1">IF(ISBLANK(INDIRECT("BD3"))," ",(INDIRECT("BD3")))</f>
        <v xml:space="preserve"> </v>
      </c>
      <c r="FE3" s="78" t="str">
        <f ca="1">IF(ISBLANK(INDIRECT("BE3"))," ",(INDIRECT("BE3")))</f>
        <v xml:space="preserve"> </v>
      </c>
      <c r="FF3" s="78" t="str">
        <f ca="1">IF(ISBLANK(INDIRECT("BF3"))," ",(INDIRECT("BF3")))</f>
        <v xml:space="preserve"> </v>
      </c>
      <c r="FG3" s="78" t="str">
        <f ca="1">IF(ISBLANK(INDIRECT("BG3"))," ",(INDIRECT("BG3")))</f>
        <v xml:space="preserve"> </v>
      </c>
      <c r="FH3" s="78" t="str">
        <f ca="1">IF(ISBLANK(INDIRECT("BH3"))," ",(INDIRECT("BH3")))</f>
        <v xml:space="preserve"> </v>
      </c>
      <c r="FI3" s="78" t="str">
        <f ca="1">IF(ISBLANK(INDIRECT("BI3"))," ",(INDIRECT("BI3")))</f>
        <v xml:space="preserve"> </v>
      </c>
      <c r="FJ3" s="78" t="str">
        <f ca="1">IF(ISBLANK(INDIRECT("BJ3"))," ",(INDIRECT("BJ3")))</f>
        <v xml:space="preserve"> </v>
      </c>
      <c r="FK3" s="78" t="str">
        <f ca="1">IF(ISBLANK(INDIRECT("BK3"))," ",(INDIRECT("BK3")))</f>
        <v xml:space="preserve"> </v>
      </c>
      <c r="FL3" s="78" t="str">
        <f ca="1">IF(ISBLANK(INDIRECT("BL3"))," ",(INDIRECT("BL3")))</f>
        <v xml:space="preserve"> </v>
      </c>
      <c r="FM3" s="78" t="str">
        <f ca="1">IF(ISBLANK(INDIRECT("BM3"))," ",(INDIRECT("BM3")))</f>
        <v xml:space="preserve"> </v>
      </c>
      <c r="FN3" s="78" t="str">
        <f ca="1">IF(ISBLANK(INDIRECT("BN3"))," ",(INDIRECT("BN3")))</f>
        <v xml:space="preserve"> </v>
      </c>
      <c r="FO3" s="78" t="str">
        <f ca="1">IF(ISBLANK(INDIRECT("BO3"))," ",(INDIRECT("BO3")))</f>
        <v>Адреса місця тимчасового проживання (1)</v>
      </c>
      <c r="FP3" s="78" t="str">
        <f ca="1">IF(ISBLANK(INDIRECT("BP3"))," ",(INDIRECT("BP3")))</f>
        <v xml:space="preserve"> </v>
      </c>
      <c r="FQ3" s="78" t="str">
        <f ca="1">IF(ISBLANK(INDIRECT("BQ3"))," ",(INDIRECT("BQ3")))</f>
        <v xml:space="preserve"> </v>
      </c>
      <c r="FR3" s="78" t="str">
        <f ca="1">IF(ISBLANK(INDIRECT("BR3"))," ",(INDIRECT("BR3")))</f>
        <v xml:space="preserve"> </v>
      </c>
      <c r="FS3" s="78" t="str">
        <f ca="1">IF(ISBLANK(INDIRECT("BS3"))," ",(INDIRECT("BS3")))</f>
        <v xml:space="preserve"> </v>
      </c>
      <c r="FT3" s="78" t="str">
        <f ca="1">IF(ISBLANK(INDIRECT("BT3"))," ",(INDIRECT("BT3")))</f>
        <v xml:space="preserve"> </v>
      </c>
      <c r="FU3" s="78" t="str">
        <f ca="1">IF(ISBLANK(INDIRECT("BU3"))," ",(INDIRECT("BU3")))</f>
        <v xml:space="preserve"> </v>
      </c>
      <c r="FV3" s="78" t="str">
        <f ca="1">IF(ISBLANK(INDIRECT("BV3"))," ",(INDIRECT("BV3")))</f>
        <v xml:space="preserve"> </v>
      </c>
      <c r="FW3" s="78" t="str">
        <f ca="1">IF(ISBLANK(INDIRECT("BW3"))," ",(INDIRECT("BW3")))</f>
        <v xml:space="preserve"> </v>
      </c>
      <c r="FX3" s="78" t="str">
        <f ca="1">IF(ISBLANK(INDIRECT("BX3"))," ",(INDIRECT("BX3")))</f>
        <v xml:space="preserve"> </v>
      </c>
      <c r="FY3" s="78" t="str">
        <f ca="1">IF(ISBLANK(INDIRECT("BY3"))," ",(INDIRECT("BY3")))</f>
        <v xml:space="preserve"> </v>
      </c>
      <c r="FZ3" s="78" t="str">
        <f ca="1">IF(ISBLANK(INDIRECT("BZ3"))," ",(INDIRECT("BZ3")))</f>
        <v xml:space="preserve"> </v>
      </c>
      <c r="GA3" s="78" t="str">
        <f ca="1">IF(ISBLANK(INDIRECT("CA3"))," ",(INDIRECT("CA3")))</f>
        <v xml:space="preserve"> </v>
      </c>
      <c r="GB3" s="78" t="str">
        <f ca="1">IF(ISBLANK(INDIRECT("CB3"))," ",(INDIRECT("CB3")))</f>
        <v>Адреса місця тимчасового проживання (2)</v>
      </c>
      <c r="GC3" s="78" t="str">
        <f ca="1">IF(ISBLANK(INDIRECT("CC3"))," ",(INDIRECT("CC3")))</f>
        <v xml:space="preserve"> </v>
      </c>
      <c r="GD3" s="78" t="str">
        <f ca="1">IF(ISBLANK(INDIRECT("CD3"))," ",(INDIRECT("CD3")))</f>
        <v xml:space="preserve"> </v>
      </c>
      <c r="GE3" s="78" t="str">
        <f ca="1">IF(ISBLANK(INDIRECT("CE3"))," ",(INDIRECT("CE3")))</f>
        <v xml:space="preserve"> </v>
      </c>
      <c r="GF3" s="78" t="str">
        <f ca="1">IF(ISBLANK(INDIRECT("CF3"))," ",(INDIRECT("CF3")))</f>
        <v xml:space="preserve"> </v>
      </c>
      <c r="GG3" s="78" t="str">
        <f ca="1">IF(ISBLANK(INDIRECT("CG3"))," ",(INDIRECT("CG3")))</f>
        <v xml:space="preserve"> </v>
      </c>
      <c r="GH3" s="78" t="str">
        <f ca="1">IF(ISBLANK(INDIRECT("CH3"))," ",(INDIRECT("CH3")))</f>
        <v xml:space="preserve"> </v>
      </c>
      <c r="GI3" s="78" t="str">
        <f ca="1">IF(ISBLANK(INDIRECT("CI3"))," ",(INDIRECT("CI3")))</f>
        <v xml:space="preserve"> </v>
      </c>
      <c r="GJ3" s="78" t="str">
        <f ca="1">IF(ISBLANK(INDIRECT("CJ3"))," ",(INDIRECT("CJ3")))</f>
        <v xml:space="preserve"> </v>
      </c>
      <c r="GK3" s="78" t="str">
        <f ca="1">IF(ISBLANK(INDIRECT("CK3"))," ",(INDIRECT("CK3")))</f>
        <v xml:space="preserve"> </v>
      </c>
      <c r="GL3" s="78" t="str">
        <f ca="1">IF(ISBLANK(INDIRECT("CL3"))," ",(INDIRECT("CL3")))</f>
        <v xml:space="preserve"> </v>
      </c>
      <c r="GM3" s="78" t="str">
        <f ca="1">IF(ISBLANK(INDIRECT("CM3"))," ",(INDIRECT("CM3")))</f>
        <v xml:space="preserve"> </v>
      </c>
      <c r="GN3" s="78" t="str">
        <f ca="1">IF(ISBLANK(INDIRECT("CN3"))," ",(INDIRECT("CN3")))</f>
        <v xml:space="preserve"> </v>
      </c>
      <c r="GO3" s="78" t="str">
        <f ca="1">IF(ISBLANK(INDIRECT("CO3"))," ",(INDIRECT("CO3")))</f>
        <v>Ідентифікаційний/ податковий номер</v>
      </c>
      <c r="GP3" s="78" t="str">
        <f ca="1">IF(ISBLANK(INDIRECT("CP3"))," ",(INDIRECT("CP3")))</f>
        <v>Країна, податковим резидентом якої є особа</v>
      </c>
      <c r="GQ3" s="78" t="str">
        <f ca="1">IF(ISBLANK(INDIRECT("CQ3"))," ",(INDIRECT("CQ3")))</f>
        <v xml:space="preserve"> </v>
      </c>
      <c r="GR3" s="78" t="str">
        <f ca="1">IF(ISBLANK(INDIRECT("CR3"))," ",(INDIRECT("CR3")))</f>
        <v xml:space="preserve"> </v>
      </c>
      <c r="GS3" s="78" t="str">
        <f ca="1">IF(ISBLANK(INDIRECT("CS3"))," ",(INDIRECT("CS3")))</f>
        <v xml:space="preserve">Науковий ступінь, вчене звання (за наявності) </v>
      </c>
      <c r="GT3" s="78" t="str">
        <f ca="1">IF(ISBLANK(INDIRECT("CT3"))," ",(INDIRECT("CT3")))</f>
        <v>Номери телефонів</v>
      </c>
      <c r="GU3" s="78" t="str">
        <f ca="1">IF(ISBLANK(INDIRECT("CU3"))," ",(INDIRECT("CU3")))</f>
        <v xml:space="preserve">Електронна адреса </v>
      </c>
    </row>
    <row r="4" spans="1:203" ht="69.75" customHeight="1" x14ac:dyDescent="0.35">
      <c r="A4" s="527"/>
      <c r="B4" s="527"/>
      <c r="C4" s="527"/>
      <c r="D4" s="527"/>
      <c r="E4" s="527"/>
      <c r="F4" s="131" t="s">
        <v>801</v>
      </c>
      <c r="G4" s="131" t="s">
        <v>800</v>
      </c>
      <c r="H4" s="131" t="s">
        <v>652</v>
      </c>
      <c r="I4" s="131" t="s">
        <v>651</v>
      </c>
      <c r="J4" s="131" t="s">
        <v>650</v>
      </c>
      <c r="K4" s="131" t="s">
        <v>649</v>
      </c>
      <c r="L4" s="131" t="s">
        <v>648</v>
      </c>
      <c r="M4" s="131" t="s">
        <v>647</v>
      </c>
      <c r="N4" s="528"/>
      <c r="O4" s="86" t="s">
        <v>471</v>
      </c>
      <c r="P4" s="131" t="s">
        <v>472</v>
      </c>
      <c r="Q4" s="131" t="s">
        <v>726</v>
      </c>
      <c r="R4" s="131" t="s">
        <v>727</v>
      </c>
      <c r="S4" s="131" t="s">
        <v>473</v>
      </c>
      <c r="T4" s="131" t="s">
        <v>474</v>
      </c>
      <c r="U4" s="131" t="s">
        <v>475</v>
      </c>
      <c r="V4" s="131" t="s">
        <v>495</v>
      </c>
      <c r="W4" s="131" t="s">
        <v>653</v>
      </c>
      <c r="X4" s="131" t="s">
        <v>477</v>
      </c>
      <c r="Y4" s="131" t="s">
        <v>478</v>
      </c>
      <c r="Z4" s="131" t="s">
        <v>479</v>
      </c>
      <c r="AA4" s="87" t="s">
        <v>830</v>
      </c>
      <c r="AB4" s="86" t="s">
        <v>471</v>
      </c>
      <c r="AC4" s="131" t="s">
        <v>472</v>
      </c>
      <c r="AD4" s="131" t="s">
        <v>726</v>
      </c>
      <c r="AE4" s="131" t="s">
        <v>727</v>
      </c>
      <c r="AF4" s="131" t="s">
        <v>473</v>
      </c>
      <c r="AG4" s="131" t="s">
        <v>474</v>
      </c>
      <c r="AH4" s="131" t="s">
        <v>475</v>
      </c>
      <c r="AI4" s="131" t="s">
        <v>495</v>
      </c>
      <c r="AJ4" s="131" t="s">
        <v>653</v>
      </c>
      <c r="AK4" s="131" t="s">
        <v>477</v>
      </c>
      <c r="AL4" s="131" t="s">
        <v>478</v>
      </c>
      <c r="AM4" s="131" t="s">
        <v>479</v>
      </c>
      <c r="AN4" s="87" t="s">
        <v>830</v>
      </c>
      <c r="AO4" s="86" t="s">
        <v>471</v>
      </c>
      <c r="AP4" s="131" t="s">
        <v>472</v>
      </c>
      <c r="AQ4" s="131" t="s">
        <v>837</v>
      </c>
      <c r="AR4" s="131" t="s">
        <v>838</v>
      </c>
      <c r="AS4" s="131" t="s">
        <v>473</v>
      </c>
      <c r="AT4" s="131" t="s">
        <v>474</v>
      </c>
      <c r="AU4" s="131" t="s">
        <v>475</v>
      </c>
      <c r="AV4" s="131" t="s">
        <v>495</v>
      </c>
      <c r="AW4" s="131" t="s">
        <v>653</v>
      </c>
      <c r="AX4" s="131" t="s">
        <v>477</v>
      </c>
      <c r="AY4" s="131" t="s">
        <v>478</v>
      </c>
      <c r="AZ4" s="131" t="s">
        <v>479</v>
      </c>
      <c r="BA4" s="87" t="s">
        <v>830</v>
      </c>
      <c r="BB4" s="86" t="s">
        <v>471</v>
      </c>
      <c r="BC4" s="131" t="s">
        <v>472</v>
      </c>
      <c r="BD4" s="131" t="s">
        <v>837</v>
      </c>
      <c r="BE4" s="131" t="s">
        <v>838</v>
      </c>
      <c r="BF4" s="131" t="s">
        <v>473</v>
      </c>
      <c r="BG4" s="131" t="s">
        <v>474</v>
      </c>
      <c r="BH4" s="131" t="s">
        <v>475</v>
      </c>
      <c r="BI4" s="131" t="s">
        <v>495</v>
      </c>
      <c r="BJ4" s="131" t="s">
        <v>653</v>
      </c>
      <c r="BK4" s="131" t="s">
        <v>477</v>
      </c>
      <c r="BL4" s="131" t="s">
        <v>478</v>
      </c>
      <c r="BM4" s="131" t="s">
        <v>479</v>
      </c>
      <c r="BN4" s="87" t="s">
        <v>830</v>
      </c>
      <c r="BO4" s="86" t="s">
        <v>471</v>
      </c>
      <c r="BP4" s="131" t="s">
        <v>472</v>
      </c>
      <c r="BQ4" s="131" t="s">
        <v>837</v>
      </c>
      <c r="BR4" s="131" t="s">
        <v>838</v>
      </c>
      <c r="BS4" s="131" t="s">
        <v>473</v>
      </c>
      <c r="BT4" s="131" t="s">
        <v>474</v>
      </c>
      <c r="BU4" s="131" t="s">
        <v>475</v>
      </c>
      <c r="BV4" s="131" t="s">
        <v>495</v>
      </c>
      <c r="BW4" s="131" t="s">
        <v>653</v>
      </c>
      <c r="BX4" s="131" t="s">
        <v>477</v>
      </c>
      <c r="BY4" s="131" t="s">
        <v>478</v>
      </c>
      <c r="BZ4" s="131" t="s">
        <v>479</v>
      </c>
      <c r="CA4" s="87" t="s">
        <v>830</v>
      </c>
      <c r="CB4" s="86" t="s">
        <v>471</v>
      </c>
      <c r="CC4" s="131" t="s">
        <v>472</v>
      </c>
      <c r="CD4" s="131" t="s">
        <v>837</v>
      </c>
      <c r="CE4" s="131" t="s">
        <v>838</v>
      </c>
      <c r="CF4" s="131" t="s">
        <v>473</v>
      </c>
      <c r="CG4" s="131" t="s">
        <v>474</v>
      </c>
      <c r="CH4" s="131" t="s">
        <v>475</v>
      </c>
      <c r="CI4" s="131" t="s">
        <v>495</v>
      </c>
      <c r="CJ4" s="131" t="s">
        <v>653</v>
      </c>
      <c r="CK4" s="131" t="s">
        <v>477</v>
      </c>
      <c r="CL4" s="131" t="s">
        <v>478</v>
      </c>
      <c r="CM4" s="131" t="s">
        <v>479</v>
      </c>
      <c r="CN4" s="87" t="s">
        <v>830</v>
      </c>
      <c r="CO4" s="532"/>
      <c r="CP4" s="131" t="s">
        <v>480</v>
      </c>
      <c r="CQ4" s="131" t="s">
        <v>481</v>
      </c>
      <c r="CR4" s="131" t="s">
        <v>482</v>
      </c>
      <c r="CS4" s="533"/>
      <c r="CT4" s="533"/>
      <c r="CU4" s="533"/>
      <c r="DB4" s="78" t="str">
        <f ca="1">IF(ISBLANK(INDIRECT("B4"))," ",(INDIRECT("B4")))</f>
        <v xml:space="preserve"> </v>
      </c>
      <c r="DC4" s="78" t="str">
        <f ca="1">IF(ISBLANK(INDIRECT("C4"))," ",(INDIRECT("C4")))</f>
        <v xml:space="preserve"> </v>
      </c>
      <c r="DD4" s="78" t="str">
        <f ca="1">IF(ISBLANK(INDIRECT("D4"))," ",(INDIRECT("D4")))</f>
        <v xml:space="preserve"> </v>
      </c>
      <c r="DE4" s="78" t="str">
        <f ca="1">IF(ISBLANK(INDIRECT("E4"))," ",(INDIRECT("E4")))</f>
        <v xml:space="preserve"> </v>
      </c>
      <c r="DF4" s="78" t="str">
        <f ca="1">IF(ISBLANK(INDIRECT("F4"))," ",(INDIRECT("F4")))</f>
        <v>статус</v>
      </c>
      <c r="DG4" s="78" t="str">
        <f ca="1">IF(ISBLANK(INDIRECT("G4"))," ",(INDIRECT("G4")))</f>
        <v>особа, представником якої є член наглядової ради</v>
      </c>
      <c r="DH4" s="78" t="str">
        <f ca="1">IF(ISBLANK(INDIRECT("H4"))," ",(INDIRECT("H4")))</f>
        <v>країна - 1</v>
      </c>
      <c r="DI4" s="78" t="str">
        <f ca="1">IF(ISBLANK(INDIRECT("I4"))," ",(INDIRECT("I4")))</f>
        <v>рік набуття - 1</v>
      </c>
      <c r="DJ4" s="78" t="str">
        <f ca="1">IF(ISBLANK(INDIRECT("J4"))," ",(INDIRECT("J4")))</f>
        <v>країна - 2</v>
      </c>
      <c r="DK4" s="78" t="str">
        <f ca="1">IF(ISBLANK(INDIRECT("K4"))," ",(INDIRECT("K4")))</f>
        <v>рік набуття - 2</v>
      </c>
      <c r="DL4" s="78" t="str">
        <f ca="1">IF(ISBLANK(INDIRECT("L4"))," ",(INDIRECT("L4")))</f>
        <v>країна - 3</v>
      </c>
      <c r="DM4" s="78" t="str">
        <f ca="1">IF(ISBLANK(INDIRECT("M4"))," ",(INDIRECT("M4")))</f>
        <v>рік набуття - 3</v>
      </c>
      <c r="DN4" s="78" t="str">
        <f ca="1">IF(ISBLANK(INDIRECT("N4"))," ",(INDIRECT("N4")))</f>
        <v xml:space="preserve"> </v>
      </c>
      <c r="DO4" s="78" t="str">
        <f ca="1">IF(ISBLANK(INDIRECT("O4"))," ",(INDIRECT("O4")))</f>
        <v>індекс</v>
      </c>
      <c r="DP4" s="78" t="str">
        <f ca="1">IF(ISBLANK(INDIRECT("P4"))," ",(INDIRECT("P4")))</f>
        <v xml:space="preserve">країна </v>
      </c>
      <c r="DQ4" s="78" t="str">
        <f ca="1">IF(ISBLANK(INDIRECT("Q4"))," ",(INDIRECT("Q4")))</f>
        <v>місяць зміни  місця реєстрації</v>
      </c>
      <c r="DR4" s="78" t="str">
        <f ca="1">IF(ISBLANK(INDIRECT("R4"))," ",(INDIRECT("R4")))</f>
        <v>рік зміни  місця реєстрації</v>
      </c>
      <c r="DS4" s="78" t="str">
        <f ca="1">IF(ISBLANK(INDIRECT("S4"))," ",(INDIRECT("S4")))</f>
        <v xml:space="preserve">область </v>
      </c>
      <c r="DT4" s="78" t="str">
        <f ca="1">IF(ISBLANK(INDIRECT("T4"))," ",(INDIRECT("T4")))</f>
        <v>район</v>
      </c>
      <c r="DU4" s="78" t="str">
        <f ca="1">IF(ISBLANK(INDIRECT("U4"))," ",(INDIRECT("U4")))</f>
        <v>тип населеного пункту</v>
      </c>
      <c r="DV4" s="78" t="str">
        <f ca="1">IF(ISBLANK(INDIRECT("V4"))," ",(INDIRECT("V4")))</f>
        <v>назва населеного пункту</v>
      </c>
      <c r="DW4" s="78" t="str">
        <f ca="1">IF(ISBLANK(INDIRECT("W4"))," ",(INDIRECT("W4")))</f>
        <v>тип вулиці</v>
      </c>
      <c r="DX4" s="78" t="str">
        <f ca="1">IF(ISBLANK(INDIRECT("X4"))," ",(INDIRECT("X4")))</f>
        <v>назва вулиці</v>
      </c>
      <c r="DY4" s="78" t="str">
        <f ca="1">IF(ISBLANK(INDIRECT("Y4"))," ",(INDIRECT("Y4")))</f>
        <v xml:space="preserve">будинок </v>
      </c>
      <c r="DZ4" s="78" t="str">
        <f ca="1">IF(ISBLANK(INDIRECT("Z4"))," ",(INDIRECT("Z4")))</f>
        <v>квартира</v>
      </c>
      <c r="EA4" s="78" t="str">
        <f ca="1">IF(ISBLANK(INDIRECT("AA4"))," ",(INDIRECT("AA4")))</f>
        <v>Примітки до адреси</v>
      </c>
      <c r="EB4" s="78" t="str">
        <f ca="1">IF(ISBLANK(INDIRECT("AB4"))," ",(INDIRECT("AB4")))</f>
        <v>індекс</v>
      </c>
      <c r="EC4" s="78" t="str">
        <f ca="1">IF(ISBLANK(INDIRECT("AC4"))," ",(INDIRECT("AC4")))</f>
        <v xml:space="preserve">країна </v>
      </c>
      <c r="ED4" s="78" t="str">
        <f ca="1">IF(ISBLANK(INDIRECT("AD4"))," ",(INDIRECT("AD4")))</f>
        <v>місяць зміни  місця реєстрації</v>
      </c>
      <c r="EE4" s="78" t="str">
        <f ca="1">IF(ISBLANK(INDIRECT("AE4"))," ",(INDIRECT("AE4")))</f>
        <v>рік зміни  місця реєстрації</v>
      </c>
      <c r="EF4" s="78" t="str">
        <f ca="1">IF(ISBLANK(INDIRECT("AF4"))," ",(INDIRECT("AF4")))</f>
        <v xml:space="preserve">область </v>
      </c>
      <c r="EG4" s="78" t="str">
        <f ca="1">IF(ISBLANK(INDIRECT("AG4"))," ",(INDIRECT("AG4")))</f>
        <v>район</v>
      </c>
      <c r="EH4" s="78" t="str">
        <f ca="1">IF(ISBLANK(INDIRECT("AH4"))," ",(INDIRECT("AH4")))</f>
        <v>тип населеного пункту</v>
      </c>
      <c r="EI4" s="78" t="str">
        <f ca="1">IF(ISBLANK(INDIRECT("AI4"))," ",(INDIRECT("AI4")))</f>
        <v>назва населеного пункту</v>
      </c>
      <c r="EJ4" s="78" t="str">
        <f ca="1">IF(ISBLANK(INDIRECT("AJ4"))," ",(INDIRECT("AJ4")))</f>
        <v>тип вулиці</v>
      </c>
      <c r="EK4" s="78" t="str">
        <f ca="1">IF(ISBLANK(INDIRECT("AK4"))," ",(INDIRECT("AK4")))</f>
        <v>назва вулиці</v>
      </c>
      <c r="EL4" s="78" t="str">
        <f ca="1">IF(ISBLANK(INDIRECT("AL4"))," ",(INDIRECT("AL4")))</f>
        <v xml:space="preserve">будинок </v>
      </c>
      <c r="EM4" s="78" t="str">
        <f ca="1">IF(ISBLANK(INDIRECT("AM4"))," ",(INDIRECT("AM4")))</f>
        <v>квартира</v>
      </c>
      <c r="EN4" s="78" t="str">
        <f ca="1">IF(ISBLANK(INDIRECT("AN4"))," ",(INDIRECT("AN4")))</f>
        <v>Примітки до адреси</v>
      </c>
      <c r="EO4" s="78" t="str">
        <f ca="1">IF(ISBLANK(INDIRECT("AO4"))," ",(INDIRECT("AO4")))</f>
        <v>індекс</v>
      </c>
      <c r="EP4" s="78" t="str">
        <f ca="1">IF(ISBLANK(INDIRECT("AP4"))," ",(INDIRECT("AP4")))</f>
        <v xml:space="preserve">країна </v>
      </c>
      <c r="EQ4" s="78" t="str">
        <f ca="1">IF(ISBLANK(INDIRECT("AQ4"))," ",(INDIRECT("AQ4")))</f>
        <v>місяць зміни місця проживання</v>
      </c>
      <c r="ER4" s="78" t="str">
        <f ca="1">IF(ISBLANK(INDIRECT("AR4"))," ",(INDIRECT("AR4")))</f>
        <v>рік зміни місця проживання</v>
      </c>
      <c r="ES4" s="78" t="str">
        <f ca="1">IF(ISBLANK(INDIRECT("AS4"))," ",(INDIRECT("AS4")))</f>
        <v xml:space="preserve">область </v>
      </c>
      <c r="ET4" s="78" t="str">
        <f ca="1">IF(ISBLANK(INDIRECT("AT4"))," ",(INDIRECT("AT4")))</f>
        <v>район</v>
      </c>
      <c r="EU4" s="78" t="str">
        <f ca="1">IF(ISBLANK(INDIRECT("AU4"))," ",(INDIRECT("AU4")))</f>
        <v>тип населеного пункту</v>
      </c>
      <c r="EV4" s="78" t="str">
        <f ca="1">IF(ISBLANK(INDIRECT("AV4"))," ",(INDIRECT("AV4")))</f>
        <v>назва населеного пункту</v>
      </c>
      <c r="EW4" s="78" t="str">
        <f ca="1">IF(ISBLANK(INDIRECT("AW4"))," ",(INDIRECT("AW4")))</f>
        <v>тип вулиці</v>
      </c>
      <c r="EX4" s="78" t="str">
        <f ca="1">IF(ISBLANK(INDIRECT("AX4"))," ",(INDIRECT("AX4")))</f>
        <v>назва вулиці</v>
      </c>
      <c r="EY4" s="78" t="str">
        <f ca="1">IF(ISBLANK(INDIRECT("AY4"))," ",(INDIRECT("AY4")))</f>
        <v xml:space="preserve">будинок </v>
      </c>
      <c r="EZ4" s="78" t="str">
        <f ca="1">IF(ISBLANK(INDIRECT("AZ4"))," ",(INDIRECT("AZ4")))</f>
        <v>квартира</v>
      </c>
      <c r="FA4" s="78" t="str">
        <f ca="1">IF(ISBLANK(INDIRECT("BA4"))," ",(INDIRECT("BA4")))</f>
        <v>Примітки до адреси</v>
      </c>
      <c r="FB4" s="78" t="str">
        <f ca="1">IF(ISBLANK(INDIRECT("BB4"))," ",(INDIRECT("BB4")))</f>
        <v>індекс</v>
      </c>
      <c r="FC4" s="78" t="str">
        <f ca="1">IF(ISBLANK(INDIRECT("BC4"))," ",(INDIRECT("BC4")))</f>
        <v xml:space="preserve">країна </v>
      </c>
      <c r="FD4" s="78" t="str">
        <f ca="1">IF(ISBLANK(INDIRECT("BD4"))," ",(INDIRECT("BD4")))</f>
        <v>місяць зміни місця проживання</v>
      </c>
      <c r="FE4" s="78" t="str">
        <f ca="1">IF(ISBLANK(INDIRECT("BE4"))," ",(INDIRECT("BE4")))</f>
        <v>рік зміни місця проживання</v>
      </c>
      <c r="FF4" s="78" t="str">
        <f ca="1">IF(ISBLANK(INDIRECT("BF4"))," ",(INDIRECT("BF4")))</f>
        <v xml:space="preserve">область </v>
      </c>
      <c r="FG4" s="78" t="str">
        <f ca="1">IF(ISBLANK(INDIRECT("BG4"))," ",(INDIRECT("BG4")))</f>
        <v>район</v>
      </c>
      <c r="FH4" s="78" t="str">
        <f ca="1">IF(ISBLANK(INDIRECT("BH4"))," ",(INDIRECT("BH4")))</f>
        <v>тип населеного пункту</v>
      </c>
      <c r="FI4" s="78" t="str">
        <f ca="1">IF(ISBLANK(INDIRECT("BI4"))," ",(INDIRECT("BI4")))</f>
        <v>назва населеного пункту</v>
      </c>
      <c r="FJ4" s="78" t="str">
        <f ca="1">IF(ISBLANK(INDIRECT("BJ4"))," ",(INDIRECT("BJ4")))</f>
        <v>тип вулиці</v>
      </c>
      <c r="FK4" s="78" t="str">
        <f ca="1">IF(ISBLANK(INDIRECT("BK4"))," ",(INDIRECT("BK4")))</f>
        <v>назва вулиці</v>
      </c>
      <c r="FL4" s="78" t="str">
        <f ca="1">IF(ISBLANK(INDIRECT("BL4"))," ",(INDIRECT("BL4")))</f>
        <v xml:space="preserve">будинок </v>
      </c>
      <c r="FM4" s="78" t="str">
        <f ca="1">IF(ISBLANK(INDIRECT("BM4"))," ",(INDIRECT("BM4")))</f>
        <v>квартира</v>
      </c>
      <c r="FN4" s="78" t="str">
        <f ca="1">IF(ISBLANK(INDIRECT("BN4"))," ",(INDIRECT("BN4")))</f>
        <v>Примітки до адреси</v>
      </c>
      <c r="FO4" s="78" t="str">
        <f ca="1">IF(ISBLANK(INDIRECT("BO4"))," ",(INDIRECT("BO4")))</f>
        <v>індекс</v>
      </c>
      <c r="FP4" s="78" t="str">
        <f ca="1">IF(ISBLANK(INDIRECT("BP4"))," ",(INDIRECT("BP4")))</f>
        <v xml:space="preserve">країна </v>
      </c>
      <c r="FQ4" s="78" t="str">
        <f ca="1">IF(ISBLANK(INDIRECT("BQ4"))," ",(INDIRECT("BQ4")))</f>
        <v>місяць зміни місця проживання</v>
      </c>
      <c r="FR4" s="78" t="str">
        <f ca="1">IF(ISBLANK(INDIRECT("BR4"))," ",(INDIRECT("BR4")))</f>
        <v>рік зміни місця проживання</v>
      </c>
      <c r="FS4" s="78" t="str">
        <f ca="1">IF(ISBLANK(INDIRECT("BS4"))," ",(INDIRECT("BS4")))</f>
        <v xml:space="preserve">область </v>
      </c>
      <c r="FT4" s="78" t="str">
        <f ca="1">IF(ISBLANK(INDIRECT("BT4"))," ",(INDIRECT("BT4")))</f>
        <v>район</v>
      </c>
      <c r="FU4" s="78" t="str">
        <f ca="1">IF(ISBLANK(INDIRECT("BU4"))," ",(INDIRECT("BU4")))</f>
        <v>тип населеного пункту</v>
      </c>
      <c r="FV4" s="78" t="str">
        <f ca="1">IF(ISBLANK(INDIRECT("BV4"))," ",(INDIRECT("BV4")))</f>
        <v>назва населеного пункту</v>
      </c>
      <c r="FW4" s="78" t="str">
        <f ca="1">IF(ISBLANK(INDIRECT("BW4"))," ",(INDIRECT("BW4")))</f>
        <v>тип вулиці</v>
      </c>
      <c r="FX4" s="78" t="str">
        <f ca="1">IF(ISBLANK(INDIRECT("BX4"))," ",(INDIRECT("BX4")))</f>
        <v>назва вулиці</v>
      </c>
      <c r="FY4" s="78" t="str">
        <f ca="1">IF(ISBLANK(INDIRECT("BY4"))," ",(INDIRECT("BY4")))</f>
        <v xml:space="preserve">будинок </v>
      </c>
      <c r="FZ4" s="78" t="str">
        <f ca="1">IF(ISBLANK(INDIRECT("BZ4"))," ",(INDIRECT("BZ4")))</f>
        <v>квартира</v>
      </c>
      <c r="GA4" s="78" t="str">
        <f ca="1">IF(ISBLANK(INDIRECT("CA4"))," ",(INDIRECT("CA4")))</f>
        <v>Примітки до адреси</v>
      </c>
      <c r="GB4" s="78" t="str">
        <f ca="1">IF(ISBLANK(INDIRECT("CB4"))," ",(INDIRECT("CB4")))</f>
        <v>індекс</v>
      </c>
      <c r="GC4" s="78" t="str">
        <f ca="1">IF(ISBLANK(INDIRECT("CC4"))," ",(INDIRECT("CC4")))</f>
        <v xml:space="preserve">країна </v>
      </c>
      <c r="GD4" s="78" t="str">
        <f ca="1">IF(ISBLANK(INDIRECT("CD4"))," ",(INDIRECT("CD4")))</f>
        <v>місяць зміни місця проживання</v>
      </c>
      <c r="GE4" s="78" t="str">
        <f ca="1">IF(ISBLANK(INDIRECT("CE4"))," ",(INDIRECT("CE4")))</f>
        <v>рік зміни місця проживання</v>
      </c>
      <c r="GF4" s="78" t="str">
        <f ca="1">IF(ISBLANK(INDIRECT("CF4"))," ",(INDIRECT("CF4")))</f>
        <v xml:space="preserve">область </v>
      </c>
      <c r="GG4" s="78" t="str">
        <f ca="1">IF(ISBLANK(INDIRECT("CG4"))," ",(INDIRECT("CG4")))</f>
        <v>район</v>
      </c>
      <c r="GH4" s="78" t="str">
        <f ca="1">IF(ISBLANK(INDIRECT("CH4"))," ",(INDIRECT("CH4")))</f>
        <v>тип населеного пункту</v>
      </c>
      <c r="GI4" s="78" t="str">
        <f ca="1">IF(ISBLANK(INDIRECT("CI4"))," ",(INDIRECT("CI4")))</f>
        <v>назва населеного пункту</v>
      </c>
      <c r="GJ4" s="78" t="str">
        <f ca="1">IF(ISBLANK(INDIRECT("CJ4"))," ",(INDIRECT("CJ4")))</f>
        <v>тип вулиці</v>
      </c>
      <c r="GK4" s="78" t="str">
        <f ca="1">IF(ISBLANK(INDIRECT("CK4"))," ",(INDIRECT("CK4")))</f>
        <v>назва вулиці</v>
      </c>
      <c r="GL4" s="78" t="str">
        <f ca="1">IF(ISBLANK(INDIRECT("CL4"))," ",(INDIRECT("CL4")))</f>
        <v xml:space="preserve">будинок </v>
      </c>
      <c r="GM4" s="78" t="str">
        <f ca="1">IF(ISBLANK(INDIRECT("CM4"))," ",(INDIRECT("CM4")))</f>
        <v>квартира</v>
      </c>
      <c r="GN4" s="78" t="str">
        <f ca="1">IF(ISBLANK(INDIRECT("CN4"))," ",(INDIRECT("CN4")))</f>
        <v>Примітки до адреси</v>
      </c>
      <c r="GO4" s="78" t="str">
        <f ca="1">IF(ISBLANK(INDIRECT("CO4"))," ",(INDIRECT("CO4")))</f>
        <v xml:space="preserve"> </v>
      </c>
      <c r="GP4" s="78" t="str">
        <f ca="1">IF(ISBLANK(INDIRECT("CP4"))," ",(INDIRECT("CP4")))</f>
        <v xml:space="preserve">найменування країни </v>
      </c>
      <c r="GQ4" s="78" t="str">
        <f ca="1">IF(ISBLANK(INDIRECT("CQ4"))," ",(INDIRECT("CQ4")))</f>
        <v>місяць зміни  податкової резидентості</v>
      </c>
      <c r="GR4" s="78" t="str">
        <f ca="1">IF(ISBLANK(INDIRECT("CR4"))," ",(INDIRECT("CR4")))</f>
        <v>рік зміни податкової резидентості</v>
      </c>
      <c r="GS4" s="78" t="str">
        <f ca="1">IF(ISBLANK(INDIRECT("CS4"))," ",(INDIRECT("CS4")))</f>
        <v xml:space="preserve"> </v>
      </c>
      <c r="GT4" s="78" t="str">
        <f ca="1">IF(ISBLANK(INDIRECT("CT4"))," ",(INDIRECT("CT4")))</f>
        <v xml:space="preserve"> </v>
      </c>
      <c r="GU4" s="78" t="str">
        <f ca="1">IF(ISBLANK(INDIRECT("CU4"))," ",(INDIRECT("CU4")))</f>
        <v xml:space="preserve"> </v>
      </c>
    </row>
    <row r="5" spans="1:203" ht="14.5" x14ac:dyDescent="0.35">
      <c r="A5" s="130">
        <v>1</v>
      </c>
      <c r="B5" s="130" t="s">
        <v>214</v>
      </c>
      <c r="C5" s="130" t="s">
        <v>215</v>
      </c>
      <c r="D5" s="130" t="s">
        <v>216</v>
      </c>
      <c r="E5" s="130" t="s">
        <v>441</v>
      </c>
      <c r="F5" s="130" t="s">
        <v>444</v>
      </c>
      <c r="G5" s="130" t="s">
        <v>616</v>
      </c>
      <c r="H5" s="130" t="s">
        <v>619</v>
      </c>
      <c r="I5" s="130" t="s">
        <v>620</v>
      </c>
      <c r="J5" s="130" t="s">
        <v>621</v>
      </c>
      <c r="K5" s="130" t="s">
        <v>622</v>
      </c>
      <c r="L5" s="130" t="s">
        <v>623</v>
      </c>
      <c r="M5" s="130" t="s">
        <v>624</v>
      </c>
      <c r="N5" s="79">
        <v>5</v>
      </c>
      <c r="O5" s="88" t="s">
        <v>767</v>
      </c>
      <c r="P5" s="130" t="s">
        <v>768</v>
      </c>
      <c r="Q5" s="130" t="s">
        <v>769</v>
      </c>
      <c r="R5" s="130" t="s">
        <v>770</v>
      </c>
      <c r="S5" s="130" t="s">
        <v>771</v>
      </c>
      <c r="T5" s="130" t="s">
        <v>772</v>
      </c>
      <c r="U5" s="130" t="s">
        <v>773</v>
      </c>
      <c r="V5" s="130" t="s">
        <v>774</v>
      </c>
      <c r="W5" s="130" t="s">
        <v>775</v>
      </c>
      <c r="X5" s="130" t="s">
        <v>776</v>
      </c>
      <c r="Y5" s="130" t="s">
        <v>777</v>
      </c>
      <c r="Z5" s="130" t="s">
        <v>778</v>
      </c>
      <c r="AA5" s="89" t="s">
        <v>779</v>
      </c>
      <c r="AB5" s="88" t="s">
        <v>780</v>
      </c>
      <c r="AC5" s="130" t="s">
        <v>781</v>
      </c>
      <c r="AD5" s="130" t="s">
        <v>782</v>
      </c>
      <c r="AE5" s="130" t="s">
        <v>783</v>
      </c>
      <c r="AF5" s="130" t="s">
        <v>784</v>
      </c>
      <c r="AG5" s="130" t="s">
        <v>785</v>
      </c>
      <c r="AH5" s="130" t="s">
        <v>786</v>
      </c>
      <c r="AI5" s="130" t="s">
        <v>787</v>
      </c>
      <c r="AJ5" s="130" t="s">
        <v>788</v>
      </c>
      <c r="AK5" s="130" t="s">
        <v>789</v>
      </c>
      <c r="AL5" s="130" t="s">
        <v>790</v>
      </c>
      <c r="AM5" s="130" t="s">
        <v>791</v>
      </c>
      <c r="AN5" s="89" t="s">
        <v>792</v>
      </c>
      <c r="AO5" s="88" t="s">
        <v>740</v>
      </c>
      <c r="AP5" s="130" t="s">
        <v>728</v>
      </c>
      <c r="AQ5" s="130" t="s">
        <v>729</v>
      </c>
      <c r="AR5" s="130" t="s">
        <v>730</v>
      </c>
      <c r="AS5" s="130" t="s">
        <v>731</v>
      </c>
      <c r="AT5" s="130" t="s">
        <v>732</v>
      </c>
      <c r="AU5" s="130" t="s">
        <v>733</v>
      </c>
      <c r="AV5" s="130" t="s">
        <v>734</v>
      </c>
      <c r="AW5" s="130" t="s">
        <v>735</v>
      </c>
      <c r="AX5" s="130" t="s">
        <v>736</v>
      </c>
      <c r="AY5" s="130" t="s">
        <v>737</v>
      </c>
      <c r="AZ5" s="130" t="s">
        <v>738</v>
      </c>
      <c r="BA5" s="89" t="s">
        <v>739</v>
      </c>
      <c r="BB5" s="88" t="s">
        <v>806</v>
      </c>
      <c r="BC5" s="130" t="s">
        <v>807</v>
      </c>
      <c r="BD5" s="130" t="s">
        <v>808</v>
      </c>
      <c r="BE5" s="130" t="s">
        <v>809</v>
      </c>
      <c r="BF5" s="130" t="s">
        <v>810</v>
      </c>
      <c r="BG5" s="130" t="s">
        <v>811</v>
      </c>
      <c r="BH5" s="130" t="s">
        <v>812</v>
      </c>
      <c r="BI5" s="130" t="s">
        <v>813</v>
      </c>
      <c r="BJ5" s="130" t="s">
        <v>814</v>
      </c>
      <c r="BK5" s="130" t="s">
        <v>815</v>
      </c>
      <c r="BL5" s="130" t="s">
        <v>816</v>
      </c>
      <c r="BM5" s="130" t="s">
        <v>817</v>
      </c>
      <c r="BN5" s="89" t="s">
        <v>818</v>
      </c>
      <c r="BO5" s="88" t="s">
        <v>741</v>
      </c>
      <c r="BP5" s="130" t="s">
        <v>742</v>
      </c>
      <c r="BQ5" s="130" t="s">
        <v>743</v>
      </c>
      <c r="BR5" s="130" t="s">
        <v>744</v>
      </c>
      <c r="BS5" s="130" t="s">
        <v>745</v>
      </c>
      <c r="BT5" s="130" t="s">
        <v>746</v>
      </c>
      <c r="BU5" s="130" t="s">
        <v>747</v>
      </c>
      <c r="BV5" s="130" t="s">
        <v>748</v>
      </c>
      <c r="BW5" s="130" t="s">
        <v>749</v>
      </c>
      <c r="BX5" s="130" t="s">
        <v>750</v>
      </c>
      <c r="BY5" s="130" t="s">
        <v>751</v>
      </c>
      <c r="BZ5" s="130" t="s">
        <v>752</v>
      </c>
      <c r="CA5" s="89" t="s">
        <v>753</v>
      </c>
      <c r="CB5" s="88" t="s">
        <v>754</v>
      </c>
      <c r="CC5" s="130" t="s">
        <v>755</v>
      </c>
      <c r="CD5" s="130" t="s">
        <v>756</v>
      </c>
      <c r="CE5" s="130" t="s">
        <v>757</v>
      </c>
      <c r="CF5" s="130" t="s">
        <v>758</v>
      </c>
      <c r="CG5" s="130" t="s">
        <v>759</v>
      </c>
      <c r="CH5" s="130" t="s">
        <v>760</v>
      </c>
      <c r="CI5" s="130" t="s">
        <v>761</v>
      </c>
      <c r="CJ5" s="130" t="s">
        <v>762</v>
      </c>
      <c r="CK5" s="130" t="s">
        <v>763</v>
      </c>
      <c r="CL5" s="130" t="s">
        <v>764</v>
      </c>
      <c r="CM5" s="130" t="s">
        <v>765</v>
      </c>
      <c r="CN5" s="89" t="s">
        <v>766</v>
      </c>
      <c r="CO5" s="129" t="s">
        <v>232</v>
      </c>
      <c r="CP5" s="130" t="s">
        <v>246</v>
      </c>
      <c r="CQ5" s="130" t="s">
        <v>247</v>
      </c>
      <c r="CR5" s="130" t="s">
        <v>371</v>
      </c>
      <c r="CS5" s="130" t="s">
        <v>240</v>
      </c>
      <c r="CT5" s="130" t="s">
        <v>248</v>
      </c>
      <c r="CU5" s="130" t="s">
        <v>249</v>
      </c>
      <c r="DB5" s="78" t="str">
        <f ca="1">IF(ISBLANK(INDIRECT("B5"))," ",(INDIRECT("B5")))</f>
        <v>2.1.</v>
      </c>
      <c r="DC5" s="78" t="str">
        <f ca="1">IF(ISBLANK(INDIRECT("C5"))," ",(INDIRECT("C5")))</f>
        <v>2.2.</v>
      </c>
      <c r="DD5" s="78" t="str">
        <f ca="1">IF(ISBLANK(INDIRECT("D5"))," ",(INDIRECT("D5")))</f>
        <v>2.3.</v>
      </c>
      <c r="DE5" s="78" t="str">
        <f ca="1">IF(ISBLANK(INDIRECT("E5"))," ",(INDIRECT("E5")))</f>
        <v>3.1</v>
      </c>
      <c r="DF5" s="78" t="str">
        <f ca="1">IF(ISBLANK(INDIRECT("F5"))," ",(INDIRECT("F5")))</f>
        <v>3.2</v>
      </c>
      <c r="DG5" s="78" t="str">
        <f ca="1">IF(ISBLANK(INDIRECT("G5"))," ",(INDIRECT("G5")))</f>
        <v>3.3</v>
      </c>
      <c r="DH5" s="78" t="str">
        <f ca="1">IF(ISBLANK(INDIRECT("H5"))," ",(INDIRECT("H5")))</f>
        <v>4.1</v>
      </c>
      <c r="DI5" s="78" t="str">
        <f ca="1">IF(ISBLANK(INDIRECT("I5"))," ",(INDIRECT("I5")))</f>
        <v>4.2</v>
      </c>
      <c r="DJ5" s="78" t="str">
        <f ca="1">IF(ISBLANK(INDIRECT("J5"))," ",(INDIRECT("J5")))</f>
        <v>4.3</v>
      </c>
      <c r="DK5" s="78" t="str">
        <f ca="1">IF(ISBLANK(INDIRECT("K5"))," ",(INDIRECT("K5")))</f>
        <v>4.4</v>
      </c>
      <c r="DL5" s="78" t="str">
        <f ca="1">IF(ISBLANK(INDIRECT("L5"))," ",(INDIRECT("L5")))</f>
        <v>4.5</v>
      </c>
      <c r="DM5" s="78" t="str">
        <f ca="1">IF(ISBLANK(INDIRECT("M5"))," ",(INDIRECT("M5")))</f>
        <v>4.6</v>
      </c>
      <c r="DN5" s="78">
        <f ca="1">IF(ISBLANK(INDIRECT("N5"))," ",(INDIRECT("N5")))</f>
        <v>5</v>
      </c>
      <c r="DO5" s="78" t="str">
        <f ca="1">IF(ISBLANK(INDIRECT("O5"))," ",(INDIRECT("O5")))</f>
        <v>8.1</v>
      </c>
      <c r="DP5" s="78" t="str">
        <f ca="1">IF(ISBLANK(INDIRECT("P5"))," ",(INDIRECT("P5")))</f>
        <v>8.2</v>
      </c>
      <c r="DQ5" s="78" t="str">
        <f ca="1">IF(ISBLANK(INDIRECT("Q5"))," ",(INDIRECT("Q5")))</f>
        <v>8.3</v>
      </c>
      <c r="DR5" s="78" t="str">
        <f ca="1">IF(ISBLANK(INDIRECT("R5"))," ",(INDIRECT("R5")))</f>
        <v>8.4</v>
      </c>
      <c r="DS5" s="78" t="str">
        <f ca="1">IF(ISBLANK(INDIRECT("S5"))," ",(INDIRECT("S5")))</f>
        <v>8.5</v>
      </c>
      <c r="DT5" s="78" t="str">
        <f ca="1">IF(ISBLANK(INDIRECT("T5"))," ",(INDIRECT("T5")))</f>
        <v>8.6</v>
      </c>
      <c r="DU5" s="78" t="str">
        <f ca="1">IF(ISBLANK(INDIRECT("U5"))," ",(INDIRECT("U5")))</f>
        <v>8.7</v>
      </c>
      <c r="DV5" s="78" t="str">
        <f ca="1">IF(ISBLANK(INDIRECT("V5"))," ",(INDIRECT("V5")))</f>
        <v>8.8</v>
      </c>
      <c r="DW5" s="78" t="str">
        <f ca="1">IF(ISBLANK(INDIRECT("W5"))," ",(INDIRECT("W5")))</f>
        <v>8.9</v>
      </c>
      <c r="DX5" s="78" t="str">
        <f ca="1">IF(ISBLANK(INDIRECT("X5"))," ",(INDIRECT("X5")))</f>
        <v>8.10</v>
      </c>
      <c r="DY5" s="78" t="str">
        <f ca="1">IF(ISBLANK(INDIRECT("Y5"))," ",(INDIRECT("Y5")))</f>
        <v>8.11</v>
      </c>
      <c r="DZ5" s="78" t="str">
        <f ca="1">IF(ISBLANK(INDIRECT("Z5"))," ",(INDIRECT("Z5")))</f>
        <v>8.12</v>
      </c>
      <c r="EA5" s="78" t="str">
        <f ca="1">IF(ISBLANK(INDIRECT("AA5"))," ",(INDIRECT("AA5")))</f>
        <v>8.13</v>
      </c>
      <c r="EB5" s="78" t="str">
        <f ca="1">IF(ISBLANK(INDIRECT("AB5"))," ",(INDIRECT("AB5")))</f>
        <v>8.14</v>
      </c>
      <c r="EC5" s="78" t="str">
        <f ca="1">IF(ISBLANK(INDIRECT("AC5"))," ",(INDIRECT("AC5")))</f>
        <v>8.15</v>
      </c>
      <c r="ED5" s="78" t="str">
        <f ca="1">IF(ISBLANK(INDIRECT("AD5"))," ",(INDIRECT("AD5")))</f>
        <v>8.16</v>
      </c>
      <c r="EE5" s="78" t="str">
        <f ca="1">IF(ISBLANK(INDIRECT("AE5"))," ",(INDIRECT("AE5")))</f>
        <v>8.17</v>
      </c>
      <c r="EF5" s="78" t="str">
        <f ca="1">IF(ISBLANK(INDIRECT("AF5"))," ",(INDIRECT("AF5")))</f>
        <v>8.18</v>
      </c>
      <c r="EG5" s="78" t="str">
        <f ca="1">IF(ISBLANK(INDIRECT("AG5"))," ",(INDIRECT("AG5")))</f>
        <v>8.19</v>
      </c>
      <c r="EH5" s="78" t="str">
        <f ca="1">IF(ISBLANK(INDIRECT("AH5"))," ",(INDIRECT("AH5")))</f>
        <v>8.20</v>
      </c>
      <c r="EI5" s="78" t="str">
        <f ca="1">IF(ISBLANK(INDIRECT("AI5"))," ",(INDIRECT("AI5")))</f>
        <v>8.21</v>
      </c>
      <c r="EJ5" s="78" t="str">
        <f ca="1">IF(ISBLANK(INDIRECT("AJ5"))," ",(INDIRECT("AJ5")))</f>
        <v>8.22</v>
      </c>
      <c r="EK5" s="78" t="str">
        <f ca="1">IF(ISBLANK(INDIRECT("AK5"))," ",(INDIRECT("AK5")))</f>
        <v>8.23</v>
      </c>
      <c r="EL5" s="78" t="str">
        <f ca="1">IF(ISBLANK(INDIRECT("AL5"))," ",(INDIRECT("AL5")))</f>
        <v>8.24</v>
      </c>
      <c r="EM5" s="78" t="str">
        <f ca="1">IF(ISBLANK(INDIRECT("AM5"))," ",(INDIRECT("AM5")))</f>
        <v>8.25</v>
      </c>
      <c r="EN5" s="78" t="str">
        <f ca="1">IF(ISBLANK(INDIRECT("AN5"))," ",(INDIRECT("AN5")))</f>
        <v>8.26</v>
      </c>
      <c r="EO5" s="78" t="str">
        <f ca="1">IF(ISBLANK(INDIRECT("AO5"))," ",(INDIRECT("AO5")))</f>
        <v>6.1</v>
      </c>
      <c r="EP5" s="78" t="str">
        <f ca="1">IF(ISBLANK(INDIRECT("AP5"))," ",(INDIRECT("AP5")))</f>
        <v>6.2</v>
      </c>
      <c r="EQ5" s="78" t="str">
        <f ca="1">IF(ISBLANK(INDIRECT("AQ5"))," ",(INDIRECT("AQ5")))</f>
        <v>6.3</v>
      </c>
      <c r="ER5" s="78" t="str">
        <f ca="1">IF(ISBLANK(INDIRECT("AR5"))," ",(INDIRECT("AR5")))</f>
        <v>6.4</v>
      </c>
      <c r="ES5" s="78" t="str">
        <f ca="1">IF(ISBLANK(INDIRECT("AS5"))," ",(INDIRECT("AS5")))</f>
        <v>6.5</v>
      </c>
      <c r="ET5" s="78" t="str">
        <f ca="1">IF(ISBLANK(INDIRECT("AT5"))," ",(INDIRECT("AT5")))</f>
        <v>6.6</v>
      </c>
      <c r="EU5" s="78" t="str">
        <f ca="1">IF(ISBLANK(INDIRECT("AU5"))," ",(INDIRECT("AU5")))</f>
        <v>6.7</v>
      </c>
      <c r="EV5" s="78" t="str">
        <f ca="1">IF(ISBLANK(INDIRECT("AV5"))," ",(INDIRECT("AV5")))</f>
        <v>6.8</v>
      </c>
      <c r="EW5" s="78" t="str">
        <f ca="1">IF(ISBLANK(INDIRECT("AW5"))," ",(INDIRECT("AW5")))</f>
        <v>6.9</v>
      </c>
      <c r="EX5" s="78" t="str">
        <f ca="1">IF(ISBLANK(INDIRECT("AX5"))," ",(INDIRECT("AX5")))</f>
        <v>6.10</v>
      </c>
      <c r="EY5" s="78" t="str">
        <f ca="1">IF(ISBLANK(INDIRECT("AY5"))," ",(INDIRECT("AY5")))</f>
        <v>6.11</v>
      </c>
      <c r="EZ5" s="78" t="str">
        <f ca="1">IF(ISBLANK(INDIRECT("AZ5"))," ",(INDIRECT("AZ5")))</f>
        <v>6.12</v>
      </c>
      <c r="FA5" s="78" t="str">
        <f ca="1">IF(ISBLANK(INDIRECT("BA5"))," ",(INDIRECT("BA5")))</f>
        <v>6.13</v>
      </c>
      <c r="FB5" s="78" t="str">
        <f ca="1">IF(ISBLANK(INDIRECT("BB5"))," ",(INDIRECT("BB5")))</f>
        <v>6.14</v>
      </c>
      <c r="FC5" s="78" t="str">
        <f ca="1">IF(ISBLANK(INDIRECT("BC5"))," ",(INDIRECT("BC5")))</f>
        <v>6.15</v>
      </c>
      <c r="FD5" s="78" t="str">
        <f ca="1">IF(ISBLANK(INDIRECT("BD5"))," ",(INDIRECT("BD5")))</f>
        <v>6.16</v>
      </c>
      <c r="FE5" s="78" t="str">
        <f ca="1">IF(ISBLANK(INDIRECT("BE5"))," ",(INDIRECT("BE5")))</f>
        <v>6.17</v>
      </c>
      <c r="FF5" s="78" t="str">
        <f ca="1">IF(ISBLANK(INDIRECT("BF5"))," ",(INDIRECT("BF5")))</f>
        <v>6.18</v>
      </c>
      <c r="FG5" s="78" t="str">
        <f ca="1">IF(ISBLANK(INDIRECT("BG5"))," ",(INDIRECT("BG5")))</f>
        <v>6.19</v>
      </c>
      <c r="FH5" s="78" t="str">
        <f ca="1">IF(ISBLANK(INDIRECT("BH5"))," ",(INDIRECT("BH5")))</f>
        <v>6.20</v>
      </c>
      <c r="FI5" s="78" t="str">
        <f ca="1">IF(ISBLANK(INDIRECT("BI5"))," ",(INDIRECT("BI5")))</f>
        <v>6.21</v>
      </c>
      <c r="FJ5" s="78" t="str">
        <f ca="1">IF(ISBLANK(INDIRECT("BJ5"))," ",(INDIRECT("BJ5")))</f>
        <v>6.22</v>
      </c>
      <c r="FK5" s="78" t="str">
        <f ca="1">IF(ISBLANK(INDIRECT("BK5"))," ",(INDIRECT("BK5")))</f>
        <v>6.23</v>
      </c>
      <c r="FL5" s="78" t="str">
        <f ca="1">IF(ISBLANK(INDIRECT("BL5"))," ",(INDIRECT("BL5")))</f>
        <v>6.24</v>
      </c>
      <c r="FM5" s="78" t="str">
        <f ca="1">IF(ISBLANK(INDIRECT("BM5"))," ",(INDIRECT("BM5")))</f>
        <v>6.25</v>
      </c>
      <c r="FN5" s="78" t="str">
        <f ca="1">IF(ISBLANK(INDIRECT("BN5"))," ",(INDIRECT("BN5")))</f>
        <v>6.26</v>
      </c>
      <c r="FO5" s="78" t="str">
        <f ca="1">IF(ISBLANK(INDIRECT("BO5"))," ",(INDIRECT("BO5")))</f>
        <v>7.1</v>
      </c>
      <c r="FP5" s="78" t="str">
        <f ca="1">IF(ISBLANK(INDIRECT("BP5"))," ",(INDIRECT("BP5")))</f>
        <v>7.2</v>
      </c>
      <c r="FQ5" s="78" t="str">
        <f ca="1">IF(ISBLANK(INDIRECT("BQ5"))," ",(INDIRECT("BQ5")))</f>
        <v>7.3</v>
      </c>
      <c r="FR5" s="78" t="str">
        <f ca="1">IF(ISBLANK(INDIRECT("BR5"))," ",(INDIRECT("BR5")))</f>
        <v>7.4</v>
      </c>
      <c r="FS5" s="78" t="str">
        <f ca="1">IF(ISBLANK(INDIRECT("BS5"))," ",(INDIRECT("BS5")))</f>
        <v>7.5</v>
      </c>
      <c r="FT5" s="78" t="str">
        <f ca="1">IF(ISBLANK(INDIRECT("BT5"))," ",(INDIRECT("BT5")))</f>
        <v>7.6</v>
      </c>
      <c r="FU5" s="78" t="str">
        <f ca="1">IF(ISBLANK(INDIRECT("BU5"))," ",(INDIRECT("BU5")))</f>
        <v>7.7</v>
      </c>
      <c r="FV5" s="78" t="str">
        <f ca="1">IF(ISBLANK(INDIRECT("BV5"))," ",(INDIRECT("BV5")))</f>
        <v>7.8</v>
      </c>
      <c r="FW5" s="78" t="str">
        <f ca="1">IF(ISBLANK(INDIRECT("BW5"))," ",(INDIRECT("BW5")))</f>
        <v>7.9</v>
      </c>
      <c r="FX5" s="78" t="str">
        <f ca="1">IF(ISBLANK(INDIRECT("BX5"))," ",(INDIRECT("BX5")))</f>
        <v>7.10</v>
      </c>
      <c r="FY5" s="78" t="str">
        <f ca="1">IF(ISBLANK(INDIRECT("BY5"))," ",(INDIRECT("BY5")))</f>
        <v>7.11</v>
      </c>
      <c r="FZ5" s="78" t="str">
        <f ca="1">IF(ISBLANK(INDIRECT("BZ5"))," ",(INDIRECT("BZ5")))</f>
        <v>7.12</v>
      </c>
      <c r="GA5" s="78" t="str">
        <f ca="1">IF(ISBLANK(INDIRECT("CA5"))," ",(INDIRECT("CA5")))</f>
        <v>7.13</v>
      </c>
      <c r="GB5" s="78" t="str">
        <f ca="1">IF(ISBLANK(INDIRECT("CB5"))," ",(INDIRECT("CB5")))</f>
        <v>7.14</v>
      </c>
      <c r="GC5" s="78" t="str">
        <f ca="1">IF(ISBLANK(INDIRECT("CC5"))," ",(INDIRECT("CC5")))</f>
        <v>7.15</v>
      </c>
      <c r="GD5" s="78" t="str">
        <f ca="1">IF(ISBLANK(INDIRECT("CD5"))," ",(INDIRECT("CD5")))</f>
        <v>7.16</v>
      </c>
      <c r="GE5" s="78" t="str">
        <f ca="1">IF(ISBLANK(INDIRECT("CE5"))," ",(INDIRECT("CE5")))</f>
        <v>7.17</v>
      </c>
      <c r="GF5" s="78" t="str">
        <f ca="1">IF(ISBLANK(INDIRECT("CF5"))," ",(INDIRECT("CF5")))</f>
        <v>7.18</v>
      </c>
      <c r="GG5" s="78" t="str">
        <f ca="1">IF(ISBLANK(INDIRECT("CG5"))," ",(INDIRECT("CG5")))</f>
        <v>7.19</v>
      </c>
      <c r="GH5" s="78" t="str">
        <f ca="1">IF(ISBLANK(INDIRECT("CH5"))," ",(INDIRECT("CH5")))</f>
        <v>7.20</v>
      </c>
      <c r="GI5" s="78" t="str">
        <f ca="1">IF(ISBLANK(INDIRECT("CI5"))," ",(INDIRECT("CI5")))</f>
        <v>7.21</v>
      </c>
      <c r="GJ5" s="78" t="str">
        <f ca="1">IF(ISBLANK(INDIRECT("CJ5"))," ",(INDIRECT("CJ5")))</f>
        <v>7.22</v>
      </c>
      <c r="GK5" s="78" t="str">
        <f ca="1">IF(ISBLANK(INDIRECT("CK5"))," ",(INDIRECT("CK5")))</f>
        <v>7.23</v>
      </c>
      <c r="GL5" s="78" t="str">
        <f ca="1">IF(ISBLANK(INDIRECT("CL5"))," ",(INDIRECT("CL5")))</f>
        <v>7.24</v>
      </c>
      <c r="GM5" s="78" t="str">
        <f ca="1">IF(ISBLANK(INDIRECT("CM5"))," ",(INDIRECT("CM5")))</f>
        <v>7.25</v>
      </c>
      <c r="GN5" s="78" t="str">
        <f ca="1">IF(ISBLANK(INDIRECT("CN5"))," ",(INDIRECT("CN5")))</f>
        <v>7.26</v>
      </c>
      <c r="GO5" s="78" t="str">
        <f ca="1">IF(ISBLANK(INDIRECT("CO5"))," ",(INDIRECT("CO5")))</f>
        <v>9</v>
      </c>
      <c r="GP5" s="78" t="str">
        <f ca="1">IF(ISBLANK(INDIRECT("CP5"))," ",(INDIRECT("CP5")))</f>
        <v>10.1.</v>
      </c>
      <c r="GQ5" s="78" t="str">
        <f ca="1">IF(ISBLANK(INDIRECT("CQ5"))," ",(INDIRECT("CQ5")))</f>
        <v>10.2.</v>
      </c>
      <c r="GR5" s="78" t="str">
        <f ca="1">IF(ISBLANK(INDIRECT("CR5"))," ",(INDIRECT("CR5")))</f>
        <v>10.3.</v>
      </c>
      <c r="GS5" s="78" t="str">
        <f ca="1">IF(ISBLANK(INDIRECT("CS5"))," ",(INDIRECT("CS5")))</f>
        <v>11</v>
      </c>
      <c r="GT5" s="78" t="str">
        <f ca="1">IF(ISBLANK(INDIRECT("CT5"))," ",(INDIRECT("CT5")))</f>
        <v>12</v>
      </c>
      <c r="GU5" s="78" t="str">
        <f ca="1">IF(ISBLANK(INDIRECT("CU5"))," ",(INDIRECT("CU5")))</f>
        <v>13</v>
      </c>
    </row>
    <row r="6" spans="1:203" ht="60" customHeight="1" thickBot="1" x14ac:dyDescent="0.4">
      <c r="A6" s="9"/>
      <c r="B6" s="9"/>
      <c r="C6" s="9"/>
      <c r="D6" s="9"/>
      <c r="E6" s="204"/>
      <c r="F6" s="9"/>
      <c r="G6" s="9"/>
      <c r="H6" s="9"/>
      <c r="I6" s="9"/>
      <c r="J6" s="9"/>
      <c r="K6" s="9"/>
      <c r="L6" s="9"/>
      <c r="M6" s="9"/>
      <c r="N6" s="85"/>
      <c r="O6" s="149"/>
      <c r="P6" s="9"/>
      <c r="Q6" s="90"/>
      <c r="R6" s="90"/>
      <c r="S6" s="90"/>
      <c r="T6" s="90"/>
      <c r="U6" s="90"/>
      <c r="V6" s="90"/>
      <c r="W6" s="90"/>
      <c r="X6" s="90"/>
      <c r="Y6" s="90"/>
      <c r="Z6" s="90"/>
      <c r="AA6" s="91"/>
      <c r="AB6" s="149"/>
      <c r="AC6" s="90"/>
      <c r="AD6" s="90"/>
      <c r="AE6" s="90"/>
      <c r="AF6" s="90"/>
      <c r="AG6" s="90"/>
      <c r="AH6" s="90"/>
      <c r="AI6" s="90"/>
      <c r="AJ6" s="90"/>
      <c r="AK6" s="90"/>
      <c r="AL6" s="90"/>
      <c r="AM6" s="90"/>
      <c r="AN6" s="91"/>
      <c r="AO6" s="149"/>
      <c r="AP6" s="90"/>
      <c r="AQ6" s="90"/>
      <c r="AR6" s="90"/>
      <c r="AS6" s="90"/>
      <c r="AT6" s="90"/>
      <c r="AU6" s="90"/>
      <c r="AV6" s="90"/>
      <c r="AW6" s="90"/>
      <c r="AX6" s="90"/>
      <c r="AY6" s="90"/>
      <c r="AZ6" s="90"/>
      <c r="BA6" s="91"/>
      <c r="BB6" s="149"/>
      <c r="BC6" s="90"/>
      <c r="BD6" s="90"/>
      <c r="BE6" s="90"/>
      <c r="BF6" s="90"/>
      <c r="BG6" s="90"/>
      <c r="BH6" s="90"/>
      <c r="BI6" s="90"/>
      <c r="BJ6" s="90"/>
      <c r="BK6" s="90"/>
      <c r="BL6" s="90"/>
      <c r="BM6" s="90"/>
      <c r="BN6" s="91"/>
      <c r="BO6" s="149"/>
      <c r="BP6" s="90"/>
      <c r="BQ6" s="90"/>
      <c r="BR6" s="90"/>
      <c r="BS6" s="90"/>
      <c r="BT6" s="90"/>
      <c r="BU6" s="90"/>
      <c r="BV6" s="90"/>
      <c r="BW6" s="90"/>
      <c r="BX6" s="90"/>
      <c r="BY6" s="90"/>
      <c r="BZ6" s="90"/>
      <c r="CA6" s="91"/>
      <c r="CB6" s="149"/>
      <c r="CC6" s="90"/>
      <c r="CD6" s="90"/>
      <c r="CE6" s="90"/>
      <c r="CF6" s="90"/>
      <c r="CG6" s="90"/>
      <c r="CH6" s="90"/>
      <c r="CI6" s="90"/>
      <c r="CJ6" s="90"/>
      <c r="CK6" s="90"/>
      <c r="CL6" s="90"/>
      <c r="CM6" s="90"/>
      <c r="CN6" s="91"/>
      <c r="CO6" s="92"/>
      <c r="CP6" s="9"/>
      <c r="CQ6" s="9"/>
      <c r="CR6" s="9"/>
      <c r="CS6" s="77"/>
      <c r="CT6" s="77"/>
      <c r="CU6" s="148"/>
      <c r="DB6" s="78" t="str">
        <f ca="1">IF(ISBLANK(INDIRECT("B6"))," ",(INDIRECT("B6")))</f>
        <v xml:space="preserve"> </v>
      </c>
      <c r="DC6" s="78" t="str">
        <f ca="1">IF(ISBLANK(INDIRECT("C6"))," ",(INDIRECT("C6")))</f>
        <v xml:space="preserve"> </v>
      </c>
      <c r="DD6" s="78" t="str">
        <f ca="1">IF(ISBLANK(INDIRECT("D6"))," ",(INDIRECT("D6")))</f>
        <v xml:space="preserve"> </v>
      </c>
      <c r="DE6" s="78" t="str">
        <f ca="1">IF(ISBLANK(INDIRECT("E6"))," ",(INDIRECT("E6")))</f>
        <v xml:space="preserve"> </v>
      </c>
      <c r="DF6" s="78" t="str">
        <f ca="1">IF(ISBLANK(INDIRECT("F6"))," ",(INDIRECT("F6")))</f>
        <v xml:space="preserve"> </v>
      </c>
      <c r="DG6" s="78" t="str">
        <f ca="1">IF(ISBLANK(INDIRECT("G6"))," ",(INDIRECT("G6")))</f>
        <v xml:space="preserve"> </v>
      </c>
      <c r="DH6" s="78" t="str">
        <f ca="1">IF(ISBLANK(INDIRECT("H6"))," ",(INDIRECT("H6")))</f>
        <v xml:space="preserve"> </v>
      </c>
      <c r="DI6" s="78" t="str">
        <f ca="1">IF(ISBLANK(INDIRECT("I6"))," ",(INDIRECT("I6")))</f>
        <v xml:space="preserve"> </v>
      </c>
      <c r="DJ6" s="78" t="str">
        <f ca="1">IF(ISBLANK(INDIRECT("J6"))," ",(INDIRECT("J6")))</f>
        <v xml:space="preserve"> </v>
      </c>
      <c r="DK6" s="78" t="str">
        <f ca="1">IF(ISBLANK(INDIRECT("K6"))," ",(INDIRECT("K6")))</f>
        <v xml:space="preserve"> </v>
      </c>
      <c r="DL6" s="78" t="str">
        <f ca="1">IF(ISBLANK(INDIRECT("L6"))," ",(INDIRECT("L6")))</f>
        <v xml:space="preserve"> </v>
      </c>
      <c r="DM6" s="78" t="str">
        <f ca="1">IF(ISBLANK(INDIRECT("M6"))," ",(INDIRECT("M6")))</f>
        <v xml:space="preserve"> </v>
      </c>
      <c r="DN6" s="78" t="str">
        <f ca="1">IF(ISBLANK(INDIRECT("N6"))," ",(INDIRECT("N6")))</f>
        <v xml:space="preserve"> </v>
      </c>
      <c r="DO6" s="78" t="str">
        <f ca="1">IF(ISBLANK(INDIRECT("O6"))," ",(INDIRECT("O6")))</f>
        <v xml:space="preserve"> </v>
      </c>
      <c r="DP6" s="78" t="str">
        <f ca="1">IF(ISBLANK(INDIRECT("P6"))," ",(INDIRECT("P6")))</f>
        <v xml:space="preserve"> </v>
      </c>
      <c r="DQ6" s="78" t="str">
        <f ca="1">IF(ISBLANK(INDIRECT("Q6"))," ",(INDIRECT("Q6")))</f>
        <v xml:space="preserve"> </v>
      </c>
      <c r="DR6" s="78" t="str">
        <f ca="1">IF(ISBLANK(INDIRECT("R6"))," ",(INDIRECT("R6")))</f>
        <v xml:space="preserve"> </v>
      </c>
      <c r="DS6" s="78" t="str">
        <f ca="1">IF(ISBLANK(INDIRECT("S6"))," ",(INDIRECT("S6")))</f>
        <v xml:space="preserve"> </v>
      </c>
      <c r="DT6" s="78" t="str">
        <f ca="1">IF(ISBLANK(INDIRECT("T6"))," ",(INDIRECT("T6")))</f>
        <v xml:space="preserve"> </v>
      </c>
      <c r="DU6" s="78" t="str">
        <f ca="1">IF(ISBLANK(INDIRECT("U6"))," ",(INDIRECT("U6")))</f>
        <v xml:space="preserve"> </v>
      </c>
      <c r="DV6" s="78" t="str">
        <f ca="1">IF(ISBLANK(INDIRECT("V6"))," ",(INDIRECT("V6")))</f>
        <v xml:space="preserve"> </v>
      </c>
      <c r="DW6" s="78" t="str">
        <f ca="1">IF(ISBLANK(INDIRECT("W6"))," ",(INDIRECT("W6")))</f>
        <v xml:space="preserve"> </v>
      </c>
      <c r="DX6" s="78" t="str">
        <f ca="1">IF(ISBLANK(INDIRECT("X6"))," ",(INDIRECT("X6")))</f>
        <v xml:space="preserve"> </v>
      </c>
      <c r="DY6" s="78" t="str">
        <f ca="1">IF(ISBLANK(INDIRECT("Y6"))," ",(INDIRECT("Y6")))</f>
        <v xml:space="preserve"> </v>
      </c>
      <c r="DZ6" s="78" t="str">
        <f ca="1">IF(ISBLANK(INDIRECT("Z6"))," ",(INDIRECT("Z6")))</f>
        <v xml:space="preserve"> </v>
      </c>
      <c r="EA6" s="78" t="str">
        <f ca="1">IF(ISBLANK(INDIRECT("AA6"))," ",(INDIRECT("AA6")))</f>
        <v xml:space="preserve"> </v>
      </c>
      <c r="EB6" s="78" t="str">
        <f ca="1">IF(ISBLANK(INDIRECT("AB6"))," ",(INDIRECT("AB6")))</f>
        <v xml:space="preserve"> </v>
      </c>
      <c r="EC6" s="78" t="str">
        <f ca="1">IF(ISBLANK(INDIRECT("AC6"))," ",(INDIRECT("AC6")))</f>
        <v xml:space="preserve"> </v>
      </c>
      <c r="ED6" s="78" t="str">
        <f ca="1">IF(ISBLANK(INDIRECT("AD6"))," ",(INDIRECT("AD6")))</f>
        <v xml:space="preserve"> </v>
      </c>
      <c r="EE6" s="78" t="str">
        <f ca="1">IF(ISBLANK(INDIRECT("AE6"))," ",(INDIRECT("AE6")))</f>
        <v xml:space="preserve"> </v>
      </c>
      <c r="EF6" s="78" t="str">
        <f ca="1">IF(ISBLANK(INDIRECT("AF6"))," ",(INDIRECT("AF6")))</f>
        <v xml:space="preserve"> </v>
      </c>
      <c r="EG6" s="78" t="str">
        <f ca="1">IF(ISBLANK(INDIRECT("AG6"))," ",(INDIRECT("AG6")))</f>
        <v xml:space="preserve"> </v>
      </c>
      <c r="EH6" s="78" t="str">
        <f ca="1">IF(ISBLANK(INDIRECT("AH6"))," ",(INDIRECT("AH6")))</f>
        <v xml:space="preserve"> </v>
      </c>
      <c r="EI6" s="78" t="str">
        <f ca="1">IF(ISBLANK(INDIRECT("AI6"))," ",(INDIRECT("AI6")))</f>
        <v xml:space="preserve"> </v>
      </c>
      <c r="EJ6" s="78" t="str">
        <f ca="1">IF(ISBLANK(INDIRECT("AJ6"))," ",(INDIRECT("AJ6")))</f>
        <v xml:space="preserve"> </v>
      </c>
      <c r="EK6" s="78" t="str">
        <f ca="1">IF(ISBLANK(INDIRECT("AK6"))," ",(INDIRECT("AK6")))</f>
        <v xml:space="preserve"> </v>
      </c>
      <c r="EL6" s="78" t="str">
        <f ca="1">IF(ISBLANK(INDIRECT("AL6"))," ",(INDIRECT("AL6")))</f>
        <v xml:space="preserve"> </v>
      </c>
      <c r="EM6" s="78" t="str">
        <f ca="1">IF(ISBLANK(INDIRECT("AM6"))," ",(INDIRECT("AM6")))</f>
        <v xml:space="preserve"> </v>
      </c>
      <c r="EN6" s="78" t="str">
        <f ca="1">IF(ISBLANK(INDIRECT("AN6"))," ",(INDIRECT("AN6")))</f>
        <v xml:space="preserve"> </v>
      </c>
      <c r="EO6" s="78" t="str">
        <f ca="1">IF(ISBLANK(INDIRECT("AO6"))," ",(INDIRECT("AO6")))</f>
        <v xml:space="preserve"> </v>
      </c>
      <c r="EP6" s="78" t="str">
        <f ca="1">IF(ISBLANK(INDIRECT("AP6"))," ",(INDIRECT("AP6")))</f>
        <v xml:space="preserve"> </v>
      </c>
      <c r="EQ6" s="78" t="str">
        <f ca="1">IF(ISBLANK(INDIRECT("AQ6"))," ",(INDIRECT("AQ6")))</f>
        <v xml:space="preserve"> </v>
      </c>
      <c r="ER6" s="78" t="str">
        <f ca="1">IF(ISBLANK(INDIRECT("AR6"))," ",(INDIRECT("AR6")))</f>
        <v xml:space="preserve"> </v>
      </c>
      <c r="ES6" s="78" t="str">
        <f ca="1">IF(ISBLANK(INDIRECT("AS6"))," ",(INDIRECT("AS6")))</f>
        <v xml:space="preserve"> </v>
      </c>
      <c r="ET6" s="78" t="str">
        <f ca="1">IF(ISBLANK(INDIRECT("AT6"))," ",(INDIRECT("AT6")))</f>
        <v xml:space="preserve"> </v>
      </c>
      <c r="EU6" s="78" t="str">
        <f ca="1">IF(ISBLANK(INDIRECT("AU6"))," ",(INDIRECT("AU6")))</f>
        <v xml:space="preserve"> </v>
      </c>
      <c r="EV6" s="78" t="str">
        <f ca="1">IF(ISBLANK(INDIRECT("AV6"))," ",(INDIRECT("AV6")))</f>
        <v xml:space="preserve"> </v>
      </c>
      <c r="EW6" s="78" t="str">
        <f ca="1">IF(ISBLANK(INDIRECT("AW6"))," ",(INDIRECT("AW6")))</f>
        <v xml:space="preserve"> </v>
      </c>
      <c r="EX6" s="78" t="str">
        <f ca="1">IF(ISBLANK(INDIRECT("AX6"))," ",(INDIRECT("AX6")))</f>
        <v xml:space="preserve"> </v>
      </c>
      <c r="EY6" s="78" t="str">
        <f ca="1">IF(ISBLANK(INDIRECT("AY6"))," ",(INDIRECT("AY6")))</f>
        <v xml:space="preserve"> </v>
      </c>
      <c r="EZ6" s="78" t="str">
        <f ca="1">IF(ISBLANK(INDIRECT("AZ6"))," ",(INDIRECT("AZ6")))</f>
        <v xml:space="preserve"> </v>
      </c>
      <c r="FA6" s="78" t="str">
        <f ca="1">IF(ISBLANK(INDIRECT("BA6"))," ",(INDIRECT("BA6")))</f>
        <v xml:space="preserve"> </v>
      </c>
      <c r="FB6" s="78" t="str">
        <f ca="1">IF(ISBLANK(INDIRECT("BB6"))," ",(INDIRECT("BB6")))</f>
        <v xml:space="preserve"> </v>
      </c>
      <c r="FC6" s="78" t="str">
        <f ca="1">IF(ISBLANK(INDIRECT("BC6"))," ",(INDIRECT("BC6")))</f>
        <v xml:space="preserve"> </v>
      </c>
      <c r="FD6" s="78" t="str">
        <f ca="1">IF(ISBLANK(INDIRECT("BD6"))," ",(INDIRECT("BD6")))</f>
        <v xml:space="preserve"> </v>
      </c>
      <c r="FE6" s="78" t="str">
        <f ca="1">IF(ISBLANK(INDIRECT("BE6"))," ",(INDIRECT("BE6")))</f>
        <v xml:space="preserve"> </v>
      </c>
      <c r="FF6" s="78" t="str">
        <f ca="1">IF(ISBLANK(INDIRECT("BF6"))," ",(INDIRECT("BF6")))</f>
        <v xml:space="preserve"> </v>
      </c>
      <c r="FG6" s="78" t="str">
        <f ca="1">IF(ISBLANK(INDIRECT("BG6"))," ",(INDIRECT("BG6")))</f>
        <v xml:space="preserve"> </v>
      </c>
      <c r="FH6" s="78" t="str">
        <f ca="1">IF(ISBLANK(INDIRECT("BH6"))," ",(INDIRECT("BH6")))</f>
        <v xml:space="preserve"> </v>
      </c>
      <c r="FI6" s="78" t="str">
        <f ca="1">IF(ISBLANK(INDIRECT("BI6"))," ",(INDIRECT("BI6")))</f>
        <v xml:space="preserve"> </v>
      </c>
      <c r="FJ6" s="78" t="str">
        <f ca="1">IF(ISBLANK(INDIRECT("BJ6"))," ",(INDIRECT("BJ6")))</f>
        <v xml:space="preserve"> </v>
      </c>
      <c r="FK6" s="78" t="str">
        <f ca="1">IF(ISBLANK(INDIRECT("BK6"))," ",(INDIRECT("BK6")))</f>
        <v xml:space="preserve"> </v>
      </c>
      <c r="FL6" s="78" t="str">
        <f ca="1">IF(ISBLANK(INDIRECT("BL6"))," ",(INDIRECT("BL6")))</f>
        <v xml:space="preserve"> </v>
      </c>
      <c r="FM6" s="78" t="str">
        <f ca="1">IF(ISBLANK(INDIRECT("BM6"))," ",(INDIRECT("BM6")))</f>
        <v xml:space="preserve"> </v>
      </c>
      <c r="FN6" s="78" t="str">
        <f ca="1">IF(ISBLANK(INDIRECT("BN6"))," ",(INDIRECT("BN6")))</f>
        <v xml:space="preserve"> </v>
      </c>
      <c r="FO6" s="78" t="str">
        <f ca="1">IF(ISBLANK(INDIRECT("BO6"))," ",(INDIRECT("BO6")))</f>
        <v xml:space="preserve"> </v>
      </c>
      <c r="FP6" s="78" t="str">
        <f ca="1">IF(ISBLANK(INDIRECT("BP6"))," ",(INDIRECT("BP6")))</f>
        <v xml:space="preserve"> </v>
      </c>
      <c r="FQ6" s="78" t="str">
        <f ca="1">IF(ISBLANK(INDIRECT("BQ6"))," ",(INDIRECT("BQ6")))</f>
        <v xml:space="preserve"> </v>
      </c>
      <c r="FR6" s="78" t="str">
        <f ca="1">IF(ISBLANK(INDIRECT("BR6"))," ",(INDIRECT("BR6")))</f>
        <v xml:space="preserve"> </v>
      </c>
      <c r="FS6" s="78" t="str">
        <f ca="1">IF(ISBLANK(INDIRECT("BS6"))," ",(INDIRECT("BS6")))</f>
        <v xml:space="preserve"> </v>
      </c>
      <c r="FT6" s="78" t="str">
        <f ca="1">IF(ISBLANK(INDIRECT("BT6"))," ",(INDIRECT("BT6")))</f>
        <v xml:space="preserve"> </v>
      </c>
      <c r="FU6" s="78" t="str">
        <f ca="1">IF(ISBLANK(INDIRECT("BU6"))," ",(INDIRECT("BU6")))</f>
        <v xml:space="preserve"> </v>
      </c>
      <c r="FV6" s="78" t="str">
        <f ca="1">IF(ISBLANK(INDIRECT("BV6"))," ",(INDIRECT("BV6")))</f>
        <v xml:space="preserve"> </v>
      </c>
      <c r="FW6" s="78" t="str">
        <f ca="1">IF(ISBLANK(INDIRECT("BW6"))," ",(INDIRECT("BW6")))</f>
        <v xml:space="preserve"> </v>
      </c>
      <c r="FX6" s="78" t="str">
        <f ca="1">IF(ISBLANK(INDIRECT("BX6"))," ",(INDIRECT("BX6")))</f>
        <v xml:space="preserve"> </v>
      </c>
      <c r="FY6" s="78" t="str">
        <f ca="1">IF(ISBLANK(INDIRECT("BY6"))," ",(INDIRECT("BY6")))</f>
        <v xml:space="preserve"> </v>
      </c>
      <c r="FZ6" s="78" t="str">
        <f ca="1">IF(ISBLANK(INDIRECT("BZ6"))," ",(INDIRECT("BZ6")))</f>
        <v xml:space="preserve"> </v>
      </c>
      <c r="GA6" s="78" t="str">
        <f ca="1">IF(ISBLANK(INDIRECT("CA6"))," ",(INDIRECT("CA6")))</f>
        <v xml:space="preserve"> </v>
      </c>
      <c r="GB6" s="78" t="str">
        <f ca="1">IF(ISBLANK(INDIRECT("CB6"))," ",(INDIRECT("CB6")))</f>
        <v xml:space="preserve"> </v>
      </c>
      <c r="GC6" s="78" t="str">
        <f ca="1">IF(ISBLANK(INDIRECT("CC6"))," ",(INDIRECT("CC6")))</f>
        <v xml:space="preserve"> </v>
      </c>
      <c r="GD6" s="78" t="str">
        <f ca="1">IF(ISBLANK(INDIRECT("CD6"))," ",(INDIRECT("CD6")))</f>
        <v xml:space="preserve"> </v>
      </c>
      <c r="GE6" s="78" t="str">
        <f ca="1">IF(ISBLANK(INDIRECT("CE6"))," ",(INDIRECT("CE6")))</f>
        <v xml:space="preserve"> </v>
      </c>
      <c r="GF6" s="78" t="str">
        <f ca="1">IF(ISBLANK(INDIRECT("CF6"))," ",(INDIRECT("CF6")))</f>
        <v xml:space="preserve"> </v>
      </c>
      <c r="GG6" s="78" t="str">
        <f ca="1">IF(ISBLANK(INDIRECT("CG6"))," ",(INDIRECT("CG6")))</f>
        <v xml:space="preserve"> </v>
      </c>
      <c r="GH6" s="78" t="str">
        <f ca="1">IF(ISBLANK(INDIRECT("CH6"))," ",(INDIRECT("CH6")))</f>
        <v xml:space="preserve"> </v>
      </c>
      <c r="GI6" s="78" t="str">
        <f ca="1">IF(ISBLANK(INDIRECT("CI6"))," ",(INDIRECT("CI6")))</f>
        <v xml:space="preserve"> </v>
      </c>
      <c r="GJ6" s="78" t="str">
        <f ca="1">IF(ISBLANK(INDIRECT("CJ6"))," ",(INDIRECT("CJ6")))</f>
        <v xml:space="preserve"> </v>
      </c>
      <c r="GK6" s="78" t="str">
        <f ca="1">IF(ISBLANK(INDIRECT("CK6"))," ",(INDIRECT("CK6")))</f>
        <v xml:space="preserve"> </v>
      </c>
      <c r="GL6" s="78" t="str">
        <f ca="1">IF(ISBLANK(INDIRECT("CL6"))," ",(INDIRECT("CL6")))</f>
        <v xml:space="preserve"> </v>
      </c>
      <c r="GM6" s="78" t="str">
        <f ca="1">IF(ISBLANK(INDIRECT("CM6"))," ",(INDIRECT("CM6")))</f>
        <v xml:space="preserve"> </v>
      </c>
      <c r="GN6" s="78" t="str">
        <f ca="1">IF(ISBLANK(INDIRECT("CN6"))," ",(INDIRECT("CN6")))</f>
        <v xml:space="preserve"> </v>
      </c>
      <c r="GO6" s="78" t="str">
        <f ca="1">IF(ISBLANK(INDIRECT("CO6"))," ",(INDIRECT("CO6")))</f>
        <v xml:space="preserve"> </v>
      </c>
      <c r="GP6" s="78" t="str">
        <f ca="1">IF(ISBLANK(INDIRECT("CP6"))," ",(INDIRECT("CP6")))</f>
        <v xml:space="preserve"> </v>
      </c>
      <c r="GQ6" s="78" t="str">
        <f ca="1">IF(ISBLANK(INDIRECT("CQ6"))," ",(INDIRECT("CQ6")))</f>
        <v xml:space="preserve"> </v>
      </c>
      <c r="GR6" s="78" t="str">
        <f ca="1">IF(ISBLANK(INDIRECT("CR6"))," ",(INDIRECT("CR6")))</f>
        <v xml:space="preserve"> </v>
      </c>
      <c r="GS6" s="78" t="str">
        <f ca="1">IF(ISBLANK(INDIRECT("CS6"))," ",(INDIRECT("CS6")))</f>
        <v xml:space="preserve"> </v>
      </c>
      <c r="GT6" s="78" t="str">
        <f ca="1">IF(ISBLANK(INDIRECT("CT6"))," ",(INDIRECT("CT6")))</f>
        <v xml:space="preserve"> </v>
      </c>
      <c r="GU6" s="78" t="str">
        <f ca="1">IF(ISBLANK(INDIRECT("CU6"))," ",(INDIRECT("CU6")))</f>
        <v xml:space="preserve"> </v>
      </c>
    </row>
    <row r="7" spans="1:203" ht="15" hidden="1" thickTop="1" x14ac:dyDescent="0.35"/>
    <row r="8" spans="1:203" ht="14.5" hidden="1" x14ac:dyDescent="0.35"/>
    <row r="9" spans="1:203" ht="14.5" hidden="1" x14ac:dyDescent="0.35"/>
    <row r="10" spans="1:203" ht="14.5" hidden="1" x14ac:dyDescent="0.35"/>
    <row r="11" spans="1:203" ht="14.5" hidden="1" x14ac:dyDescent="0.35"/>
    <row r="12" spans="1:203" ht="14.5" hidden="1" x14ac:dyDescent="0.35"/>
    <row r="13" spans="1:203" ht="14.5" hidden="1" x14ac:dyDescent="0.35"/>
    <row r="14" spans="1:203" ht="14.5" hidden="1" x14ac:dyDescent="0.35"/>
    <row r="15" spans="1:203" ht="14.5" hidden="1" x14ac:dyDescent="0.35">
      <c r="E15" s="244"/>
      <c r="F15" s="264"/>
      <c r="G15" s="264"/>
      <c r="H15" s="264"/>
      <c r="I15" s="264"/>
      <c r="J15" s="264"/>
      <c r="K15" s="264"/>
      <c r="L15" s="264"/>
      <c r="M15" s="264"/>
      <c r="N15" s="264"/>
      <c r="O15" s="264"/>
    </row>
    <row r="16" spans="1:203" ht="14.5" hidden="1" x14ac:dyDescent="0.35">
      <c r="E16" s="244"/>
      <c r="F16" s="264" t="s">
        <v>4</v>
      </c>
      <c r="G16" s="264"/>
      <c r="H16" s="264" t="s">
        <v>5</v>
      </c>
      <c r="I16" s="264"/>
      <c r="J16" s="264" t="s">
        <v>6</v>
      </c>
      <c r="K16" s="264"/>
      <c r="L16" s="264" t="s">
        <v>125</v>
      </c>
      <c r="M16" s="264"/>
      <c r="N16" s="264"/>
      <c r="O16" s="264"/>
    </row>
    <row r="17" spans="5:15" ht="14.5" hidden="1" x14ac:dyDescent="0.35">
      <c r="E17" s="244"/>
      <c r="F17" s="264" t="s">
        <v>4</v>
      </c>
      <c r="G17" s="264" t="s">
        <v>314</v>
      </c>
      <c r="H17" s="264" t="s">
        <v>5</v>
      </c>
      <c r="I17" s="264"/>
      <c r="J17" s="264" t="s">
        <v>6</v>
      </c>
      <c r="K17" s="264" t="s">
        <v>314</v>
      </c>
      <c r="L17" s="264" t="s">
        <v>21</v>
      </c>
      <c r="M17" s="264" t="s">
        <v>314</v>
      </c>
      <c r="N17" s="264"/>
      <c r="O17" s="264"/>
    </row>
    <row r="18" spans="5:15" ht="14.5" hidden="1" x14ac:dyDescent="0.35">
      <c r="E18" s="244"/>
      <c r="F18" s="264" t="s">
        <v>84</v>
      </c>
      <c r="G18" s="264" t="s">
        <v>124</v>
      </c>
      <c r="H18" s="264" t="s">
        <v>84</v>
      </c>
      <c r="I18" s="264" t="s">
        <v>94</v>
      </c>
      <c r="J18" s="264" t="s">
        <v>84</v>
      </c>
      <c r="K18" s="264" t="s">
        <v>94</v>
      </c>
      <c r="L18" s="264" t="s">
        <v>872</v>
      </c>
      <c r="M18" s="264" t="s">
        <v>867</v>
      </c>
      <c r="N18" s="264" t="s">
        <v>84</v>
      </c>
      <c r="O18" s="264" t="s">
        <v>84</v>
      </c>
    </row>
    <row r="19" spans="5:15" ht="14.5" hidden="1" x14ac:dyDescent="0.35">
      <c r="E19" s="244" t="s">
        <v>84</v>
      </c>
      <c r="F19" s="264" t="s">
        <v>95</v>
      </c>
      <c r="G19" s="264">
        <v>1</v>
      </c>
      <c r="H19" s="264" t="s">
        <v>7</v>
      </c>
      <c r="I19" s="264" t="s">
        <v>8</v>
      </c>
      <c r="J19" s="264" t="s">
        <v>839</v>
      </c>
      <c r="K19" s="264" t="s">
        <v>15</v>
      </c>
      <c r="L19" s="264" t="s">
        <v>84</v>
      </c>
      <c r="M19" s="264" t="s">
        <v>867</v>
      </c>
      <c r="N19" s="264">
        <v>1910</v>
      </c>
      <c r="O19" s="264" t="s">
        <v>318</v>
      </c>
    </row>
    <row r="20" spans="5:15" ht="14.5" hidden="1" x14ac:dyDescent="0.35">
      <c r="E20" s="244" t="s">
        <v>799</v>
      </c>
      <c r="F20" s="264" t="s">
        <v>96</v>
      </c>
      <c r="G20" s="264">
        <v>2</v>
      </c>
      <c r="H20" s="264" t="s">
        <v>9</v>
      </c>
      <c r="I20" s="264" t="s">
        <v>10</v>
      </c>
      <c r="J20" s="264" t="s">
        <v>16</v>
      </c>
      <c r="K20" s="264" t="s">
        <v>17</v>
      </c>
      <c r="L20" s="264" t="s">
        <v>880</v>
      </c>
      <c r="M20" s="264">
        <v>895</v>
      </c>
      <c r="N20" s="264">
        <v>1911</v>
      </c>
      <c r="O20" s="264" t="s">
        <v>320</v>
      </c>
    </row>
    <row r="21" spans="5:15" ht="14.5" hidden="1" x14ac:dyDescent="0.35">
      <c r="E21" s="244" t="s">
        <v>442</v>
      </c>
      <c r="F21" s="264" t="s">
        <v>97</v>
      </c>
      <c r="G21" s="264">
        <v>3</v>
      </c>
      <c r="H21" s="264" t="s">
        <v>11</v>
      </c>
      <c r="I21" s="264" t="s">
        <v>12</v>
      </c>
      <c r="J21" s="264" t="s">
        <v>14</v>
      </c>
      <c r="K21" s="264" t="s">
        <v>18</v>
      </c>
      <c r="L21" s="264" t="s">
        <v>878</v>
      </c>
      <c r="M21" s="264" t="s">
        <v>879</v>
      </c>
      <c r="N21" s="264">
        <v>1912</v>
      </c>
      <c r="O21" s="264" t="s">
        <v>321</v>
      </c>
    </row>
    <row r="22" spans="5:15" ht="14.5" hidden="1" x14ac:dyDescent="0.35">
      <c r="E22" s="244" t="s">
        <v>798</v>
      </c>
      <c r="F22" s="264" t="s">
        <v>98</v>
      </c>
      <c r="G22" s="264">
        <v>4</v>
      </c>
      <c r="H22" s="264" t="s">
        <v>13</v>
      </c>
      <c r="I22" s="264" t="s">
        <v>13</v>
      </c>
      <c r="J22" s="264" t="s">
        <v>840</v>
      </c>
      <c r="K22" s="264" t="s">
        <v>20</v>
      </c>
      <c r="L22" s="264" t="s">
        <v>22</v>
      </c>
      <c r="M22" s="264" t="s">
        <v>875</v>
      </c>
      <c r="N22" s="264">
        <v>1913</v>
      </c>
      <c r="O22" s="264" t="s">
        <v>322</v>
      </c>
    </row>
    <row r="23" spans="5:15" ht="14.5" hidden="1" x14ac:dyDescent="0.35">
      <c r="E23" s="244"/>
      <c r="F23" s="264" t="s">
        <v>99</v>
      </c>
      <c r="G23" s="264">
        <v>5</v>
      </c>
      <c r="H23" s="264" t="s">
        <v>92</v>
      </c>
      <c r="I23" s="264" t="s">
        <v>93</v>
      </c>
      <c r="J23" s="264" t="s">
        <v>841</v>
      </c>
      <c r="K23" s="264" t="s">
        <v>85</v>
      </c>
      <c r="L23" s="264" t="s">
        <v>1498</v>
      </c>
      <c r="M23" s="264" t="s">
        <v>883</v>
      </c>
      <c r="N23" s="264">
        <v>1914</v>
      </c>
      <c r="O23" s="264" t="s">
        <v>323</v>
      </c>
    </row>
    <row r="24" spans="5:15" ht="14.5" hidden="1" x14ac:dyDescent="0.35">
      <c r="F24" s="264" t="s">
        <v>100</v>
      </c>
      <c r="G24" s="264">
        <v>6</v>
      </c>
      <c r="J24" s="264" t="s">
        <v>87</v>
      </c>
      <c r="K24" s="264" t="s">
        <v>87</v>
      </c>
      <c r="L24" s="264" t="s">
        <v>888</v>
      </c>
      <c r="M24" s="264">
        <v>248</v>
      </c>
      <c r="N24" s="264">
        <v>1915</v>
      </c>
      <c r="O24" s="264" t="s">
        <v>324</v>
      </c>
    </row>
    <row r="25" spans="5:15" ht="14.5" hidden="1" x14ac:dyDescent="0.35">
      <c r="F25" s="264" t="s">
        <v>101</v>
      </c>
      <c r="G25" s="264">
        <v>7</v>
      </c>
      <c r="J25" s="264" t="s">
        <v>88</v>
      </c>
      <c r="K25" s="264" t="s">
        <v>88</v>
      </c>
      <c r="L25" s="264" t="s">
        <v>23</v>
      </c>
      <c r="M25" s="264" t="s">
        <v>870</v>
      </c>
      <c r="N25" s="264">
        <v>1916</v>
      </c>
      <c r="O25" s="264" t="s">
        <v>326</v>
      </c>
    </row>
    <row r="26" spans="5:15" ht="14.5" hidden="1" x14ac:dyDescent="0.35">
      <c r="F26" s="264" t="s">
        <v>102</v>
      </c>
      <c r="G26" s="264">
        <v>8</v>
      </c>
      <c r="J26" s="264" t="s">
        <v>86</v>
      </c>
      <c r="K26" s="264" t="s">
        <v>89</v>
      </c>
      <c r="L26" s="264" t="s">
        <v>325</v>
      </c>
      <c r="M26" s="264" t="s">
        <v>881</v>
      </c>
      <c r="N26" s="264">
        <v>1917</v>
      </c>
      <c r="O26" s="264" t="s">
        <v>327</v>
      </c>
    </row>
    <row r="27" spans="5:15" ht="14.5" hidden="1" x14ac:dyDescent="0.35">
      <c r="F27" s="264" t="s">
        <v>103</v>
      </c>
      <c r="G27" s="264">
        <v>9</v>
      </c>
      <c r="J27" s="264" t="s">
        <v>19</v>
      </c>
      <c r="K27" s="264" t="s">
        <v>90</v>
      </c>
      <c r="L27" s="264" t="s">
        <v>893</v>
      </c>
      <c r="M27" s="264" t="s">
        <v>891</v>
      </c>
      <c r="N27" s="264">
        <v>1918</v>
      </c>
      <c r="O27" s="264" t="s">
        <v>328</v>
      </c>
    </row>
    <row r="28" spans="5:15" ht="14.5" hidden="1" x14ac:dyDescent="0.35">
      <c r="F28" s="264" t="s">
        <v>104</v>
      </c>
      <c r="G28" s="264">
        <v>10</v>
      </c>
      <c r="J28" s="244" t="s">
        <v>842</v>
      </c>
      <c r="L28" s="264" t="s">
        <v>24</v>
      </c>
      <c r="M28" s="264">
        <v>660</v>
      </c>
      <c r="N28" s="264">
        <v>1919</v>
      </c>
      <c r="O28" s="264" t="s">
        <v>329</v>
      </c>
    </row>
    <row r="29" spans="5:15" ht="14.5" hidden="1" x14ac:dyDescent="0.35">
      <c r="F29" s="264" t="s">
        <v>105</v>
      </c>
      <c r="G29" s="264">
        <v>11</v>
      </c>
      <c r="J29" s="244" t="s">
        <v>91</v>
      </c>
      <c r="L29" s="264" t="s">
        <v>25</v>
      </c>
      <c r="M29" s="264" t="s">
        <v>896</v>
      </c>
      <c r="N29" s="264">
        <v>1920</v>
      </c>
      <c r="O29" s="264" t="s">
        <v>330</v>
      </c>
    </row>
    <row r="30" spans="5:15" ht="14.5" hidden="1" x14ac:dyDescent="0.35">
      <c r="F30" s="264" t="s">
        <v>106</v>
      </c>
      <c r="G30" s="264">
        <v>12</v>
      </c>
      <c r="J30" s="244" t="s">
        <v>89</v>
      </c>
      <c r="L30" s="264" t="s">
        <v>1499</v>
      </c>
      <c r="M30" s="264" t="s">
        <v>897</v>
      </c>
      <c r="N30" s="264">
        <v>1921</v>
      </c>
      <c r="O30" s="264" t="s">
        <v>332</v>
      </c>
    </row>
    <row r="31" spans="5:15" ht="14.5" hidden="1" x14ac:dyDescent="0.35">
      <c r="F31" s="264" t="s">
        <v>107</v>
      </c>
      <c r="G31" s="264">
        <v>13</v>
      </c>
      <c r="J31" s="244" t="s">
        <v>90</v>
      </c>
      <c r="L31" s="264" t="s">
        <v>331</v>
      </c>
      <c r="M31" s="264" t="s">
        <v>871</v>
      </c>
      <c r="N31" s="264">
        <v>1922</v>
      </c>
    </row>
    <row r="32" spans="5:15" ht="14.5" hidden="1" x14ac:dyDescent="0.35">
      <c r="F32" s="264" t="s">
        <v>108</v>
      </c>
      <c r="G32" s="264">
        <v>14</v>
      </c>
      <c r="J32" s="244" t="s">
        <v>843</v>
      </c>
      <c r="L32" s="264" t="s">
        <v>27</v>
      </c>
      <c r="M32" s="264" t="s">
        <v>868</v>
      </c>
      <c r="N32" s="264">
        <v>1923</v>
      </c>
    </row>
    <row r="33" spans="6:14" ht="14.5" hidden="1" x14ac:dyDescent="0.35">
      <c r="F33" s="264" t="s">
        <v>109</v>
      </c>
      <c r="G33" s="264">
        <v>15</v>
      </c>
      <c r="L33" s="264" t="s">
        <v>28</v>
      </c>
      <c r="M33" s="264" t="s">
        <v>884</v>
      </c>
      <c r="N33" s="264">
        <v>1924</v>
      </c>
    </row>
    <row r="34" spans="6:14" ht="14.5" hidden="1" x14ac:dyDescent="0.35">
      <c r="F34" s="264" t="s">
        <v>110</v>
      </c>
      <c r="G34" s="264">
        <v>16</v>
      </c>
      <c r="L34" s="264" t="s">
        <v>1500</v>
      </c>
      <c r="M34" s="264">
        <v>533</v>
      </c>
      <c r="N34" s="264">
        <v>1925</v>
      </c>
    </row>
    <row r="35" spans="6:14" ht="14.5" hidden="1" x14ac:dyDescent="0.35">
      <c r="F35" s="264" t="s">
        <v>111</v>
      </c>
      <c r="G35" s="264">
        <v>17</v>
      </c>
      <c r="L35" s="264" t="s">
        <v>1501</v>
      </c>
      <c r="M35" s="264" t="s">
        <v>869</v>
      </c>
      <c r="N35" s="264">
        <v>1926</v>
      </c>
    </row>
    <row r="36" spans="6:14" ht="14.5" hidden="1" x14ac:dyDescent="0.35">
      <c r="F36" s="264" t="s">
        <v>112</v>
      </c>
      <c r="G36" s="264">
        <v>18</v>
      </c>
      <c r="L36" s="264" t="s">
        <v>29</v>
      </c>
      <c r="M36" s="264">
        <v>112</v>
      </c>
      <c r="N36" s="264">
        <v>1927</v>
      </c>
    </row>
    <row r="37" spans="6:14" ht="14.5" hidden="1" x14ac:dyDescent="0.35">
      <c r="F37" s="264" t="s">
        <v>113</v>
      </c>
      <c r="G37" s="264">
        <v>19</v>
      </c>
      <c r="L37" s="264" t="s">
        <v>30</v>
      </c>
      <c r="M37" s="264" t="s">
        <v>889</v>
      </c>
      <c r="N37" s="264">
        <v>1928</v>
      </c>
    </row>
    <row r="38" spans="6:14" ht="14.5" hidden="1" x14ac:dyDescent="0.35">
      <c r="F38" s="264" t="s">
        <v>114</v>
      </c>
      <c r="G38" s="264">
        <v>20</v>
      </c>
      <c r="L38" s="264" t="s">
        <v>1502</v>
      </c>
      <c r="M38" s="264" t="s">
        <v>906</v>
      </c>
      <c r="N38" s="264">
        <v>1929</v>
      </c>
    </row>
    <row r="39" spans="6:14" ht="14.5" hidden="1" x14ac:dyDescent="0.35">
      <c r="F39" s="264" t="s">
        <v>115</v>
      </c>
      <c r="G39" s="264">
        <v>21</v>
      </c>
      <c r="L39" s="264" t="s">
        <v>915</v>
      </c>
      <c r="M39" s="264" t="s">
        <v>894</v>
      </c>
      <c r="N39" s="264">
        <v>1930</v>
      </c>
    </row>
    <row r="40" spans="6:14" ht="14.5" hidden="1" x14ac:dyDescent="0.35">
      <c r="F40" s="264" t="s">
        <v>116</v>
      </c>
      <c r="G40" s="264">
        <v>22</v>
      </c>
      <c r="L40" s="264" t="s">
        <v>917</v>
      </c>
      <c r="M40" s="264" t="s">
        <v>898</v>
      </c>
      <c r="N40" s="264">
        <v>1931</v>
      </c>
    </row>
    <row r="41" spans="6:14" ht="14.5" hidden="1" x14ac:dyDescent="0.35">
      <c r="F41" s="264" t="s">
        <v>117</v>
      </c>
      <c r="G41" s="264">
        <v>23</v>
      </c>
      <c r="L41" s="264" t="s">
        <v>919</v>
      </c>
      <c r="M41" s="264" t="s">
        <v>900</v>
      </c>
      <c r="N41" s="264">
        <v>1932</v>
      </c>
    </row>
    <row r="42" spans="6:14" ht="14.5" hidden="1" x14ac:dyDescent="0.35">
      <c r="F42" s="264" t="s">
        <v>118</v>
      </c>
      <c r="G42" s="264">
        <v>24</v>
      </c>
      <c r="L42" s="264" t="s">
        <v>1503</v>
      </c>
      <c r="M42" s="264" t="s">
        <v>916</v>
      </c>
      <c r="N42" s="264">
        <v>1933</v>
      </c>
    </row>
    <row r="43" spans="6:14" ht="14.5" hidden="1" x14ac:dyDescent="0.35">
      <c r="F43" s="264" t="s">
        <v>119</v>
      </c>
      <c r="G43" s="264">
        <v>25</v>
      </c>
      <c r="L43" s="264" t="s">
        <v>907</v>
      </c>
      <c r="M43" s="264">
        <v>204</v>
      </c>
      <c r="N43" s="264">
        <v>1934</v>
      </c>
    </row>
    <row r="44" spans="6:14" ht="14.5" hidden="1" x14ac:dyDescent="0.35">
      <c r="F44" s="264" t="s">
        <v>120</v>
      </c>
      <c r="G44" s="264">
        <v>26</v>
      </c>
      <c r="L44" s="264" t="s">
        <v>923</v>
      </c>
      <c r="M44" s="264" t="s">
        <v>902</v>
      </c>
      <c r="N44" s="264">
        <v>1935</v>
      </c>
    </row>
    <row r="45" spans="6:14" ht="14.5" hidden="1" x14ac:dyDescent="0.35">
      <c r="F45" s="264" t="s">
        <v>121</v>
      </c>
      <c r="G45" s="264">
        <v>27</v>
      </c>
      <c r="L45" s="264" t="s">
        <v>1504</v>
      </c>
      <c r="M45" s="264" t="s">
        <v>908</v>
      </c>
      <c r="N45" s="264">
        <v>1936</v>
      </c>
    </row>
    <row r="46" spans="6:14" ht="14.5" hidden="1" x14ac:dyDescent="0.35">
      <c r="F46" s="264" t="s">
        <v>122</v>
      </c>
      <c r="G46" s="264">
        <v>28</v>
      </c>
      <c r="L46" s="264" t="s">
        <v>1505</v>
      </c>
      <c r="M46" s="264">
        <v>100</v>
      </c>
      <c r="N46" s="264">
        <v>1937</v>
      </c>
    </row>
    <row r="47" spans="6:14" ht="14.5" hidden="1" x14ac:dyDescent="0.35">
      <c r="F47" s="264" t="s">
        <v>123</v>
      </c>
      <c r="G47" s="264">
        <v>29</v>
      </c>
      <c r="L47" s="264" t="s">
        <v>926</v>
      </c>
      <c r="M47" s="264">
        <v>535</v>
      </c>
      <c r="N47" s="264">
        <v>1938</v>
      </c>
    </row>
    <row r="48" spans="6:14" ht="14.5" hidden="1" x14ac:dyDescent="0.35">
      <c r="L48" s="264" t="s">
        <v>31</v>
      </c>
      <c r="M48" s="264" t="s">
        <v>927</v>
      </c>
      <c r="N48" s="264">
        <v>1939</v>
      </c>
    </row>
    <row r="49" spans="12:14" ht="14.5" hidden="1" x14ac:dyDescent="0.35">
      <c r="L49" s="264" t="s">
        <v>1121</v>
      </c>
      <c r="M49" s="264" t="s">
        <v>929</v>
      </c>
      <c r="N49" s="264">
        <v>1940</v>
      </c>
    </row>
    <row r="50" spans="12:14" ht="14.5" hidden="1" x14ac:dyDescent="0.35">
      <c r="L50" s="264" t="s">
        <v>1506</v>
      </c>
      <c r="M50" s="264" t="s">
        <v>932</v>
      </c>
      <c r="N50" s="264">
        <v>1941</v>
      </c>
    </row>
    <row r="51" spans="12:14" ht="14.5" hidden="1" x14ac:dyDescent="0.35">
      <c r="L51" s="264" t="s">
        <v>1507</v>
      </c>
      <c r="M51" s="264">
        <v>826</v>
      </c>
      <c r="N51" s="264">
        <v>1942</v>
      </c>
    </row>
    <row r="52" spans="12:14" ht="14.5" hidden="1" x14ac:dyDescent="0.35">
      <c r="L52" s="264" t="s">
        <v>939</v>
      </c>
      <c r="M52" s="264" t="s">
        <v>937</v>
      </c>
      <c r="N52" s="264">
        <v>1943</v>
      </c>
    </row>
    <row r="53" spans="12:14" ht="14.5" hidden="1" x14ac:dyDescent="0.35">
      <c r="L53" s="264" t="s">
        <v>941</v>
      </c>
      <c r="M53" s="264" t="s">
        <v>910</v>
      </c>
      <c r="N53" s="264">
        <v>1944</v>
      </c>
    </row>
    <row r="54" spans="12:14" ht="14.5" hidden="1" x14ac:dyDescent="0.35">
      <c r="L54" s="264" t="s">
        <v>32</v>
      </c>
      <c r="M54" s="264">
        <v>854</v>
      </c>
      <c r="N54" s="264">
        <v>1945</v>
      </c>
    </row>
    <row r="55" spans="12:14" ht="14.5" hidden="1" x14ac:dyDescent="0.35">
      <c r="L55" s="264" t="s">
        <v>33</v>
      </c>
      <c r="M55" s="264">
        <v>108</v>
      </c>
      <c r="N55" s="264">
        <v>1946</v>
      </c>
    </row>
    <row r="56" spans="12:14" ht="14.5" hidden="1" x14ac:dyDescent="0.35">
      <c r="L56" s="264" t="s">
        <v>1508</v>
      </c>
      <c r="M56" s="264" t="s">
        <v>930</v>
      </c>
      <c r="N56" s="264">
        <v>1947</v>
      </c>
    </row>
    <row r="57" spans="12:14" ht="14.5" hidden="1" x14ac:dyDescent="0.35">
      <c r="L57" s="264" t="s">
        <v>337</v>
      </c>
      <c r="M57" s="264" t="s">
        <v>944</v>
      </c>
      <c r="N57" s="264">
        <v>1948</v>
      </c>
    </row>
    <row r="58" spans="12:14" ht="14.5" hidden="1" x14ac:dyDescent="0.35">
      <c r="L58" s="264" t="s">
        <v>338</v>
      </c>
      <c r="M58" s="264">
        <v>850</v>
      </c>
      <c r="N58" s="264">
        <v>1949</v>
      </c>
    </row>
    <row r="59" spans="12:14" ht="14.5" hidden="1" x14ac:dyDescent="0.35">
      <c r="L59" s="264" t="s">
        <v>1509</v>
      </c>
      <c r="M59" s="264" t="s">
        <v>909</v>
      </c>
      <c r="N59" s="264">
        <v>1950</v>
      </c>
    </row>
    <row r="60" spans="12:14" ht="14.5" hidden="1" x14ac:dyDescent="0.35">
      <c r="L60" s="264" t="s">
        <v>1510</v>
      </c>
      <c r="M60" s="264">
        <v>548</v>
      </c>
      <c r="N60" s="264">
        <v>1951</v>
      </c>
    </row>
    <row r="61" spans="12:14" ht="14.5" hidden="1" x14ac:dyDescent="0.35">
      <c r="L61" s="264" t="s">
        <v>948</v>
      </c>
      <c r="M61" s="264">
        <v>862</v>
      </c>
      <c r="N61" s="264">
        <v>1952</v>
      </c>
    </row>
    <row r="62" spans="12:14" ht="14.5" hidden="1" x14ac:dyDescent="0.35">
      <c r="L62" s="264" t="s">
        <v>34</v>
      </c>
      <c r="M62" s="264">
        <v>704</v>
      </c>
      <c r="N62" s="264">
        <v>1953</v>
      </c>
    </row>
    <row r="63" spans="12:14" ht="14.5" hidden="1" x14ac:dyDescent="0.35">
      <c r="L63" s="264" t="s">
        <v>957</v>
      </c>
      <c r="M63" s="264">
        <v>900</v>
      </c>
      <c r="N63" s="264">
        <v>1954</v>
      </c>
    </row>
    <row r="64" spans="12:14" ht="14.5" hidden="1" x14ac:dyDescent="0.35">
      <c r="L64" s="264" t="s">
        <v>960</v>
      </c>
      <c r="M64" s="264">
        <v>292</v>
      </c>
      <c r="N64" s="264">
        <v>1955</v>
      </c>
    </row>
    <row r="65" spans="12:14" ht="14.5" hidden="1" x14ac:dyDescent="0.35">
      <c r="L65" s="264" t="s">
        <v>36</v>
      </c>
      <c r="M65" s="264">
        <v>266</v>
      </c>
      <c r="N65" s="264">
        <v>1956</v>
      </c>
    </row>
    <row r="66" spans="12:14" ht="14.5" hidden="1" x14ac:dyDescent="0.35">
      <c r="L66" s="264" t="s">
        <v>1511</v>
      </c>
      <c r="M66" s="264">
        <v>332</v>
      </c>
      <c r="N66" s="264">
        <v>1957</v>
      </c>
    </row>
    <row r="67" spans="12:14" ht="14.5" hidden="1" x14ac:dyDescent="0.35">
      <c r="L67" s="264" t="s">
        <v>37</v>
      </c>
      <c r="M67" s="264">
        <v>328</v>
      </c>
      <c r="N67" s="264">
        <v>1958</v>
      </c>
    </row>
    <row r="68" spans="12:14" ht="14.5" hidden="1" x14ac:dyDescent="0.35">
      <c r="L68" s="264" t="s">
        <v>38</v>
      </c>
      <c r="M68" s="264">
        <v>270</v>
      </c>
      <c r="N68" s="264">
        <v>1959</v>
      </c>
    </row>
    <row r="69" spans="12:14" ht="14.5" hidden="1" x14ac:dyDescent="0.35">
      <c r="L69" s="264" t="s">
        <v>962</v>
      </c>
      <c r="M69" s="264">
        <v>288</v>
      </c>
      <c r="N69" s="264">
        <v>1960</v>
      </c>
    </row>
    <row r="70" spans="12:14" ht="14.5" hidden="1" x14ac:dyDescent="0.35">
      <c r="L70" s="264" t="s">
        <v>964</v>
      </c>
      <c r="M70" s="264">
        <v>324</v>
      </c>
      <c r="N70" s="264">
        <v>1961</v>
      </c>
    </row>
    <row r="71" spans="12:14" ht="14.5" hidden="1" x14ac:dyDescent="0.35">
      <c r="L71" s="264" t="s">
        <v>967</v>
      </c>
      <c r="M71" s="264">
        <v>624</v>
      </c>
      <c r="N71" s="264">
        <v>1962</v>
      </c>
    </row>
    <row r="72" spans="12:14" ht="14.5" hidden="1" x14ac:dyDescent="0.35">
      <c r="L72" s="264" t="s">
        <v>954</v>
      </c>
      <c r="M72" s="264">
        <v>312</v>
      </c>
      <c r="N72" s="264">
        <v>1963</v>
      </c>
    </row>
    <row r="73" spans="12:14" ht="14.5" hidden="1" x14ac:dyDescent="0.35">
      <c r="L73" s="264" t="s">
        <v>39</v>
      </c>
      <c r="M73" s="264">
        <v>320</v>
      </c>
      <c r="N73" s="264">
        <v>1964</v>
      </c>
    </row>
    <row r="74" spans="12:14" ht="14.5" hidden="1" x14ac:dyDescent="0.35">
      <c r="L74" s="264" t="s">
        <v>1512</v>
      </c>
      <c r="M74" s="264">
        <v>831</v>
      </c>
      <c r="N74" s="264">
        <v>1965</v>
      </c>
    </row>
    <row r="75" spans="12:14" ht="14.5" hidden="1" x14ac:dyDescent="0.35">
      <c r="L75" s="264" t="s">
        <v>40</v>
      </c>
      <c r="M75" s="264">
        <v>340</v>
      </c>
      <c r="N75" s="264">
        <v>1966</v>
      </c>
    </row>
    <row r="76" spans="12:14" ht="14.5" hidden="1" x14ac:dyDescent="0.35">
      <c r="L76" s="264" t="s">
        <v>971</v>
      </c>
      <c r="M76" s="264">
        <v>344</v>
      </c>
      <c r="N76" s="264">
        <v>1967</v>
      </c>
    </row>
    <row r="77" spans="12:14" ht="14.5" hidden="1" x14ac:dyDescent="0.35">
      <c r="L77" s="264" t="s">
        <v>972</v>
      </c>
      <c r="M77" s="264">
        <v>308</v>
      </c>
      <c r="N77" s="264">
        <v>1968</v>
      </c>
    </row>
    <row r="78" spans="12:14" ht="14.5" hidden="1" x14ac:dyDescent="0.35">
      <c r="L78" s="264" t="s">
        <v>973</v>
      </c>
      <c r="M78" s="264">
        <v>304</v>
      </c>
      <c r="N78" s="264">
        <v>1969</v>
      </c>
    </row>
    <row r="79" spans="12:14" ht="14.5" hidden="1" x14ac:dyDescent="0.35">
      <c r="L79" s="264" t="s">
        <v>41</v>
      </c>
      <c r="M79" s="264">
        <v>300</v>
      </c>
      <c r="N79" s="264">
        <v>1970</v>
      </c>
    </row>
    <row r="80" spans="12:14" ht="14.5" hidden="1" x14ac:dyDescent="0.35">
      <c r="L80" s="264" t="s">
        <v>974</v>
      </c>
      <c r="M80" s="264">
        <v>268</v>
      </c>
      <c r="N80" s="264">
        <v>1971</v>
      </c>
    </row>
    <row r="81" spans="12:14" ht="14.5" hidden="1" x14ac:dyDescent="0.35">
      <c r="L81" s="264" t="s">
        <v>976</v>
      </c>
      <c r="M81" s="264">
        <v>316</v>
      </c>
      <c r="N81" s="264">
        <v>1972</v>
      </c>
    </row>
    <row r="82" spans="12:14" ht="14.5" hidden="1" x14ac:dyDescent="0.35">
      <c r="L82" s="264" t="s">
        <v>977</v>
      </c>
      <c r="M82" s="264">
        <v>208</v>
      </c>
      <c r="N82" s="264">
        <v>1973</v>
      </c>
    </row>
    <row r="83" spans="12:14" ht="14.5" hidden="1" x14ac:dyDescent="0.35">
      <c r="L83" s="264" t="s">
        <v>978</v>
      </c>
      <c r="M83" s="264">
        <v>180</v>
      </c>
      <c r="N83" s="264">
        <v>1974</v>
      </c>
    </row>
    <row r="84" spans="12:14" ht="14.5" hidden="1" x14ac:dyDescent="0.35">
      <c r="L84" s="264" t="s">
        <v>979</v>
      </c>
      <c r="M84" s="264">
        <v>832</v>
      </c>
      <c r="N84" s="264">
        <v>1975</v>
      </c>
    </row>
    <row r="85" spans="12:14" ht="14.5" hidden="1" x14ac:dyDescent="0.35">
      <c r="L85" s="264" t="s">
        <v>339</v>
      </c>
      <c r="M85" s="264">
        <v>262</v>
      </c>
      <c r="N85" s="264">
        <v>1976</v>
      </c>
    </row>
    <row r="86" spans="12:14" ht="14.5" hidden="1" x14ac:dyDescent="0.35">
      <c r="L86" s="264" t="s">
        <v>980</v>
      </c>
      <c r="M86" s="264">
        <v>212</v>
      </c>
      <c r="N86" s="264">
        <v>1977</v>
      </c>
    </row>
    <row r="87" spans="12:14" ht="14.5" hidden="1" x14ac:dyDescent="0.35">
      <c r="L87" s="264" t="s">
        <v>1513</v>
      </c>
      <c r="M87" s="264">
        <v>214</v>
      </c>
      <c r="N87" s="264">
        <v>1978</v>
      </c>
    </row>
    <row r="88" spans="12:14" ht="14.5" hidden="1" x14ac:dyDescent="0.35">
      <c r="L88" s="264" t="s">
        <v>1514</v>
      </c>
      <c r="M88" s="264">
        <v>218</v>
      </c>
      <c r="N88" s="264">
        <v>1979</v>
      </c>
    </row>
    <row r="89" spans="12:14" ht="14.5" hidden="1" x14ac:dyDescent="0.35">
      <c r="L89" s="264" t="s">
        <v>982</v>
      </c>
      <c r="M89" s="264">
        <v>226</v>
      </c>
      <c r="N89" s="264">
        <v>1980</v>
      </c>
    </row>
    <row r="90" spans="12:14" ht="14.5" hidden="1" x14ac:dyDescent="0.35">
      <c r="L90" s="264" t="s">
        <v>983</v>
      </c>
      <c r="M90" s="264">
        <v>232</v>
      </c>
      <c r="N90" s="264">
        <v>1981</v>
      </c>
    </row>
    <row r="91" spans="12:14" ht="14.5" hidden="1" x14ac:dyDescent="0.35">
      <c r="L91" s="264" t="s">
        <v>340</v>
      </c>
      <c r="M91" s="264">
        <v>233</v>
      </c>
      <c r="N91" s="264">
        <v>1982</v>
      </c>
    </row>
    <row r="92" spans="12:14" ht="14.5" hidden="1" x14ac:dyDescent="0.35">
      <c r="L92" s="264" t="s">
        <v>341</v>
      </c>
      <c r="M92" s="264">
        <v>231</v>
      </c>
      <c r="N92" s="264">
        <v>1983</v>
      </c>
    </row>
    <row r="93" spans="12:14" ht="14.5" hidden="1" x14ac:dyDescent="0.35">
      <c r="L93" s="264" t="s">
        <v>985</v>
      </c>
      <c r="M93" s="264">
        <v>818</v>
      </c>
      <c r="N93" s="264">
        <v>1984</v>
      </c>
    </row>
    <row r="94" spans="12:14" ht="14.5" hidden="1" x14ac:dyDescent="0.35">
      <c r="L94" s="264" t="s">
        <v>986</v>
      </c>
      <c r="M94" s="264">
        <v>887</v>
      </c>
      <c r="N94" s="264">
        <v>1985</v>
      </c>
    </row>
    <row r="95" spans="12:14" ht="14.5" hidden="1" x14ac:dyDescent="0.35">
      <c r="L95" s="264" t="s">
        <v>984</v>
      </c>
      <c r="M95" s="264">
        <v>716</v>
      </c>
      <c r="N95" s="264">
        <v>1986</v>
      </c>
    </row>
    <row r="96" spans="12:14" ht="14.5" hidden="1" x14ac:dyDescent="0.35">
      <c r="L96" s="264" t="s">
        <v>342</v>
      </c>
      <c r="M96" s="264">
        <v>894</v>
      </c>
      <c r="N96" s="264">
        <v>1987</v>
      </c>
    </row>
    <row r="97" spans="12:14" ht="14.5" hidden="1" x14ac:dyDescent="0.35">
      <c r="L97" s="264" t="s">
        <v>987</v>
      </c>
      <c r="M97" s="264">
        <v>732</v>
      </c>
      <c r="N97" s="264">
        <v>1988</v>
      </c>
    </row>
    <row r="98" spans="12:14" ht="14.5" hidden="1" x14ac:dyDescent="0.35">
      <c r="L98" s="264" t="s">
        <v>988</v>
      </c>
      <c r="M98" s="264">
        <v>376</v>
      </c>
      <c r="N98" s="264">
        <v>1989</v>
      </c>
    </row>
    <row r="99" spans="12:14" ht="14.5" hidden="1" x14ac:dyDescent="0.35">
      <c r="L99" s="264" t="s">
        <v>343</v>
      </c>
      <c r="M99" s="264">
        <v>356</v>
      </c>
      <c r="N99" s="264">
        <v>1990</v>
      </c>
    </row>
    <row r="100" spans="12:14" ht="14.5" hidden="1" x14ac:dyDescent="0.35">
      <c r="L100" s="264" t="s">
        <v>990</v>
      </c>
      <c r="M100" s="264">
        <v>360</v>
      </c>
      <c r="N100" s="264">
        <v>1991</v>
      </c>
    </row>
    <row r="101" spans="12:14" ht="14.5" hidden="1" x14ac:dyDescent="0.35">
      <c r="L101" s="264" t="s">
        <v>991</v>
      </c>
      <c r="M101" s="264">
        <v>400</v>
      </c>
      <c r="N101" s="264">
        <v>1992</v>
      </c>
    </row>
    <row r="102" spans="12:14" ht="14.5" hidden="1" x14ac:dyDescent="0.35">
      <c r="L102" s="264" t="s">
        <v>992</v>
      </c>
      <c r="M102" s="264">
        <v>368</v>
      </c>
      <c r="N102" s="264">
        <v>1993</v>
      </c>
    </row>
    <row r="103" spans="12:14" ht="14.5" hidden="1" x14ac:dyDescent="0.35">
      <c r="L103" s="264" t="s">
        <v>993</v>
      </c>
      <c r="M103" s="264">
        <v>364</v>
      </c>
      <c r="N103" s="264">
        <v>1994</v>
      </c>
    </row>
    <row r="104" spans="12:14" ht="14.5" hidden="1" x14ac:dyDescent="0.35">
      <c r="L104" s="264" t="s">
        <v>994</v>
      </c>
      <c r="M104" s="264">
        <v>372</v>
      </c>
      <c r="N104" s="264">
        <v>1995</v>
      </c>
    </row>
    <row r="105" spans="12:14" ht="14.5" hidden="1" x14ac:dyDescent="0.35">
      <c r="L105" s="264" t="s">
        <v>1515</v>
      </c>
      <c r="M105" s="264">
        <v>352</v>
      </c>
      <c r="N105" s="264">
        <v>1996</v>
      </c>
    </row>
    <row r="106" spans="12:14" ht="14.5" hidden="1" x14ac:dyDescent="0.35">
      <c r="L106" s="264" t="s">
        <v>42</v>
      </c>
      <c r="M106" s="264">
        <v>724</v>
      </c>
      <c r="N106" s="264">
        <v>1997</v>
      </c>
    </row>
    <row r="107" spans="12:14" ht="14.5" hidden="1" x14ac:dyDescent="0.35">
      <c r="L107" s="264" t="s">
        <v>43</v>
      </c>
      <c r="M107" s="264">
        <v>380</v>
      </c>
      <c r="N107" s="264">
        <v>1998</v>
      </c>
    </row>
    <row r="108" spans="12:14" ht="14.5" hidden="1" x14ac:dyDescent="0.35">
      <c r="L108" s="264" t="s">
        <v>1516</v>
      </c>
      <c r="M108" s="264">
        <v>196</v>
      </c>
      <c r="N108" s="264">
        <v>1999</v>
      </c>
    </row>
    <row r="109" spans="12:14" ht="14.5" hidden="1" x14ac:dyDescent="0.35">
      <c r="L109" s="264" t="s">
        <v>44</v>
      </c>
      <c r="M109" s="264">
        <v>296</v>
      </c>
      <c r="N109" s="264">
        <v>2000</v>
      </c>
    </row>
    <row r="110" spans="12:14" ht="14.5" hidden="1" x14ac:dyDescent="0.35">
      <c r="L110" s="264" t="s">
        <v>45</v>
      </c>
      <c r="M110" s="264">
        <v>132</v>
      </c>
      <c r="N110" s="264">
        <v>2001</v>
      </c>
    </row>
    <row r="111" spans="12:14" ht="14.5" hidden="1" x14ac:dyDescent="0.35">
      <c r="L111" s="264" t="s">
        <v>46</v>
      </c>
      <c r="M111" s="264">
        <v>398</v>
      </c>
      <c r="N111" s="264">
        <v>2002</v>
      </c>
    </row>
    <row r="112" spans="12:14" ht="14.5" hidden="1" x14ac:dyDescent="0.35">
      <c r="L112" s="264" t="s">
        <v>47</v>
      </c>
      <c r="M112" s="264">
        <v>116</v>
      </c>
      <c r="N112" s="264">
        <v>2003</v>
      </c>
    </row>
    <row r="113" spans="12:14" ht="14.5" hidden="1" x14ac:dyDescent="0.35">
      <c r="L113" s="264" t="s">
        <v>997</v>
      </c>
      <c r="M113" s="264">
        <v>120</v>
      </c>
      <c r="N113" s="264">
        <v>2004</v>
      </c>
    </row>
    <row r="114" spans="12:14" ht="14.5" hidden="1" x14ac:dyDescent="0.35">
      <c r="L114" s="264" t="s">
        <v>344</v>
      </c>
      <c r="M114" s="264">
        <v>124</v>
      </c>
      <c r="N114" s="264">
        <v>2005</v>
      </c>
    </row>
    <row r="115" spans="12:14" ht="14.5" hidden="1" x14ac:dyDescent="0.35">
      <c r="L115" s="264" t="s">
        <v>48</v>
      </c>
      <c r="M115" s="264">
        <v>634</v>
      </c>
      <c r="N115" s="264">
        <v>2006</v>
      </c>
    </row>
    <row r="116" spans="12:14" ht="14.5" hidden="1" x14ac:dyDescent="0.35">
      <c r="L116" s="264" t="s">
        <v>995</v>
      </c>
      <c r="M116" s="264">
        <v>404</v>
      </c>
      <c r="N116" s="264">
        <v>2007</v>
      </c>
    </row>
    <row r="117" spans="12:14" ht="14.5" hidden="1" x14ac:dyDescent="0.35">
      <c r="L117" s="264" t="s">
        <v>1517</v>
      </c>
      <c r="M117" s="264">
        <v>417</v>
      </c>
      <c r="N117" s="264">
        <v>2008</v>
      </c>
    </row>
    <row r="118" spans="12:14" ht="14.5" hidden="1" x14ac:dyDescent="0.35">
      <c r="L118" s="264" t="s">
        <v>1518</v>
      </c>
      <c r="M118" s="264">
        <v>156</v>
      </c>
      <c r="N118" s="264">
        <v>2009</v>
      </c>
    </row>
    <row r="119" spans="12:14" ht="14.5" hidden="1" x14ac:dyDescent="0.35">
      <c r="L119" s="264" t="s">
        <v>999</v>
      </c>
      <c r="M119" s="264">
        <v>166</v>
      </c>
      <c r="N119" s="264">
        <v>2010</v>
      </c>
    </row>
    <row r="120" spans="12:14" ht="14.5" hidden="1" x14ac:dyDescent="0.35">
      <c r="L120" s="264" t="s">
        <v>1519</v>
      </c>
      <c r="M120" s="264">
        <v>170</v>
      </c>
      <c r="N120" s="264">
        <v>2011</v>
      </c>
    </row>
    <row r="121" spans="12:14" ht="14.5" hidden="1" x14ac:dyDescent="0.35">
      <c r="L121" s="264" t="s">
        <v>49</v>
      </c>
      <c r="M121" s="264">
        <v>174</v>
      </c>
      <c r="N121" s="264">
        <v>2012</v>
      </c>
    </row>
    <row r="122" spans="12:14" ht="14.5" hidden="1" x14ac:dyDescent="0.35">
      <c r="L122" s="264" t="s">
        <v>1520</v>
      </c>
      <c r="M122" s="264">
        <v>178</v>
      </c>
      <c r="N122" s="264">
        <v>2013</v>
      </c>
    </row>
    <row r="123" spans="12:14" ht="14.5" hidden="1" x14ac:dyDescent="0.35">
      <c r="L123" s="264" t="s">
        <v>1521</v>
      </c>
      <c r="M123" s="264">
        <v>408</v>
      </c>
      <c r="N123" s="264">
        <v>2014</v>
      </c>
    </row>
    <row r="124" spans="12:14" ht="14.5" hidden="1" x14ac:dyDescent="0.35">
      <c r="L124" s="264" t="s">
        <v>1522</v>
      </c>
      <c r="M124" s="264">
        <v>410</v>
      </c>
      <c r="N124" s="264">
        <v>2015</v>
      </c>
    </row>
    <row r="125" spans="12:14" ht="14.5" hidden="1" x14ac:dyDescent="0.35">
      <c r="L125" s="264" t="s">
        <v>1523</v>
      </c>
      <c r="M125" s="264">
        <v>188</v>
      </c>
      <c r="N125" s="264">
        <v>2016</v>
      </c>
    </row>
    <row r="126" spans="12:14" ht="14.5" hidden="1" x14ac:dyDescent="0.35">
      <c r="L126" s="264" t="s">
        <v>1524</v>
      </c>
      <c r="M126" s="264">
        <v>384</v>
      </c>
      <c r="N126" s="264">
        <v>2017</v>
      </c>
    </row>
    <row r="127" spans="12:14" ht="14.5" hidden="1" x14ac:dyDescent="0.35">
      <c r="L127" s="264" t="s">
        <v>50</v>
      </c>
      <c r="M127" s="264">
        <v>192</v>
      </c>
      <c r="N127" s="264">
        <v>2018</v>
      </c>
    </row>
    <row r="128" spans="12:14" ht="14.5" hidden="1" x14ac:dyDescent="0.35">
      <c r="L128" s="264" t="s">
        <v>51</v>
      </c>
      <c r="M128" s="264">
        <v>414</v>
      </c>
      <c r="N128" s="264">
        <v>2019</v>
      </c>
    </row>
    <row r="129" spans="12:14" ht="14.5" hidden="1" x14ac:dyDescent="0.35">
      <c r="L129" s="264" t="s">
        <v>1525</v>
      </c>
      <c r="M129" s="264">
        <v>531</v>
      </c>
      <c r="N129" s="264">
        <v>2020</v>
      </c>
    </row>
    <row r="130" spans="12:14" ht="14.5" hidden="1" x14ac:dyDescent="0.35">
      <c r="L130" s="264" t="s">
        <v>1526</v>
      </c>
      <c r="M130" s="264">
        <v>430</v>
      </c>
      <c r="N130" s="264">
        <v>2021</v>
      </c>
    </row>
    <row r="131" spans="12:14" ht="14.5" hidden="1" x14ac:dyDescent="0.35">
      <c r="L131" s="264" t="s">
        <v>1010</v>
      </c>
      <c r="M131" s="264">
        <v>434</v>
      </c>
      <c r="N131" s="264">
        <v>2022</v>
      </c>
    </row>
    <row r="132" spans="12:14" ht="14.5" hidden="1" x14ac:dyDescent="0.35">
      <c r="L132" s="264" t="s">
        <v>52</v>
      </c>
      <c r="M132" s="264">
        <v>422</v>
      </c>
      <c r="N132" s="264">
        <v>2023</v>
      </c>
    </row>
    <row r="133" spans="12:14" ht="14.5" hidden="1" x14ac:dyDescent="0.35">
      <c r="L133" s="264" t="s">
        <v>53</v>
      </c>
      <c r="M133" s="264">
        <v>438</v>
      </c>
      <c r="N133" s="264">
        <v>2024</v>
      </c>
    </row>
    <row r="134" spans="12:14" ht="14.5" hidden="1" x14ac:dyDescent="0.35">
      <c r="L134" s="264" t="s">
        <v>1005</v>
      </c>
      <c r="M134" s="264">
        <v>418</v>
      </c>
      <c r="N134" s="264">
        <v>2025</v>
      </c>
    </row>
    <row r="135" spans="12:14" ht="14.5" hidden="1" x14ac:dyDescent="0.35">
      <c r="L135" s="264" t="s">
        <v>1007</v>
      </c>
      <c r="M135" s="264">
        <v>428</v>
      </c>
      <c r="N135" s="264">
        <v>2026</v>
      </c>
    </row>
    <row r="136" spans="12:14" ht="14.5" hidden="1" x14ac:dyDescent="0.35">
      <c r="L136" s="264" t="s">
        <v>1527</v>
      </c>
      <c r="M136" s="264">
        <v>426</v>
      </c>
      <c r="N136" s="264">
        <v>2027</v>
      </c>
    </row>
    <row r="137" spans="12:14" ht="14.5" hidden="1" x14ac:dyDescent="0.35">
      <c r="L137" s="264" t="s">
        <v>1008</v>
      </c>
      <c r="M137" s="264">
        <v>440</v>
      </c>
      <c r="N137" s="264">
        <v>2028</v>
      </c>
    </row>
    <row r="138" spans="12:14" ht="14.5" hidden="1" x14ac:dyDescent="0.35">
      <c r="L138" s="264" t="s">
        <v>54</v>
      </c>
      <c r="M138" s="264">
        <v>442</v>
      </c>
      <c r="N138" s="264">
        <v>2029</v>
      </c>
    </row>
    <row r="139" spans="12:14" ht="14.5" hidden="1" x14ac:dyDescent="0.35">
      <c r="L139" s="264" t="s">
        <v>1012</v>
      </c>
      <c r="M139" s="264">
        <v>583</v>
      </c>
      <c r="N139" s="264">
        <v>2030</v>
      </c>
    </row>
    <row r="140" spans="12:14" ht="14.5" hidden="1" x14ac:dyDescent="0.35">
      <c r="L140" s="264" t="s">
        <v>1013</v>
      </c>
      <c r="M140" s="264">
        <v>480</v>
      </c>
    </row>
    <row r="141" spans="12:14" ht="14.5" hidden="1" x14ac:dyDescent="0.35">
      <c r="L141" s="264" t="s">
        <v>55</v>
      </c>
      <c r="M141" s="264">
        <v>478</v>
      </c>
    </row>
    <row r="142" spans="12:14" ht="14.5" hidden="1" x14ac:dyDescent="0.35">
      <c r="L142" s="264" t="s">
        <v>56</v>
      </c>
      <c r="M142" s="264">
        <v>450</v>
      </c>
    </row>
    <row r="143" spans="12:14" ht="14.5" hidden="1" x14ac:dyDescent="0.35">
      <c r="L143" s="264" t="s">
        <v>57</v>
      </c>
      <c r="M143" s="264">
        <v>175</v>
      </c>
    </row>
    <row r="144" spans="12:14" ht="14.5" hidden="1" x14ac:dyDescent="0.35">
      <c r="L144" s="264" t="s">
        <v>1017</v>
      </c>
      <c r="M144" s="264">
        <v>446</v>
      </c>
    </row>
    <row r="145" spans="12:13" ht="14.5" hidden="1" x14ac:dyDescent="0.35">
      <c r="L145" s="264" t="s">
        <v>1018</v>
      </c>
      <c r="M145" s="264">
        <v>807</v>
      </c>
    </row>
    <row r="146" spans="12:13" ht="14.5" hidden="1" x14ac:dyDescent="0.35">
      <c r="L146" s="264" t="s">
        <v>1015</v>
      </c>
      <c r="M146" s="264">
        <v>466</v>
      </c>
    </row>
    <row r="147" spans="12:13" ht="14.5" hidden="1" x14ac:dyDescent="0.35">
      <c r="L147" s="264" t="s">
        <v>1528</v>
      </c>
      <c r="M147" s="264">
        <v>581</v>
      </c>
    </row>
    <row r="148" spans="12:13" ht="14.5" hidden="1" x14ac:dyDescent="0.35">
      <c r="L148" s="264" t="s">
        <v>1019</v>
      </c>
      <c r="M148" s="264">
        <v>454</v>
      </c>
    </row>
    <row r="149" spans="12:13" ht="14.5" hidden="1" x14ac:dyDescent="0.35">
      <c r="L149" s="264" t="s">
        <v>58</v>
      </c>
      <c r="M149" s="264">
        <v>458</v>
      </c>
    </row>
    <row r="150" spans="12:13" ht="14.5" hidden="1" x14ac:dyDescent="0.35">
      <c r="L150" s="264" t="s">
        <v>59</v>
      </c>
      <c r="M150" s="264">
        <v>462</v>
      </c>
    </row>
    <row r="151" spans="12:13" ht="14.5" hidden="1" x14ac:dyDescent="0.35">
      <c r="L151" s="264" t="s">
        <v>1529</v>
      </c>
      <c r="M151" s="264">
        <v>470</v>
      </c>
    </row>
    <row r="152" spans="12:13" ht="14.5" hidden="1" x14ac:dyDescent="0.35">
      <c r="L152" s="264" t="s">
        <v>1530</v>
      </c>
      <c r="M152" s="264">
        <v>504</v>
      </c>
    </row>
    <row r="153" spans="12:13" ht="14.5" hidden="1" x14ac:dyDescent="0.35">
      <c r="L153" s="264" t="s">
        <v>60</v>
      </c>
      <c r="M153" s="264">
        <v>474</v>
      </c>
    </row>
    <row r="154" spans="12:13" ht="14.5" hidden="1" x14ac:dyDescent="0.35">
      <c r="L154" s="264" t="s">
        <v>1011</v>
      </c>
      <c r="M154" s="264">
        <v>584</v>
      </c>
    </row>
    <row r="155" spans="12:13" ht="14.5" hidden="1" x14ac:dyDescent="0.35">
      <c r="L155" s="264" t="s">
        <v>1022</v>
      </c>
      <c r="M155" s="264">
        <v>484</v>
      </c>
    </row>
    <row r="156" spans="12:13" ht="14.5" hidden="1" x14ac:dyDescent="0.35">
      <c r="L156" s="264" t="s">
        <v>1531</v>
      </c>
      <c r="M156" s="264">
        <v>508</v>
      </c>
    </row>
    <row r="157" spans="12:13" ht="14.5" hidden="1" x14ac:dyDescent="0.35">
      <c r="L157" s="264" t="s">
        <v>61</v>
      </c>
      <c r="M157" s="264">
        <v>498</v>
      </c>
    </row>
    <row r="158" spans="12:13" ht="14.5" hidden="1" x14ac:dyDescent="0.35">
      <c r="L158" s="264" t="s">
        <v>1024</v>
      </c>
      <c r="M158" s="264">
        <v>492</v>
      </c>
    </row>
    <row r="159" spans="12:13" ht="14.5" hidden="1" x14ac:dyDescent="0.35">
      <c r="L159" s="264" t="s">
        <v>62</v>
      </c>
      <c r="M159" s="264">
        <v>496</v>
      </c>
    </row>
    <row r="160" spans="12:13" ht="14.5" hidden="1" x14ac:dyDescent="0.35">
      <c r="L160" s="264" t="s">
        <v>346</v>
      </c>
      <c r="M160" s="264">
        <v>500</v>
      </c>
    </row>
    <row r="161" spans="12:13" ht="14.5" hidden="1" x14ac:dyDescent="0.35">
      <c r="L161" s="264" t="s">
        <v>1032</v>
      </c>
      <c r="M161" s="264">
        <v>104</v>
      </c>
    </row>
    <row r="162" spans="12:13" ht="14.5" hidden="1" x14ac:dyDescent="0.35">
      <c r="L162" s="264" t="s">
        <v>63</v>
      </c>
      <c r="M162" s="264">
        <v>562</v>
      </c>
    </row>
    <row r="163" spans="12:13" ht="14.5" hidden="1" x14ac:dyDescent="0.35">
      <c r="L163" s="264" t="s">
        <v>64</v>
      </c>
      <c r="M163" s="264">
        <v>566</v>
      </c>
    </row>
    <row r="164" spans="12:13" ht="14.5" hidden="1" x14ac:dyDescent="0.35">
      <c r="L164" s="264" t="s">
        <v>1025</v>
      </c>
      <c r="M164" s="264">
        <v>528</v>
      </c>
    </row>
    <row r="165" spans="12:13" ht="14.5" hidden="1" x14ac:dyDescent="0.35">
      <c r="L165" s="264" t="s">
        <v>1026</v>
      </c>
      <c r="M165" s="264">
        <v>530</v>
      </c>
    </row>
    <row r="166" spans="12:13" ht="14.5" hidden="1" x14ac:dyDescent="0.35">
      <c r="L166" s="264" t="s">
        <v>1027</v>
      </c>
      <c r="M166" s="264">
        <v>558</v>
      </c>
    </row>
    <row r="167" spans="12:13" ht="14.5" hidden="1" x14ac:dyDescent="0.35">
      <c r="L167" s="264" t="s">
        <v>1532</v>
      </c>
      <c r="M167" s="264">
        <v>276</v>
      </c>
    </row>
    <row r="168" spans="12:13" ht="14.5" hidden="1" x14ac:dyDescent="0.35">
      <c r="L168" s="264" t="s">
        <v>1029</v>
      </c>
      <c r="M168" s="264">
        <v>570</v>
      </c>
    </row>
    <row r="169" spans="12:13" ht="14.5" hidden="1" x14ac:dyDescent="0.35">
      <c r="L169" s="264" t="s">
        <v>1030</v>
      </c>
      <c r="M169" s="264">
        <v>516</v>
      </c>
    </row>
    <row r="170" spans="12:13" ht="14.5" hidden="1" x14ac:dyDescent="0.35">
      <c r="L170" s="264" t="s">
        <v>1533</v>
      </c>
      <c r="M170" s="264">
        <v>520</v>
      </c>
    </row>
    <row r="171" spans="12:13" ht="14.5" hidden="1" x14ac:dyDescent="0.35">
      <c r="L171" s="264" t="s">
        <v>1033</v>
      </c>
      <c r="M171" s="264">
        <v>524</v>
      </c>
    </row>
    <row r="172" spans="12:13" ht="14.5" hidden="1" x14ac:dyDescent="0.35">
      <c r="L172" s="264" t="s">
        <v>1034</v>
      </c>
      <c r="M172" s="264">
        <v>554</v>
      </c>
    </row>
    <row r="173" spans="12:13" ht="14.5" hidden="1" x14ac:dyDescent="0.35">
      <c r="L173" s="264" t="s">
        <v>1035</v>
      </c>
      <c r="M173" s="264">
        <v>540</v>
      </c>
    </row>
    <row r="174" spans="12:13" ht="14.5" hidden="1" x14ac:dyDescent="0.35">
      <c r="L174" s="264" t="s">
        <v>1036</v>
      </c>
      <c r="M174" s="264">
        <v>578</v>
      </c>
    </row>
    <row r="175" spans="12:13" ht="14.5" hidden="1" x14ac:dyDescent="0.35">
      <c r="L175" s="264" t="s">
        <v>65</v>
      </c>
      <c r="M175" s="264">
        <v>784</v>
      </c>
    </row>
    <row r="176" spans="12:13" ht="14.5" hidden="1" x14ac:dyDescent="0.35">
      <c r="L176" s="264" t="s">
        <v>1038</v>
      </c>
      <c r="M176" s="264">
        <v>834</v>
      </c>
    </row>
    <row r="177" spans="12:13" ht="14.5" hidden="1" x14ac:dyDescent="0.35">
      <c r="L177" s="264" t="s">
        <v>1534</v>
      </c>
      <c r="M177" s="264">
        <v>512</v>
      </c>
    </row>
    <row r="178" spans="12:13" ht="14.5" hidden="1" x14ac:dyDescent="0.35">
      <c r="L178" s="264" t="s">
        <v>1039</v>
      </c>
      <c r="M178" s="264" t="s">
        <v>949</v>
      </c>
    </row>
    <row r="179" spans="12:13" ht="14.5" hidden="1" x14ac:dyDescent="0.35">
      <c r="L179" s="264" t="s">
        <v>1040</v>
      </c>
      <c r="M179" s="264">
        <v>833</v>
      </c>
    </row>
    <row r="180" spans="12:13" ht="14.5" hidden="1" x14ac:dyDescent="0.35">
      <c r="L180" s="264" t="s">
        <v>1041</v>
      </c>
      <c r="M180" s="264">
        <v>574</v>
      </c>
    </row>
    <row r="181" spans="12:13" ht="14.5" hidden="1" x14ac:dyDescent="0.35">
      <c r="L181" s="264" t="s">
        <v>348</v>
      </c>
      <c r="M181" s="264">
        <v>162</v>
      </c>
    </row>
    <row r="182" spans="12:13" ht="14.5" hidden="1" x14ac:dyDescent="0.35">
      <c r="L182" s="264" t="s">
        <v>1535</v>
      </c>
      <c r="M182" s="264">
        <v>654</v>
      </c>
    </row>
    <row r="183" spans="12:13" ht="14.5" hidden="1" x14ac:dyDescent="0.35">
      <c r="L183" s="264" t="s">
        <v>1536</v>
      </c>
      <c r="M183" s="264">
        <v>334</v>
      </c>
    </row>
    <row r="184" spans="12:13" ht="14.5" hidden="1" x14ac:dyDescent="0.35">
      <c r="L184" s="264" t="s">
        <v>1537</v>
      </c>
      <c r="M184" s="264">
        <v>136</v>
      </c>
    </row>
    <row r="185" spans="12:13" ht="14.5" hidden="1" x14ac:dyDescent="0.35">
      <c r="L185" s="264" t="s">
        <v>66</v>
      </c>
      <c r="M185" s="264">
        <v>184</v>
      </c>
    </row>
    <row r="186" spans="12:13" ht="14.5" hidden="1" x14ac:dyDescent="0.35">
      <c r="L186" s="264" t="s">
        <v>67</v>
      </c>
      <c r="M186" s="264">
        <v>744</v>
      </c>
    </row>
    <row r="187" spans="12:13" ht="14.5" hidden="1" x14ac:dyDescent="0.35">
      <c r="L187" s="264" t="s">
        <v>1538</v>
      </c>
      <c r="M187" s="264">
        <v>710</v>
      </c>
    </row>
    <row r="188" spans="12:13" ht="14.5" hidden="1" x14ac:dyDescent="0.35">
      <c r="L188" s="264" t="s">
        <v>68</v>
      </c>
      <c r="M188" s="264">
        <v>239</v>
      </c>
    </row>
    <row r="189" spans="12:13" ht="14.5" hidden="1" x14ac:dyDescent="0.35">
      <c r="L189" s="264" t="s">
        <v>1539</v>
      </c>
      <c r="M189" s="264">
        <v>580</v>
      </c>
    </row>
    <row r="190" spans="12:13" ht="14.5" hidden="1" x14ac:dyDescent="0.35">
      <c r="L190" s="264" t="s">
        <v>69</v>
      </c>
      <c r="M190" s="264">
        <v>612</v>
      </c>
    </row>
    <row r="191" spans="12:13" ht="14.5" hidden="1" x14ac:dyDescent="0.35">
      <c r="L191" s="264" t="s">
        <v>70</v>
      </c>
      <c r="M191" s="264">
        <v>586</v>
      </c>
    </row>
    <row r="192" spans="12:13" ht="14.5" hidden="1" x14ac:dyDescent="0.35">
      <c r="L192" s="264" t="s">
        <v>1044</v>
      </c>
      <c r="M192" s="264">
        <v>585</v>
      </c>
    </row>
    <row r="193" spans="12:13" ht="14.5" hidden="1" x14ac:dyDescent="0.35">
      <c r="L193" s="264" t="s">
        <v>1540</v>
      </c>
      <c r="M193" s="264">
        <v>275</v>
      </c>
    </row>
    <row r="194" spans="12:13" ht="14.5" hidden="1" x14ac:dyDescent="0.35">
      <c r="L194" s="264" t="s">
        <v>1541</v>
      </c>
      <c r="M194" s="264">
        <v>591</v>
      </c>
    </row>
    <row r="195" spans="12:13" ht="14.5" hidden="1" x14ac:dyDescent="0.35">
      <c r="L195" s="264" t="s">
        <v>1542</v>
      </c>
      <c r="M195" s="264">
        <v>336</v>
      </c>
    </row>
    <row r="196" spans="12:13" ht="14.5" hidden="1" x14ac:dyDescent="0.35">
      <c r="L196" s="264" t="s">
        <v>1046</v>
      </c>
      <c r="M196" s="264">
        <v>598</v>
      </c>
    </row>
    <row r="197" spans="12:13" ht="14.5" hidden="1" x14ac:dyDescent="0.35">
      <c r="L197" s="264" t="s">
        <v>1047</v>
      </c>
      <c r="M197" s="264">
        <v>600</v>
      </c>
    </row>
    <row r="198" spans="12:13" ht="14.5" hidden="1" x14ac:dyDescent="0.35">
      <c r="L198" s="264" t="s">
        <v>351</v>
      </c>
      <c r="M198" s="264">
        <v>604</v>
      </c>
    </row>
    <row r="199" spans="12:13" ht="14.5" hidden="1" x14ac:dyDescent="0.35">
      <c r="L199" s="264" t="s">
        <v>1051</v>
      </c>
      <c r="M199" s="264">
        <v>896</v>
      </c>
    </row>
    <row r="200" spans="12:13" ht="14.5" hidden="1" x14ac:dyDescent="0.35">
      <c r="L200" s="264" t="s">
        <v>352</v>
      </c>
      <c r="M200" s="264">
        <v>728</v>
      </c>
    </row>
    <row r="201" spans="12:13" ht="14.5" hidden="1" x14ac:dyDescent="0.35">
      <c r="L201" s="264" t="s">
        <v>353</v>
      </c>
      <c r="M201" s="264">
        <v>616</v>
      </c>
    </row>
    <row r="202" spans="12:13" ht="14.5" hidden="1" x14ac:dyDescent="0.35">
      <c r="L202" s="264" t="s">
        <v>1052</v>
      </c>
      <c r="M202" s="264">
        <v>620</v>
      </c>
    </row>
    <row r="203" spans="12:13" ht="14.5" hidden="1" x14ac:dyDescent="0.35">
      <c r="L203" s="264" t="s">
        <v>71</v>
      </c>
      <c r="M203" s="264">
        <v>630</v>
      </c>
    </row>
    <row r="204" spans="12:13" ht="14.5" hidden="1" x14ac:dyDescent="0.35">
      <c r="L204" s="264" t="s">
        <v>1053</v>
      </c>
      <c r="M204" s="264">
        <v>638</v>
      </c>
    </row>
    <row r="205" spans="12:13" ht="14.5" hidden="1" x14ac:dyDescent="0.35">
      <c r="L205" s="264" t="s">
        <v>354</v>
      </c>
      <c r="M205" s="264">
        <v>643</v>
      </c>
    </row>
    <row r="206" spans="12:13" ht="14.5" hidden="1" x14ac:dyDescent="0.35">
      <c r="L206" s="264" t="s">
        <v>1543</v>
      </c>
      <c r="M206" s="264">
        <v>646</v>
      </c>
    </row>
    <row r="207" spans="12:13" ht="14.5" hidden="1" x14ac:dyDescent="0.35">
      <c r="L207" s="264" t="s">
        <v>1544</v>
      </c>
      <c r="M207" s="264">
        <v>642</v>
      </c>
    </row>
    <row r="208" spans="12:13" ht="14.5" hidden="1" x14ac:dyDescent="0.35">
      <c r="L208" s="264" t="s">
        <v>1545</v>
      </c>
      <c r="M208" s="264">
        <v>702</v>
      </c>
    </row>
    <row r="209" spans="12:13" ht="14.5" hidden="1" x14ac:dyDescent="0.35">
      <c r="L209" s="264" t="s">
        <v>1546</v>
      </c>
      <c r="M209" s="264">
        <v>222</v>
      </c>
    </row>
    <row r="210" spans="12:13" ht="14.5" hidden="1" x14ac:dyDescent="0.35">
      <c r="L210" s="264" t="s">
        <v>1057</v>
      </c>
      <c r="M210" s="264">
        <v>882</v>
      </c>
    </row>
    <row r="211" spans="12:13" ht="14.5" hidden="1" x14ac:dyDescent="0.35">
      <c r="L211" s="264" t="s">
        <v>1547</v>
      </c>
      <c r="M211" s="264">
        <v>674</v>
      </c>
    </row>
    <row r="212" spans="12:13" ht="14.5" hidden="1" x14ac:dyDescent="0.35">
      <c r="L212" s="264" t="s">
        <v>1548</v>
      </c>
      <c r="M212" s="264">
        <v>678</v>
      </c>
    </row>
    <row r="213" spans="12:13" ht="14.5" hidden="1" x14ac:dyDescent="0.35">
      <c r="L213" s="264" t="s">
        <v>1549</v>
      </c>
      <c r="M213" s="264">
        <v>680</v>
      </c>
    </row>
    <row r="214" spans="12:13" ht="14.5" hidden="1" x14ac:dyDescent="0.35">
      <c r="L214" s="264" t="s">
        <v>72</v>
      </c>
      <c r="M214" s="264">
        <v>682</v>
      </c>
    </row>
    <row r="215" spans="12:13" ht="14.5" hidden="1" x14ac:dyDescent="0.35">
      <c r="L215" s="264" t="s">
        <v>1550</v>
      </c>
      <c r="M215" s="264">
        <v>748</v>
      </c>
    </row>
    <row r="216" spans="12:13" ht="14.5" hidden="1" x14ac:dyDescent="0.35">
      <c r="L216" s="264" t="s">
        <v>1551</v>
      </c>
      <c r="M216" s="264">
        <v>690</v>
      </c>
    </row>
    <row r="217" spans="12:13" ht="14.5" hidden="1" x14ac:dyDescent="0.35">
      <c r="L217" s="264" t="s">
        <v>1552</v>
      </c>
      <c r="M217" s="264">
        <v>652</v>
      </c>
    </row>
    <row r="218" spans="12:13" ht="14.5" hidden="1" x14ac:dyDescent="0.35">
      <c r="L218" s="264" t="s">
        <v>1061</v>
      </c>
      <c r="M218" s="264">
        <v>686</v>
      </c>
    </row>
    <row r="219" spans="12:13" ht="14.5" hidden="1" x14ac:dyDescent="0.35">
      <c r="L219" s="264" t="s">
        <v>1062</v>
      </c>
      <c r="M219" s="264">
        <v>663</v>
      </c>
    </row>
    <row r="220" spans="12:13" ht="14.5" hidden="1" x14ac:dyDescent="0.35">
      <c r="L220" s="264" t="s">
        <v>1063</v>
      </c>
      <c r="M220" s="264">
        <v>666</v>
      </c>
    </row>
    <row r="221" spans="12:13" ht="14.5" hidden="1" x14ac:dyDescent="0.35">
      <c r="L221" s="264" t="s">
        <v>1064</v>
      </c>
      <c r="M221" s="264">
        <v>670</v>
      </c>
    </row>
    <row r="222" spans="12:13" ht="14.5" hidden="1" x14ac:dyDescent="0.35">
      <c r="L222" s="264" t="s">
        <v>1054</v>
      </c>
      <c r="M222" s="264">
        <v>659</v>
      </c>
    </row>
    <row r="223" spans="12:13" ht="14.5" hidden="1" x14ac:dyDescent="0.35">
      <c r="L223" s="264" t="s">
        <v>1553</v>
      </c>
      <c r="M223" s="264">
        <v>662</v>
      </c>
    </row>
    <row r="224" spans="12:13" ht="14.5" hidden="1" x14ac:dyDescent="0.35">
      <c r="L224" s="264" t="s">
        <v>361</v>
      </c>
      <c r="M224" s="264">
        <v>688</v>
      </c>
    </row>
    <row r="225" spans="12:13" ht="14.5" hidden="1" x14ac:dyDescent="0.35">
      <c r="L225" s="264" t="s">
        <v>1065</v>
      </c>
      <c r="M225" s="264">
        <v>760</v>
      </c>
    </row>
    <row r="226" spans="12:13" ht="14.5" hidden="1" x14ac:dyDescent="0.35">
      <c r="L226" s="264" t="s">
        <v>1066</v>
      </c>
      <c r="M226" s="264">
        <v>534</v>
      </c>
    </row>
    <row r="227" spans="12:13" ht="14.5" hidden="1" x14ac:dyDescent="0.35">
      <c r="L227" s="264" t="s">
        <v>1554</v>
      </c>
      <c r="M227" s="264">
        <v>703</v>
      </c>
    </row>
    <row r="228" spans="12:13" ht="14.5" hidden="1" x14ac:dyDescent="0.35">
      <c r="L228" s="264" t="s">
        <v>1555</v>
      </c>
      <c r="M228" s="264">
        <v>705</v>
      </c>
    </row>
    <row r="229" spans="12:13" ht="14.5" hidden="1" x14ac:dyDescent="0.35">
      <c r="L229" s="264" t="s">
        <v>1068</v>
      </c>
      <c r="M229" s="264" t="s">
        <v>945</v>
      </c>
    </row>
    <row r="230" spans="12:13" ht="14.5" hidden="1" x14ac:dyDescent="0.35">
      <c r="L230" s="264" t="s">
        <v>73</v>
      </c>
      <c r="M230" s="264">
        <v>706</v>
      </c>
    </row>
    <row r="231" spans="12:13" ht="14.5" hidden="1" x14ac:dyDescent="0.35">
      <c r="L231" s="264" t="s">
        <v>1556</v>
      </c>
      <c r="M231" s="264">
        <v>840</v>
      </c>
    </row>
    <row r="232" spans="12:13" ht="14.5" hidden="1" x14ac:dyDescent="0.35">
      <c r="L232" s="264" t="s">
        <v>363</v>
      </c>
      <c r="M232" s="264">
        <v>736</v>
      </c>
    </row>
    <row r="233" spans="12:13" ht="14.5" hidden="1" x14ac:dyDescent="0.35">
      <c r="L233" s="264" t="s">
        <v>74</v>
      </c>
      <c r="M233" s="264">
        <v>729</v>
      </c>
    </row>
    <row r="234" spans="12:13" ht="14.5" hidden="1" x14ac:dyDescent="0.35">
      <c r="L234" s="264" t="s">
        <v>364</v>
      </c>
      <c r="M234" s="264">
        <v>740</v>
      </c>
    </row>
    <row r="235" spans="12:13" ht="14.5" hidden="1" x14ac:dyDescent="0.35">
      <c r="L235" s="264" t="s">
        <v>1557</v>
      </c>
      <c r="M235" s="264">
        <v>694</v>
      </c>
    </row>
    <row r="236" spans="12:13" ht="14.5" hidden="1" x14ac:dyDescent="0.35">
      <c r="L236" s="264" t="s">
        <v>1558</v>
      </c>
      <c r="M236" s="264">
        <v>626</v>
      </c>
    </row>
    <row r="237" spans="12:13" ht="14.5" hidden="1" x14ac:dyDescent="0.35">
      <c r="L237" s="264" t="s">
        <v>1559</v>
      </c>
      <c r="M237" s="264">
        <v>762</v>
      </c>
    </row>
    <row r="238" spans="12:13" ht="14.5" hidden="1" x14ac:dyDescent="0.35">
      <c r="L238" s="264" t="s">
        <v>75</v>
      </c>
      <c r="M238" s="264">
        <v>764</v>
      </c>
    </row>
    <row r="239" spans="12:13" ht="14.5" hidden="1" x14ac:dyDescent="0.35">
      <c r="L239" s="264" t="s">
        <v>76</v>
      </c>
      <c r="M239" s="264">
        <v>158</v>
      </c>
    </row>
    <row r="240" spans="12:13" ht="14.5" hidden="1" x14ac:dyDescent="0.35">
      <c r="L240" s="264" t="s">
        <v>77</v>
      </c>
      <c r="M240" s="264">
        <v>796</v>
      </c>
    </row>
    <row r="241" spans="12:13" ht="14.5" hidden="1" x14ac:dyDescent="0.35">
      <c r="L241" s="264" t="s">
        <v>1560</v>
      </c>
      <c r="M241" s="264">
        <v>768</v>
      </c>
    </row>
    <row r="242" spans="12:13" ht="14.5" hidden="1" x14ac:dyDescent="0.35">
      <c r="L242" s="264" t="s">
        <v>78</v>
      </c>
      <c r="M242" s="264">
        <v>772</v>
      </c>
    </row>
    <row r="243" spans="12:13" ht="14.5" hidden="1" x14ac:dyDescent="0.35">
      <c r="L243" s="264" t="s">
        <v>1074</v>
      </c>
      <c r="M243" s="264">
        <v>776</v>
      </c>
    </row>
    <row r="244" spans="12:13" ht="14.5" hidden="1" x14ac:dyDescent="0.35">
      <c r="L244" s="264" t="s">
        <v>365</v>
      </c>
      <c r="M244" s="264">
        <v>780</v>
      </c>
    </row>
    <row r="245" spans="12:13" ht="14.5" hidden="1" x14ac:dyDescent="0.35">
      <c r="L245" s="264" t="s">
        <v>1075</v>
      </c>
      <c r="M245" s="264">
        <v>798</v>
      </c>
    </row>
    <row r="246" spans="12:13" ht="14.5" hidden="1" x14ac:dyDescent="0.35">
      <c r="L246" s="264" t="s">
        <v>79</v>
      </c>
      <c r="M246" s="264">
        <v>788</v>
      </c>
    </row>
    <row r="247" spans="12:13" ht="14.5" hidden="1" x14ac:dyDescent="0.35">
      <c r="L247" s="264" t="s">
        <v>366</v>
      </c>
      <c r="M247" s="264">
        <v>792</v>
      </c>
    </row>
    <row r="248" spans="12:13" ht="14.5" hidden="1" x14ac:dyDescent="0.35">
      <c r="L248" s="264" t="s">
        <v>80</v>
      </c>
      <c r="M248" s="264">
        <v>795</v>
      </c>
    </row>
    <row r="249" spans="12:13" ht="14.5" hidden="1" x14ac:dyDescent="0.35">
      <c r="L249" s="264" t="s">
        <v>367</v>
      </c>
      <c r="M249" s="264">
        <v>800</v>
      </c>
    </row>
    <row r="250" spans="12:13" ht="14.5" hidden="1" x14ac:dyDescent="0.35">
      <c r="L250" s="264" t="s">
        <v>1076</v>
      </c>
      <c r="M250" s="264">
        <v>348</v>
      </c>
    </row>
    <row r="251" spans="12:13" ht="14.5" hidden="1" x14ac:dyDescent="0.35">
      <c r="L251" s="264" t="s">
        <v>81</v>
      </c>
      <c r="M251" s="264">
        <v>860</v>
      </c>
    </row>
    <row r="252" spans="12:13" ht="14.5" hidden="1" x14ac:dyDescent="0.35">
      <c r="L252" s="264" t="s">
        <v>1561</v>
      </c>
      <c r="M252" s="264">
        <v>804</v>
      </c>
    </row>
    <row r="253" spans="12:13" ht="14.5" hidden="1" x14ac:dyDescent="0.35">
      <c r="L253" s="264" t="s">
        <v>1562</v>
      </c>
      <c r="M253" s="264">
        <v>876</v>
      </c>
    </row>
    <row r="254" spans="12:13" ht="14.5" hidden="1" x14ac:dyDescent="0.35">
      <c r="L254" s="264" t="s">
        <v>1078</v>
      </c>
      <c r="M254" s="264">
        <v>858</v>
      </c>
    </row>
    <row r="255" spans="12:13" ht="14.5" hidden="1" x14ac:dyDescent="0.35">
      <c r="L255" s="264" t="s">
        <v>1079</v>
      </c>
      <c r="M255" s="264">
        <v>242</v>
      </c>
    </row>
    <row r="256" spans="12:13" ht="14.5" hidden="1" x14ac:dyDescent="0.35">
      <c r="L256" s="264" t="s">
        <v>1563</v>
      </c>
      <c r="M256" s="264">
        <v>608</v>
      </c>
    </row>
    <row r="257" spans="12:13" ht="14.5" hidden="1" x14ac:dyDescent="0.35">
      <c r="L257" s="264" t="s">
        <v>1082</v>
      </c>
      <c r="M257" s="264">
        <v>246</v>
      </c>
    </row>
    <row r="258" spans="12:13" ht="14.5" hidden="1" x14ac:dyDescent="0.35">
      <c r="L258" s="264" t="s">
        <v>1083</v>
      </c>
      <c r="M258" s="264">
        <v>234</v>
      </c>
    </row>
    <row r="259" spans="12:13" ht="14.5" hidden="1" x14ac:dyDescent="0.35">
      <c r="L259" s="264" t="s">
        <v>1085</v>
      </c>
      <c r="M259" s="264">
        <v>238</v>
      </c>
    </row>
    <row r="260" spans="12:13" ht="14.5" hidden="1" x14ac:dyDescent="0.35">
      <c r="L260" s="264" t="s">
        <v>1086</v>
      </c>
      <c r="M260" s="264">
        <v>250</v>
      </c>
    </row>
    <row r="261" spans="12:13" ht="14.5" hidden="1" x14ac:dyDescent="0.35">
      <c r="L261" s="264" t="s">
        <v>1084</v>
      </c>
      <c r="M261" s="264">
        <v>249</v>
      </c>
    </row>
    <row r="262" spans="12:13" ht="14.5" hidden="1" x14ac:dyDescent="0.35">
      <c r="L262" s="264" t="s">
        <v>1087</v>
      </c>
      <c r="M262" s="264">
        <v>260</v>
      </c>
    </row>
    <row r="263" spans="12:13" ht="14.5" hidden="1" x14ac:dyDescent="0.35">
      <c r="L263" s="264" t="s">
        <v>1564</v>
      </c>
      <c r="M263" s="264">
        <v>254</v>
      </c>
    </row>
    <row r="264" spans="12:13" ht="14.5" hidden="1" x14ac:dyDescent="0.35">
      <c r="L264" s="264" t="s">
        <v>82</v>
      </c>
      <c r="M264" s="264">
        <v>258</v>
      </c>
    </row>
    <row r="265" spans="12:13" ht="14.5" hidden="1" x14ac:dyDescent="0.35">
      <c r="L265" s="264" t="s">
        <v>1565</v>
      </c>
      <c r="M265" s="264">
        <v>191</v>
      </c>
    </row>
    <row r="266" spans="12:13" ht="14.5" hidden="1" x14ac:dyDescent="0.35">
      <c r="L266" s="264" t="s">
        <v>1566</v>
      </c>
      <c r="M266" s="264">
        <v>140</v>
      </c>
    </row>
    <row r="267" spans="12:13" ht="14.5" hidden="1" x14ac:dyDescent="0.35">
      <c r="L267" s="264" t="s">
        <v>1091</v>
      </c>
      <c r="M267" s="264">
        <v>152</v>
      </c>
    </row>
    <row r="268" spans="12:13" ht="14.5" hidden="1" x14ac:dyDescent="0.35">
      <c r="L268" s="264" t="s">
        <v>1092</v>
      </c>
      <c r="M268" s="264">
        <v>148</v>
      </c>
    </row>
    <row r="269" spans="12:13" ht="14.5" hidden="1" x14ac:dyDescent="0.35">
      <c r="L269" s="264" t="s">
        <v>1093</v>
      </c>
      <c r="M269" s="264">
        <v>203</v>
      </c>
    </row>
    <row r="270" spans="12:13" ht="14.5" hidden="1" x14ac:dyDescent="0.35">
      <c r="L270" s="264" t="s">
        <v>1094</v>
      </c>
      <c r="M270" s="264">
        <v>499</v>
      </c>
    </row>
    <row r="271" spans="12:13" ht="14.5" hidden="1" x14ac:dyDescent="0.35">
      <c r="L271" s="264" t="s">
        <v>1095</v>
      </c>
      <c r="M271" s="264">
        <v>756</v>
      </c>
    </row>
    <row r="272" spans="12:13" ht="14.5" hidden="1" x14ac:dyDescent="0.35">
      <c r="L272" s="264" t="s">
        <v>83</v>
      </c>
      <c r="M272" s="264">
        <v>752</v>
      </c>
    </row>
    <row r="273" spans="12:13" ht="14.5" hidden="1" x14ac:dyDescent="0.35">
      <c r="L273" s="264" t="s">
        <v>1096</v>
      </c>
      <c r="M273" s="264">
        <v>144</v>
      </c>
    </row>
    <row r="274" spans="12:13" ht="14.5" hidden="1" x14ac:dyDescent="0.35">
      <c r="L274" s="264" t="s">
        <v>1095</v>
      </c>
      <c r="M274" s="264">
        <v>891</v>
      </c>
    </row>
    <row r="275" spans="12:13" ht="14.5" hidden="1" x14ac:dyDescent="0.35">
      <c r="L275" s="264" t="s">
        <v>83</v>
      </c>
      <c r="M275" s="264">
        <v>388</v>
      </c>
    </row>
    <row r="276" spans="12:13" ht="14.5" hidden="1" x14ac:dyDescent="0.35">
      <c r="L276" s="264" t="s">
        <v>1096</v>
      </c>
      <c r="M276" s="264">
        <v>392</v>
      </c>
    </row>
    <row r="277" spans="12:13" ht="14.5" hidden="1" x14ac:dyDescent="0.35"/>
    <row r="278" spans="12:13" ht="14.5" hidden="1" x14ac:dyDescent="0.35"/>
    <row r="279" spans="12:13" ht="124.75" hidden="1" customHeight="1" x14ac:dyDescent="0.35"/>
  </sheetData>
  <sheetProtection algorithmName="SHA-512" hashValue="m2LcB3I6PbHQc8n7f+uY08TeFuZ7xCEUG9n7Her1rO3sRp2at8AyRFtIAp5WgP5z4aiWFvq7up6f2QpRLI+YdQ==" saltValue="hw45nqbmoQYYnWPl8y8dTQ==" spinCount="100000" sheet="1" formatCells="0" formatColumns="0" formatRows="0" sort="0" autoFilter="0" pivotTables="0"/>
  <dataConsolidate/>
  <mergeCells count="19">
    <mergeCell ref="CB3:CN3"/>
    <mergeCell ref="F3:G3"/>
    <mergeCell ref="O3:AA3"/>
    <mergeCell ref="AB3:AN3"/>
    <mergeCell ref="AO3:BA3"/>
    <mergeCell ref="BB3:BN3"/>
    <mergeCell ref="BO3:CA3"/>
    <mergeCell ref="CP3:CR3"/>
    <mergeCell ref="CO3:CO4"/>
    <mergeCell ref="CT3:CT4"/>
    <mergeCell ref="CU3:CU4"/>
    <mergeCell ref="CS3:CS4"/>
    <mergeCell ref="A3:A4"/>
    <mergeCell ref="B3:B4"/>
    <mergeCell ref="C3:C4"/>
    <mergeCell ref="D3:D4"/>
    <mergeCell ref="N3:N4"/>
    <mergeCell ref="E3:E4"/>
    <mergeCell ref="H3:M3"/>
  </mergeCells>
  <dataValidations count="9">
    <dataValidation type="list" allowBlank="1" showInputMessage="1" showErrorMessage="1" sqref="H6 J6 L6 P6 AC6 AP6 BC6 BP6 CC6 CP6">
      <formula1>$L$18:$L$276</formula1>
    </dataValidation>
    <dataValidation type="list" allowBlank="1" showInputMessage="1" showErrorMessage="1" sqref="CD6 BQ6 BD6 AQ6 AD6 Q6 CQ6">
      <formula1>$O$17:$O$30</formula1>
    </dataValidation>
    <dataValidation type="list" allowBlank="1" showInputMessage="1" showErrorMessage="1" sqref="F6">
      <formula1>$E$18:$E$22</formula1>
    </dataValidation>
    <dataValidation type="list" allowBlank="1" showInputMessage="1" showErrorMessage="1" sqref="U6 AU6 AH6 BU6 BH6 CH6">
      <formula1>$H$18:$H$23</formula1>
    </dataValidation>
    <dataValidation type="list" operator="greaterThan" allowBlank="1" showInputMessage="1" showErrorMessage="1" sqref="I6 K6 M6 R6 CR6">
      <formula1>$N$17:$N$139</formula1>
    </dataValidation>
    <dataValidation type="date" operator="greaterThanOrEqual" allowBlank="1" showInputMessage="1" showErrorMessage="1" errorTitle="невірна дата" sqref="N6">
      <formula1>10959</formula1>
    </dataValidation>
    <dataValidation type="list" allowBlank="1" showInputMessage="1" showErrorMessage="1" sqref="W6 AJ6 AW6 BJ6 BW6 CJ6">
      <formula1>$J$18:$J$32</formula1>
    </dataValidation>
    <dataValidation allowBlank="1" showInputMessage="1" showErrorMessage="1" prompt="заповнюється у випадку, якщо у стовпчику 3.2 визначено статус - &quot;Представник&quot;" sqref="G6"/>
    <dataValidation allowBlank="1" showInputMessage="1" showErrorMessage="1" promptTitle="Формат: +38 0XX XXX XX XX" sqref="CU6"/>
  </dataValidations>
  <pageMargins left="0.39370078740157483" right="0.39370078740157483" top="1.1811023622047245" bottom="0.51181102362204722" header="0.31496062992125984" footer="0.27559055118110237"/>
  <pageSetup paperSize="9" orientation="landscape" r:id="rId1"/>
  <headerFooter>
    <oddFooter>&amp;C(Таблиця 1) Сторінка &amp;P із &amp;N</oddFooter>
  </headerFooter>
  <colBreaks count="2" manualBreakCount="2">
    <brk id="20" max="9" man="1"/>
    <brk id="28" max="9" man="1"/>
  </colBreaks>
  <ignoredErrors>
    <ignoredError sqref="BA5:BN5 AA5:AN5" twoDigitTextYea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'інші довідники'!$O$4:$O$129</xm:f>
          </x14:formula1>
          <xm:sqref>AE6 AR6 BE6 BR6 CE6</xm:sqref>
        </x14:dataValidation>
        <x14:dataValidation type="list" allowBlank="1" showInputMessage="1" showErrorMessage="1">
          <x14:formula1>
            <xm:f>'інші довідники'!$AA$4:$AA$24</xm:f>
          </x14:formula1>
          <xm:sqref>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3"/>
  <dimension ref="A1:BA17"/>
  <sheetViews>
    <sheetView showGridLines="0" zoomScale="85" zoomScaleNormal="85" zoomScaleSheetLayoutView="85" workbookViewId="0">
      <pane xSplit="1" ySplit="5" topLeftCell="B6" activePane="bottomRight" state="frozenSplit"/>
      <selection pane="topRight"/>
      <selection pane="bottomLeft"/>
      <selection pane="bottomRight" activeCell="B6" sqref="B6"/>
    </sheetView>
  </sheetViews>
  <sheetFormatPr defaultColWidth="0" defaultRowHeight="14.5" zeroHeight="1" x14ac:dyDescent="0.35"/>
  <cols>
    <col min="1" max="1" width="6" hidden="1" customWidth="1"/>
    <col min="2" max="2" width="12.81640625" customWidth="1"/>
    <col min="3" max="3" width="14.1796875" customWidth="1"/>
    <col min="4" max="4" width="11.81640625" customWidth="1"/>
    <col min="5" max="5" width="11.1796875" customWidth="1"/>
    <col min="6" max="6" width="28.453125" customWidth="1"/>
    <col min="7" max="7" width="18.54296875" customWidth="1"/>
    <col min="8" max="8" width="14.1796875" customWidth="1"/>
    <col min="9" max="9" width="11.81640625" customWidth="1"/>
    <col min="10" max="10" width="11.1796875" customWidth="1"/>
    <col min="11" max="11" width="28.453125" customWidth="1"/>
    <col min="12" max="12" width="18.54296875" customWidth="1"/>
    <col min="13" max="13" width="14.1796875" customWidth="1"/>
    <col min="14" max="14" width="11.81640625" customWidth="1"/>
    <col min="15" max="15" width="11.1796875" customWidth="1"/>
    <col min="16" max="16" width="28.453125" customWidth="1"/>
    <col min="17" max="17" width="18.54296875" customWidth="1"/>
    <col min="18" max="18" width="14.1796875" customWidth="1"/>
    <col min="19" max="19" width="11.81640625" customWidth="1"/>
    <col min="20" max="20" width="11.1796875" customWidth="1"/>
    <col min="21" max="21" width="28.453125" customWidth="1"/>
    <col min="22" max="22" width="18.54296875" customWidth="1"/>
    <col min="23" max="24" width="11.81640625" customWidth="1"/>
    <col min="25" max="25" width="20.453125" customWidth="1"/>
    <col min="26" max="26" width="28.453125" customWidth="1"/>
    <col min="27" max="27" width="0" hidden="1" customWidth="1"/>
    <col min="28" max="53" width="0" style="11" hidden="1" customWidth="1"/>
    <col min="54" max="16384" width="8.81640625" style="11" hidden="1"/>
  </cols>
  <sheetData>
    <row r="1" spans="1:53" x14ac:dyDescent="0.35">
      <c r="A1" s="150"/>
      <c r="B1" s="17"/>
      <c r="C1" s="151"/>
      <c r="D1" s="151"/>
      <c r="E1" s="150"/>
      <c r="F1" s="150"/>
      <c r="AB1"/>
      <c r="AC1"/>
      <c r="AD1"/>
      <c r="AE1"/>
      <c r="AF1"/>
      <c r="AG1"/>
      <c r="AH1"/>
      <c r="AI1"/>
      <c r="AJ1"/>
      <c r="AK1"/>
      <c r="AL1"/>
      <c r="AM1"/>
      <c r="AN1"/>
      <c r="AO1"/>
      <c r="AP1"/>
      <c r="AQ1"/>
      <c r="AR1"/>
      <c r="AS1"/>
      <c r="AT1"/>
      <c r="AU1"/>
      <c r="AV1"/>
      <c r="AW1"/>
      <c r="AX1"/>
      <c r="AY1"/>
      <c r="AZ1"/>
      <c r="BA1"/>
    </row>
    <row r="2" spans="1:53" ht="15" thickBot="1" x14ac:dyDescent="0.4">
      <c r="A2" s="150"/>
      <c r="B2" s="373" t="str">
        <f>'Анкета (зміст)'!A20</f>
        <v>Таблиця 2. Документ, що посвідчує особу</v>
      </c>
      <c r="C2" s="12"/>
      <c r="D2" s="12"/>
      <c r="E2" s="13"/>
      <c r="F2" s="13"/>
      <c r="AB2"/>
      <c r="AC2"/>
      <c r="AD2"/>
      <c r="AE2"/>
      <c r="AF2"/>
      <c r="AG2"/>
      <c r="AH2"/>
      <c r="AI2"/>
      <c r="AJ2"/>
      <c r="AK2"/>
      <c r="AL2"/>
      <c r="AM2"/>
      <c r="AN2"/>
      <c r="AO2"/>
      <c r="AP2"/>
      <c r="AQ2"/>
      <c r="AR2"/>
      <c r="AS2"/>
      <c r="AT2"/>
      <c r="AU2"/>
      <c r="AV2"/>
      <c r="AW2"/>
      <c r="AX2"/>
      <c r="AY2"/>
      <c r="AZ2"/>
      <c r="BA2"/>
    </row>
    <row r="3" spans="1:53" ht="17.25" customHeight="1" thickTop="1" x14ac:dyDescent="0.35">
      <c r="A3" s="133" t="s">
        <v>128</v>
      </c>
      <c r="B3" s="538" t="s">
        <v>793</v>
      </c>
      <c r="C3" s="539"/>
      <c r="D3" s="539"/>
      <c r="E3" s="539"/>
      <c r="F3" s="540"/>
      <c r="G3" s="538" t="s">
        <v>794</v>
      </c>
      <c r="H3" s="539"/>
      <c r="I3" s="539"/>
      <c r="J3" s="539"/>
      <c r="K3" s="540"/>
      <c r="L3" s="538" t="s">
        <v>795</v>
      </c>
      <c r="M3" s="539"/>
      <c r="N3" s="539"/>
      <c r="O3" s="539"/>
      <c r="P3" s="540"/>
      <c r="Q3" s="538" t="s">
        <v>796</v>
      </c>
      <c r="R3" s="539"/>
      <c r="S3" s="539"/>
      <c r="T3" s="539"/>
      <c r="U3" s="540"/>
      <c r="V3" s="538" t="s">
        <v>797</v>
      </c>
      <c r="W3" s="539"/>
      <c r="X3" s="539"/>
      <c r="Y3" s="539"/>
      <c r="Z3" s="540"/>
      <c r="AA3" s="71"/>
      <c r="AB3"/>
      <c r="AC3"/>
      <c r="AD3"/>
      <c r="AE3"/>
      <c r="AF3"/>
      <c r="AG3"/>
      <c r="AH3"/>
      <c r="AI3"/>
      <c r="AJ3"/>
      <c r="AK3"/>
      <c r="AL3"/>
      <c r="AM3"/>
      <c r="AN3"/>
      <c r="AO3"/>
      <c r="AP3"/>
      <c r="AQ3"/>
      <c r="AR3"/>
      <c r="AS3"/>
      <c r="AT3"/>
      <c r="AU3"/>
      <c r="AV3"/>
      <c r="AW3"/>
      <c r="AX3"/>
      <c r="AY3"/>
      <c r="AZ3"/>
      <c r="BA3"/>
    </row>
    <row r="4" spans="1:53" ht="45.75" customHeight="1" x14ac:dyDescent="0.35">
      <c r="A4" s="133"/>
      <c r="B4" s="86" t="s">
        <v>250</v>
      </c>
      <c r="C4" s="135" t="s">
        <v>253</v>
      </c>
      <c r="D4" s="135" t="s">
        <v>254</v>
      </c>
      <c r="E4" s="132" t="s">
        <v>251</v>
      </c>
      <c r="F4" s="87" t="s">
        <v>252</v>
      </c>
      <c r="G4" s="86" t="s">
        <v>250</v>
      </c>
      <c r="H4" s="135" t="s">
        <v>253</v>
      </c>
      <c r="I4" s="135" t="s">
        <v>254</v>
      </c>
      <c r="J4" s="132" t="s">
        <v>251</v>
      </c>
      <c r="K4" s="87" t="s">
        <v>252</v>
      </c>
      <c r="L4" s="86" t="s">
        <v>250</v>
      </c>
      <c r="M4" s="135" t="s">
        <v>253</v>
      </c>
      <c r="N4" s="135" t="s">
        <v>254</v>
      </c>
      <c r="O4" s="132" t="s">
        <v>251</v>
      </c>
      <c r="P4" s="87" t="s">
        <v>252</v>
      </c>
      <c r="Q4" s="86" t="s">
        <v>250</v>
      </c>
      <c r="R4" s="135" t="s">
        <v>253</v>
      </c>
      <c r="S4" s="135" t="s">
        <v>254</v>
      </c>
      <c r="T4" s="132" t="s">
        <v>251</v>
      </c>
      <c r="U4" s="87" t="s">
        <v>252</v>
      </c>
      <c r="V4" s="86" t="s">
        <v>250</v>
      </c>
      <c r="W4" s="135" t="s">
        <v>253</v>
      </c>
      <c r="X4" s="135" t="s">
        <v>254</v>
      </c>
      <c r="Y4" s="132" t="s">
        <v>251</v>
      </c>
      <c r="Z4" s="87" t="s">
        <v>252</v>
      </c>
      <c r="AA4" s="71"/>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row>
    <row r="5" spans="1:53" x14ac:dyDescent="0.35">
      <c r="A5" s="133">
        <v>1</v>
      </c>
      <c r="B5" s="86">
        <v>2</v>
      </c>
      <c r="C5" s="135" t="s">
        <v>238</v>
      </c>
      <c r="D5" s="135" t="s">
        <v>239</v>
      </c>
      <c r="E5" s="132">
        <v>4</v>
      </c>
      <c r="F5" s="87">
        <v>5</v>
      </c>
      <c r="G5" s="86">
        <v>2</v>
      </c>
      <c r="H5" s="135" t="s">
        <v>238</v>
      </c>
      <c r="I5" s="135" t="s">
        <v>239</v>
      </c>
      <c r="J5" s="132">
        <v>4</v>
      </c>
      <c r="K5" s="87">
        <v>5</v>
      </c>
      <c r="L5" s="86">
        <v>2</v>
      </c>
      <c r="M5" s="135" t="s">
        <v>238</v>
      </c>
      <c r="N5" s="135" t="s">
        <v>239</v>
      </c>
      <c r="O5" s="132">
        <v>4</v>
      </c>
      <c r="P5" s="87">
        <v>5</v>
      </c>
      <c r="Q5" s="86">
        <v>2</v>
      </c>
      <c r="R5" s="135" t="s">
        <v>238</v>
      </c>
      <c r="S5" s="135" t="s">
        <v>239</v>
      </c>
      <c r="T5" s="132">
        <v>4</v>
      </c>
      <c r="U5" s="87">
        <v>5</v>
      </c>
      <c r="V5" s="86">
        <v>2</v>
      </c>
      <c r="W5" s="135" t="s">
        <v>238</v>
      </c>
      <c r="X5" s="135" t="s">
        <v>239</v>
      </c>
      <c r="Y5" s="132">
        <v>4</v>
      </c>
      <c r="Z5" s="87">
        <v>5</v>
      </c>
      <c r="AA5" s="71"/>
      <c r="AB5" s="153" t="str">
        <f ca="1">IF(ISBLANK(INDIRECT("B4"))," ",(INDIRECT("B4")))</f>
        <v>Тип документа</v>
      </c>
      <c r="AC5" s="153" t="str">
        <f ca="1">IF(ISBLANK(INDIRECT("C4"))," ",(INDIRECT("C4")))</f>
        <v>Серія документа</v>
      </c>
      <c r="AD5" s="153" t="str">
        <f ca="1">IF(ISBLANK(INDIRECT("D4"))," ",(INDIRECT("D4")))</f>
        <v>Номер документа</v>
      </c>
      <c r="AE5" s="153" t="str">
        <f ca="1">IF(ISBLANK(INDIRECT("E4"))," ",(INDIRECT("E4")))</f>
        <v>Дата видачі</v>
      </c>
      <c r="AF5" s="153" t="str">
        <f ca="1">IF(ISBLANK(INDIRECT("F4"))," ",(INDIRECT("F4")))</f>
        <v>Орган видачі</v>
      </c>
      <c r="AG5" s="153" t="str">
        <f ca="1">IF(ISBLANK(INDIRECT("G4"))," ",(INDIRECT("G4")))</f>
        <v>Тип документа</v>
      </c>
      <c r="AH5" s="153" t="str">
        <f ca="1">IF(ISBLANK(INDIRECT("H4"))," ",(INDIRECT("H4")))</f>
        <v>Серія документа</v>
      </c>
      <c r="AI5" s="153" t="str">
        <f ca="1">IF(ISBLANK(INDIRECT("I4"))," ",(INDIRECT("I4")))</f>
        <v>Номер документа</v>
      </c>
      <c r="AJ5" s="153" t="str">
        <f ca="1">IF(ISBLANK(INDIRECT("J4"))," ",(INDIRECT("J4")))</f>
        <v>Дата видачі</v>
      </c>
      <c r="AK5" s="153" t="str">
        <f ca="1">IF(ISBLANK(INDIRECT("K4"))," ",(INDIRECT("K4")))</f>
        <v>Орган видачі</v>
      </c>
      <c r="AL5" s="153" t="str">
        <f ca="1">IF(ISBLANK(INDIRECT("L4"))," ",(INDIRECT("L4")))</f>
        <v>Тип документа</v>
      </c>
      <c r="AM5" s="153" t="str">
        <f ca="1">IF(ISBLANK(INDIRECT("M4"))," ",(INDIRECT("M4")))</f>
        <v>Серія документа</v>
      </c>
      <c r="AN5" s="153" t="str">
        <f ca="1">IF(ISBLANK(INDIRECT("N4"))," ",(INDIRECT("N4")))</f>
        <v>Номер документа</v>
      </c>
      <c r="AO5" s="153" t="str">
        <f ca="1">IF(ISBLANK(INDIRECT("O4"))," ",(INDIRECT("O4")))</f>
        <v>Дата видачі</v>
      </c>
      <c r="AP5" s="153" t="str">
        <f ca="1">IF(ISBLANK(INDIRECT("P4"))," ",(INDIRECT("P4")))</f>
        <v>Орган видачі</v>
      </c>
      <c r="AQ5" s="153" t="str">
        <f ca="1">IF(ISBLANK(INDIRECT("Q4"))," ",(INDIRECT("Q4")))</f>
        <v>Тип документа</v>
      </c>
      <c r="AR5" s="153" t="str">
        <f ca="1">IF(ISBLANK(INDIRECT("R4"))," ",(INDIRECT("R4")))</f>
        <v>Серія документа</v>
      </c>
      <c r="AS5" s="153" t="str">
        <f ca="1">IF(ISBLANK(INDIRECT("S4"))," ",(INDIRECT("S4")))</f>
        <v>Номер документа</v>
      </c>
      <c r="AT5" s="153" t="str">
        <f ca="1">IF(ISBLANK(INDIRECT("T4"))," ",(INDIRECT("T4")))</f>
        <v>Дата видачі</v>
      </c>
      <c r="AU5" s="153" t="str">
        <f ca="1">IF(ISBLANK(INDIRECT("U4"))," ",(INDIRECT("U4")))</f>
        <v>Орган видачі</v>
      </c>
      <c r="AV5" s="153" t="str">
        <f ca="1">IF(ISBLANK(INDIRECT("V4"))," ",(INDIRECT("V4")))</f>
        <v>Тип документа</v>
      </c>
      <c r="AW5" s="153" t="str">
        <f ca="1">IF(ISBLANK(INDIRECT("W4"))," ",(INDIRECT("W4")))</f>
        <v>Серія документа</v>
      </c>
      <c r="AX5" s="153" t="str">
        <f ca="1">IF(ISBLANK(INDIRECT("X4"))," ",(INDIRECT("X4")))</f>
        <v>Номер документа</v>
      </c>
      <c r="AY5" s="153" t="str">
        <f ca="1">IF(ISBLANK(INDIRECT("Y4"))," ",(INDIRECT("Y4")))</f>
        <v>Дата видачі</v>
      </c>
      <c r="AZ5" s="153" t="str">
        <f ca="1">IF(ISBLANK(INDIRECT("Z4"))," ",(INDIRECT("Z4")))</f>
        <v>Орган видачі</v>
      </c>
    </row>
    <row r="6" spans="1:53" ht="71.25" customHeight="1" thickBot="1" x14ac:dyDescent="0.4">
      <c r="A6" s="75"/>
      <c r="B6" s="394"/>
      <c r="C6" s="82"/>
      <c r="D6" s="82"/>
      <c r="E6" s="83"/>
      <c r="F6" s="395"/>
      <c r="G6" s="394"/>
      <c r="H6" s="82"/>
      <c r="I6" s="82"/>
      <c r="J6" s="83"/>
      <c r="K6" s="84"/>
      <c r="L6" s="81"/>
      <c r="M6" s="82"/>
      <c r="N6" s="82"/>
      <c r="O6" s="83"/>
      <c r="P6" s="84"/>
      <c r="Q6" s="81"/>
      <c r="R6" s="82"/>
      <c r="S6" s="82"/>
      <c r="T6" s="83"/>
      <c r="U6" s="84"/>
      <c r="V6" s="81"/>
      <c r="W6" s="82"/>
      <c r="X6" s="82"/>
      <c r="Y6" s="83"/>
      <c r="Z6" s="84"/>
      <c r="AA6" s="71"/>
      <c r="AB6" s="153">
        <f ca="1">IF(ISBLANK(INDIRECT("B5"))," ",(INDIRECT("B5")))</f>
        <v>2</v>
      </c>
      <c r="AC6" s="153" t="str">
        <f ca="1">IF(ISBLANK(INDIRECT("C5"))," ",(INDIRECT("C5")))</f>
        <v>3.1.</v>
      </c>
      <c r="AD6" s="153" t="str">
        <f ca="1">IF(ISBLANK(INDIRECT("D5"))," ",(INDIRECT("D5")))</f>
        <v>3.2.</v>
      </c>
      <c r="AE6" s="153">
        <f ca="1">IF(ISBLANK(INDIRECT("E5"))," ",(INDIRECT("E5")))</f>
        <v>4</v>
      </c>
      <c r="AF6" s="153">
        <f ca="1">IF(ISBLANK(INDIRECT("F5"))," ",(INDIRECT("F5")))</f>
        <v>5</v>
      </c>
      <c r="AG6" s="153">
        <f ca="1">IF(ISBLANK(INDIRECT("G5"))," ",(INDIRECT("G5")))</f>
        <v>2</v>
      </c>
      <c r="AH6" s="153" t="str">
        <f ca="1">IF(ISBLANK(INDIRECT("H5"))," ",(INDIRECT("H5")))</f>
        <v>3.1.</v>
      </c>
      <c r="AI6" s="153" t="str">
        <f ca="1">IF(ISBLANK(INDIRECT("I5"))," ",(INDIRECT("I5")))</f>
        <v>3.2.</v>
      </c>
      <c r="AJ6" s="153">
        <f ca="1">IF(ISBLANK(INDIRECT("J5"))," ",(INDIRECT("J5")))</f>
        <v>4</v>
      </c>
      <c r="AK6" s="153">
        <f ca="1">IF(ISBLANK(INDIRECT("K5"))," ",(INDIRECT("K5")))</f>
        <v>5</v>
      </c>
      <c r="AL6" s="153">
        <f ca="1">IF(ISBLANK(INDIRECT("L5"))," ",(INDIRECT("L5")))</f>
        <v>2</v>
      </c>
      <c r="AM6" s="153" t="str">
        <f ca="1">IF(ISBLANK(INDIRECT("M5"))," ",(INDIRECT("M5")))</f>
        <v>3.1.</v>
      </c>
      <c r="AN6" s="153" t="str">
        <f ca="1">IF(ISBLANK(INDIRECT("N5"))," ",(INDIRECT("N5")))</f>
        <v>3.2.</v>
      </c>
      <c r="AO6" s="153">
        <f ca="1">IF(ISBLANK(INDIRECT("O5"))," ",(INDIRECT("O5")))</f>
        <v>4</v>
      </c>
      <c r="AP6" s="153">
        <f ca="1">IF(ISBLANK(INDIRECT("P5"))," ",(INDIRECT("P5")))</f>
        <v>5</v>
      </c>
      <c r="AQ6" s="153">
        <f ca="1">IF(ISBLANK(INDIRECT("Q5"))," ",(INDIRECT("Q5")))</f>
        <v>2</v>
      </c>
      <c r="AR6" s="153" t="str">
        <f ca="1">IF(ISBLANK(INDIRECT("R5"))," ",(INDIRECT("R5")))</f>
        <v>3.1.</v>
      </c>
      <c r="AS6" s="153" t="str">
        <f ca="1">IF(ISBLANK(INDIRECT("S5"))," ",(INDIRECT("S5")))</f>
        <v>3.2.</v>
      </c>
      <c r="AT6" s="153">
        <f ca="1">IF(ISBLANK(INDIRECT("T5"))," ",(INDIRECT("T5")))</f>
        <v>4</v>
      </c>
      <c r="AU6" s="153">
        <f ca="1">IF(ISBLANK(INDIRECT("U5"))," ",(INDIRECT("U5")))</f>
        <v>5</v>
      </c>
      <c r="AV6" s="153">
        <f ca="1">IF(ISBLANK(INDIRECT("V5"))," ",(INDIRECT("V5")))</f>
        <v>2</v>
      </c>
      <c r="AW6" s="153" t="str">
        <f ca="1">IF(ISBLANK(INDIRECT("W5"))," ",(INDIRECT("W5")))</f>
        <v>3.1.</v>
      </c>
      <c r="AX6" s="153" t="str">
        <f ca="1">IF(ISBLANK(INDIRECT("X5"))," ",(INDIRECT("X5")))</f>
        <v>3.2.</v>
      </c>
      <c r="AY6" s="153">
        <f ca="1">IF(ISBLANK(INDIRECT("Y5"))," ",(INDIRECT("Y5")))</f>
        <v>4</v>
      </c>
      <c r="AZ6" s="153">
        <f ca="1">IF(ISBLANK(INDIRECT("Z5"))," ",(INDIRECT("Z5")))</f>
        <v>5</v>
      </c>
    </row>
    <row r="7" spans="1:53" ht="15" hidden="1" thickTop="1" x14ac:dyDescent="0.35">
      <c r="AB7" s="153" t="str">
        <f ca="1">IF(ISBLANK(INDIRECT("B6"))," ",(INDIRECT("B6")))</f>
        <v xml:space="preserve"> </v>
      </c>
      <c r="AC7" s="153" t="str">
        <f ca="1">IF(ISBLANK(INDIRECT("C6"))," ",(INDIRECT("C6")))</f>
        <v xml:space="preserve"> </v>
      </c>
      <c r="AD7" s="153" t="str">
        <f ca="1">IF(ISBLANK(INDIRECT("D6"))," ",(INDIRECT("D6")))</f>
        <v xml:space="preserve"> </v>
      </c>
      <c r="AE7" s="153" t="str">
        <f ca="1">IF(ISBLANK(INDIRECT("E6"))," ",(INDIRECT("E6")))</f>
        <v xml:space="preserve"> </v>
      </c>
      <c r="AF7" s="153" t="str">
        <f ca="1">IF(ISBLANK(INDIRECT("F6"))," ",(INDIRECT("F6")))</f>
        <v xml:space="preserve"> </v>
      </c>
      <c r="AG7" s="153" t="str">
        <f ca="1">IF(ISBLANK(INDIRECT("G6"))," ",(INDIRECT("G6")))</f>
        <v xml:space="preserve"> </v>
      </c>
      <c r="AH7" s="153" t="str">
        <f ca="1">IF(ISBLANK(INDIRECT("H6"))," ",(INDIRECT("H6")))</f>
        <v xml:space="preserve"> </v>
      </c>
      <c r="AI7" s="153" t="str">
        <f ca="1">IF(ISBLANK(INDIRECT("I6"))," ",(INDIRECT("I6")))</f>
        <v xml:space="preserve"> </v>
      </c>
      <c r="AJ7" s="153" t="str">
        <f ca="1">IF(ISBLANK(INDIRECT("J6"))," ",(INDIRECT("J6")))</f>
        <v xml:space="preserve"> </v>
      </c>
      <c r="AK7" s="153" t="str">
        <f ca="1">IF(ISBLANK(INDIRECT("K6"))," ",(INDIRECT("K6")))</f>
        <v xml:space="preserve"> </v>
      </c>
      <c r="AL7" s="153" t="str">
        <f ca="1">IF(ISBLANK(INDIRECT("L6"))," ",(INDIRECT("L6")))</f>
        <v xml:space="preserve"> </v>
      </c>
      <c r="AM7" s="153" t="str">
        <f ca="1">IF(ISBLANK(INDIRECT("M6"))," ",(INDIRECT("M6")))</f>
        <v xml:space="preserve"> </v>
      </c>
      <c r="AN7" s="153" t="str">
        <f ca="1">IF(ISBLANK(INDIRECT("N6"))," ",(INDIRECT("N6")))</f>
        <v xml:space="preserve"> </v>
      </c>
      <c r="AO7" s="153" t="str">
        <f ca="1">IF(ISBLANK(INDIRECT("O6"))," ",(INDIRECT("O6")))</f>
        <v xml:space="preserve"> </v>
      </c>
      <c r="AP7" s="153" t="str">
        <f ca="1">IF(ISBLANK(INDIRECT("P6"))," ",(INDIRECT("P6")))</f>
        <v xml:space="preserve"> </v>
      </c>
      <c r="AQ7" s="153" t="str">
        <f ca="1">IF(ISBLANK(INDIRECT("Q6"))," ",(INDIRECT("Q6")))</f>
        <v xml:space="preserve"> </v>
      </c>
      <c r="AR7" s="153" t="str">
        <f ca="1">IF(ISBLANK(INDIRECT("R6"))," ",(INDIRECT("R6")))</f>
        <v xml:space="preserve"> </v>
      </c>
      <c r="AS7" s="153" t="str">
        <f ca="1">IF(ISBLANK(INDIRECT("S6"))," ",(INDIRECT("S6")))</f>
        <v xml:space="preserve"> </v>
      </c>
      <c r="AT7" s="153" t="str">
        <f ca="1">IF(ISBLANK(INDIRECT("T6"))," ",(INDIRECT("T6")))</f>
        <v xml:space="preserve"> </v>
      </c>
      <c r="AU7" s="153" t="str">
        <f ca="1">IF(ISBLANK(INDIRECT("U6"))," ",(INDIRECT("U6")))</f>
        <v xml:space="preserve"> </v>
      </c>
      <c r="AV7" s="153" t="str">
        <f ca="1">IF(ISBLANK(INDIRECT("V6"))," ",(INDIRECT("V6")))</f>
        <v xml:space="preserve"> </v>
      </c>
      <c r="AW7" s="153" t="str">
        <f ca="1">IF(ISBLANK(INDIRECT("W6"))," ",(INDIRECT("W6")))</f>
        <v xml:space="preserve"> </v>
      </c>
      <c r="AX7" s="153" t="str">
        <f ca="1">IF(ISBLANK(INDIRECT("X6"))," ",(INDIRECT("X6")))</f>
        <v xml:space="preserve"> </v>
      </c>
      <c r="AY7" s="153" t="str">
        <f ca="1">IF(ISBLANK(INDIRECT("Y6"))," ",(INDIRECT("Y6")))</f>
        <v xml:space="preserve"> </v>
      </c>
      <c r="AZ7" s="153" t="str">
        <f ca="1">IF(ISBLANK(INDIRECT("Z6"))," ",(INDIRECT("Z6")))</f>
        <v xml:space="preserve"> </v>
      </c>
    </row>
    <row r="8" spans="1:53" hidden="1" x14ac:dyDescent="0.35">
      <c r="AB8"/>
      <c r="AC8"/>
      <c r="AD8"/>
      <c r="AE8"/>
      <c r="AF8"/>
      <c r="AG8"/>
      <c r="AH8"/>
      <c r="AI8"/>
      <c r="AJ8"/>
      <c r="AK8"/>
      <c r="AL8"/>
      <c r="AM8"/>
      <c r="AN8"/>
      <c r="AO8"/>
      <c r="AP8"/>
      <c r="AQ8"/>
      <c r="AR8"/>
      <c r="AS8"/>
      <c r="AT8"/>
      <c r="AU8"/>
      <c r="AV8"/>
      <c r="AW8"/>
      <c r="AX8"/>
      <c r="AY8"/>
      <c r="AZ8"/>
    </row>
    <row r="9" spans="1:53" hidden="1" x14ac:dyDescent="0.35">
      <c r="AB9"/>
      <c r="AC9"/>
      <c r="AD9"/>
      <c r="AE9"/>
      <c r="AF9"/>
      <c r="AG9"/>
      <c r="AH9"/>
      <c r="AI9"/>
      <c r="AJ9"/>
      <c r="AK9"/>
      <c r="AL9"/>
      <c r="AM9"/>
      <c r="AN9"/>
      <c r="AO9"/>
      <c r="AP9"/>
      <c r="AQ9"/>
      <c r="AR9"/>
      <c r="AS9"/>
      <c r="AT9"/>
      <c r="AU9"/>
      <c r="AV9"/>
      <c r="AW9"/>
      <c r="AX9"/>
      <c r="AY9"/>
      <c r="AZ9"/>
    </row>
    <row r="10" spans="1:53" ht="30.75" hidden="1" customHeight="1" x14ac:dyDescent="0.35"/>
    <row r="11" spans="1:53" ht="18.75" hidden="1" customHeight="1" x14ac:dyDescent="0.35"/>
    <row r="12" spans="1:53" ht="15" hidden="1" customHeight="1" x14ac:dyDescent="0.35"/>
    <row r="13" spans="1:53" hidden="1" x14ac:dyDescent="0.35"/>
    <row r="14" spans="1:53" ht="15.75" hidden="1" customHeight="1" x14ac:dyDescent="0.35"/>
    <row r="15" spans="1:53" ht="18.75" hidden="1" customHeight="1" x14ac:dyDescent="0.35"/>
    <row r="16" spans="1:53" ht="18.75" hidden="1" customHeight="1" x14ac:dyDescent="0.35"/>
    <row r="17" ht="18.75" hidden="1" customHeight="1" x14ac:dyDescent="0.35"/>
  </sheetData>
  <sheetProtection algorithmName="SHA-512" hashValue="K6wYyWkB9x4vdNbEk1gowUeJwl4cMD6e2oNfiE8PIy+Rsv5UFNwKqSQ0RaarbdcSuHjOjoEoavc09POTijJmKg==" saltValue="uSHZ+b8oRAGFO6HBdUe9Xg==" spinCount="100000" sheet="1" formatCells="0" formatColumns="0" formatRows="0" sort="0" autoFilter="0" pivotTables="0"/>
  <mergeCells count="5">
    <mergeCell ref="B3:F3"/>
    <mergeCell ref="G3:K3"/>
    <mergeCell ref="L3:P3"/>
    <mergeCell ref="Q3:U3"/>
    <mergeCell ref="V3:Z3"/>
  </mergeCells>
  <dataValidations count="1">
    <dataValidation type="date" operator="greaterThanOrEqual" allowBlank="1" showInputMessage="1" showErrorMessage="1" sqref="E6 J6 O6 T6 Y6">
      <formula1>7306</formula1>
    </dataValidation>
  </dataValidations>
  <pageMargins left="0.39370078740157483" right="0.39370078740157483" top="1.1811023622047245" bottom="0.51181102362204722" header="0.31496062992125984" footer="0.27559055118110237"/>
  <pageSetup paperSize="9" orientation="landscape" r:id="rId1"/>
  <headerFooter>
    <oddFooter>&amp;C(Таблиця 2) Сторінка &amp;P із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'інші довідники'!$G$5:$G$262</xm:f>
          </x14:formula1>
          <xm:sqref>A3:A5</xm:sqref>
        </x14:dataValidation>
        <x14:dataValidation type="list" allowBlank="1" showInputMessage="1" showErrorMessage="1">
          <x14:formula1>
            <xm:f>'інші довідники'!$M$4:$M$13</xm:f>
          </x14:formula1>
          <xm:sqref>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4"/>
  <dimension ref="A1:DJ280"/>
  <sheetViews>
    <sheetView showGridLines="0" zoomScale="85" zoomScaleNormal="85" zoomScaleSheetLayoutView="85" workbookViewId="0">
      <pane xSplit="1" ySplit="4" topLeftCell="B5" activePane="bottomRight" state="frozenSplit"/>
      <selection pane="topRight"/>
      <selection pane="bottomLeft"/>
      <selection pane="bottomRight" activeCell="B5" sqref="B5"/>
    </sheetView>
  </sheetViews>
  <sheetFormatPr defaultColWidth="0" defaultRowHeight="34.5" customHeight="1" zeroHeight="1" x14ac:dyDescent="0.35"/>
  <cols>
    <col min="1" max="1" width="3.81640625" customWidth="1"/>
    <col min="2" max="2" width="68.453125" customWidth="1"/>
    <col min="3" max="3" width="31.81640625" customWidth="1"/>
    <col min="4" max="4" width="25.54296875" customWidth="1"/>
    <col min="5" max="5" width="39.54296875" customWidth="1"/>
    <col min="6" max="6" width="28.54296875" customWidth="1"/>
    <col min="7" max="7" width="20.453125" customWidth="1"/>
    <col min="8" max="114" width="9.54296875" hidden="1" customWidth="1"/>
    <col min="115" max="16384" width="9.1796875" hidden="1"/>
  </cols>
  <sheetData>
    <row r="1" spans="1:33" ht="14.5" x14ac:dyDescent="0.35">
      <c r="A1" s="154"/>
      <c r="B1" s="17"/>
      <c r="C1" s="154"/>
      <c r="D1" s="154"/>
      <c r="E1" s="154"/>
      <c r="F1" s="74"/>
    </row>
    <row r="2" spans="1:33" ht="14.5" x14ac:dyDescent="0.35">
      <c r="A2" s="150"/>
      <c r="B2" s="541" t="str">
        <f>'Анкета (зміст)'!A21</f>
        <v>Таблиця 3. Інформація про вищу освіту</v>
      </c>
      <c r="C2" s="542"/>
      <c r="D2" s="542"/>
      <c r="E2" s="150"/>
      <c r="F2" s="150"/>
    </row>
    <row r="3" spans="1:33" ht="42.75" customHeight="1" x14ac:dyDescent="0.35">
      <c r="A3" s="132" t="s">
        <v>128</v>
      </c>
      <c r="B3" s="132" t="s">
        <v>259</v>
      </c>
      <c r="C3" s="132" t="s">
        <v>258</v>
      </c>
      <c r="D3" s="132" t="s">
        <v>255</v>
      </c>
      <c r="E3" s="132" t="s">
        <v>256</v>
      </c>
      <c r="F3" s="132" t="s">
        <v>257</v>
      </c>
      <c r="G3" s="292" t="s">
        <v>1192</v>
      </c>
    </row>
    <row r="4" spans="1:33" ht="14.5" x14ac:dyDescent="0.35">
      <c r="A4" s="132">
        <v>1</v>
      </c>
      <c r="B4" s="132" t="s">
        <v>214</v>
      </c>
      <c r="C4" s="132" t="s">
        <v>215</v>
      </c>
      <c r="D4" s="132">
        <v>3</v>
      </c>
      <c r="E4" s="132">
        <v>4</v>
      </c>
      <c r="F4" s="132">
        <v>5</v>
      </c>
      <c r="G4" s="292">
        <v>6</v>
      </c>
      <c r="AB4" s="158" t="str">
        <f ca="1">IF(ISBLANK(INDIRECT("B4"))," ",(INDIRECT("B4")))</f>
        <v>2.1.</v>
      </c>
      <c r="AC4" s="158" t="str">
        <f ca="1">IF(ISBLANK(INDIRECT("C4"))," ",(INDIRECT("C4")))</f>
        <v>2.2.</v>
      </c>
      <c r="AD4" s="158">
        <f ca="1">IF(ISBLANK(INDIRECT("D4"))," ",(INDIRECT("D4")))</f>
        <v>3</v>
      </c>
      <c r="AE4" s="158">
        <f ca="1">IF(ISBLANK(INDIRECT("E4"))," ",(INDIRECT("E4")))</f>
        <v>4</v>
      </c>
      <c r="AF4" s="158">
        <f ca="1">IF(ISBLANK(INDIRECT("F4"))," ",(INDIRECT("F4")))</f>
        <v>5</v>
      </c>
    </row>
    <row r="5" spans="1:33" ht="31.5" customHeight="1" x14ac:dyDescent="0.35">
      <c r="A5" s="9">
        <v>1</v>
      </c>
      <c r="B5" s="155"/>
      <c r="C5" s="155"/>
      <c r="D5" s="156"/>
      <c r="E5" s="155"/>
      <c r="F5" s="155"/>
      <c r="G5" s="77"/>
      <c r="AB5" s="300" t="str">
        <f ca="1">IF(ISBLANK(INDIRECT("B5"))," ",(INDIRECT("B5")))</f>
        <v xml:space="preserve"> </v>
      </c>
      <c r="AC5" s="300" t="str">
        <f ca="1">IF(ISBLANK(INDIRECT("C5"))," ",(INDIRECT("C5")))</f>
        <v xml:space="preserve"> </v>
      </c>
      <c r="AD5" s="300" t="str">
        <f ca="1">IF(ISBLANK(INDIRECT("D5"))," ",(INDIRECT("D5")))</f>
        <v xml:space="preserve"> </v>
      </c>
      <c r="AE5" s="300" t="str">
        <f ca="1">IF(ISBLANK(INDIRECT("E5"))," ",(INDIRECT("E5")))</f>
        <v xml:space="preserve"> </v>
      </c>
      <c r="AF5" s="300" t="str">
        <f ca="1">IF(ISBLANK(INDIRECT("F5"))," ",(INDIRECT("F5")))</f>
        <v xml:space="preserve"> </v>
      </c>
      <c r="AG5" s="300" t="str">
        <f ca="1">IF(ISBLANK(INDIRECT("G5"))," ",(INDIRECT("G5")))</f>
        <v xml:space="preserve"> </v>
      </c>
    </row>
    <row r="6" spans="1:33" ht="31.5" customHeight="1" x14ac:dyDescent="0.35">
      <c r="A6" s="9">
        <v>2</v>
      </c>
      <c r="B6" s="155"/>
      <c r="C6" s="155"/>
      <c r="D6" s="156"/>
      <c r="E6" s="155"/>
      <c r="F6" s="155"/>
      <c r="G6" s="155"/>
      <c r="AB6" s="158" t="str">
        <f ca="1">IF(ISBLANK(INDIRECT("B6"))," ",(INDIRECT("B6")))</f>
        <v xml:space="preserve"> </v>
      </c>
      <c r="AC6" s="158" t="str">
        <f ca="1">IF(ISBLANK(INDIRECT("C6"))," ",(INDIRECT("C6")))</f>
        <v xml:space="preserve"> </v>
      </c>
      <c r="AD6" s="158" t="str">
        <f ca="1">IF(ISBLANK(INDIRECT("D6"))," ",(INDIRECT("D6")))</f>
        <v xml:space="preserve"> </v>
      </c>
      <c r="AE6" s="158" t="str">
        <f ca="1">IF(ISBLANK(INDIRECT("E6"))," ",(INDIRECT("E6")))</f>
        <v xml:space="preserve"> </v>
      </c>
      <c r="AF6" s="158" t="str">
        <f ca="1">IF(ISBLANK(INDIRECT("F6"))," ",(INDIRECT("F6")))</f>
        <v xml:space="preserve"> </v>
      </c>
      <c r="AG6" s="158" t="str">
        <f ca="1">IF(ISBLANK(INDIRECT("G6"))," ",(INDIRECT("G6")))</f>
        <v xml:space="preserve"> </v>
      </c>
    </row>
    <row r="7" spans="1:33" ht="31.5" customHeight="1" x14ac:dyDescent="0.35">
      <c r="A7" s="9">
        <v>3</v>
      </c>
      <c r="B7" s="155"/>
      <c r="C7" s="155"/>
      <c r="D7" s="156"/>
      <c r="E7" s="155"/>
      <c r="F7" s="155"/>
      <c r="G7" s="155"/>
      <c r="AB7" s="158" t="str">
        <f ca="1">IF(ISBLANK(INDIRECT("B7"))," ",(INDIRECT("B7")))</f>
        <v xml:space="preserve"> </v>
      </c>
      <c r="AC7" s="158" t="str">
        <f ca="1">IF(ISBLANK(INDIRECT("C7"))," ",(INDIRECT("C7")))</f>
        <v xml:space="preserve"> </v>
      </c>
      <c r="AD7" s="158" t="str">
        <f ca="1">IF(ISBLANK(INDIRECT("D7"))," ",(INDIRECT("D7")))</f>
        <v xml:space="preserve"> </v>
      </c>
      <c r="AE7" s="158" t="str">
        <f ca="1">IF(ISBLANK(INDIRECT("E7"))," ",(INDIRECT("E7")))</f>
        <v xml:space="preserve"> </v>
      </c>
      <c r="AF7" s="158" t="str">
        <f ca="1">IF(ISBLANK(INDIRECT("F7"))," ",(INDIRECT("F7")))</f>
        <v xml:space="preserve"> </v>
      </c>
      <c r="AG7" s="158" t="str">
        <f ca="1">IF(ISBLANK(INDIRECT("G7"))," ",(INDIRECT("G7")))</f>
        <v xml:space="preserve"> </v>
      </c>
    </row>
    <row r="8" spans="1:33" ht="31.5" customHeight="1" x14ac:dyDescent="0.35">
      <c r="A8" s="9">
        <v>4</v>
      </c>
      <c r="B8" s="155"/>
      <c r="C8" s="155"/>
      <c r="D8" s="156"/>
      <c r="E8" s="155"/>
      <c r="F8" s="155"/>
      <c r="G8" s="155"/>
      <c r="AB8" s="158" t="str">
        <f ca="1">IF(ISBLANK(INDIRECT("B8"))," ",(INDIRECT("B8")))</f>
        <v xml:space="preserve"> </v>
      </c>
      <c r="AC8" s="158" t="str">
        <f ca="1">IF(ISBLANK(INDIRECT("C8"))," ",(INDIRECT("C8")))</f>
        <v xml:space="preserve"> </v>
      </c>
      <c r="AD8" s="158" t="str">
        <f ca="1">IF(ISBLANK(INDIRECT("D8"))," ",(INDIRECT("D8")))</f>
        <v xml:space="preserve"> </v>
      </c>
      <c r="AE8" s="158" t="str">
        <f ca="1">IF(ISBLANK(INDIRECT("E8"))," ",(INDIRECT("E8")))</f>
        <v xml:space="preserve"> </v>
      </c>
      <c r="AF8" s="158" t="str">
        <f ca="1">IF(ISBLANK(INDIRECT("F8"))," ",(INDIRECT("F8")))</f>
        <v xml:space="preserve"> </v>
      </c>
      <c r="AG8" s="158" t="str">
        <f ca="1">IF(ISBLANK(INDIRECT("G8"))," ",(INDIRECT("G8")))</f>
        <v xml:space="preserve"> </v>
      </c>
    </row>
    <row r="9" spans="1:33" ht="31.5" customHeight="1" x14ac:dyDescent="0.35">
      <c r="A9" s="9">
        <v>5</v>
      </c>
      <c r="B9" s="155"/>
      <c r="C9" s="155"/>
      <c r="D9" s="156"/>
      <c r="E9" s="155"/>
      <c r="F9" s="155"/>
      <c r="G9" s="155"/>
      <c r="AB9" s="158" t="str">
        <f ca="1">IF(ISBLANK(INDIRECT("B9"))," ",(INDIRECT("B9")))</f>
        <v xml:space="preserve"> </v>
      </c>
      <c r="AC9" s="158" t="str">
        <f ca="1">IF(ISBLANK(INDIRECT("C9"))," ",(INDIRECT("C9")))</f>
        <v xml:space="preserve"> </v>
      </c>
      <c r="AD9" s="158" t="str">
        <f ca="1">IF(ISBLANK(INDIRECT("D9"))," ",(INDIRECT("D9")))</f>
        <v xml:space="preserve"> </v>
      </c>
      <c r="AE9" s="158" t="str">
        <f ca="1">IF(ISBLANK(INDIRECT("E9"))," ",(INDIRECT("E9")))</f>
        <v xml:space="preserve"> </v>
      </c>
      <c r="AF9" s="158" t="str">
        <f ca="1">IF(ISBLANK(INDIRECT("F9"))," ",(INDIRECT("F9")))</f>
        <v xml:space="preserve"> </v>
      </c>
      <c r="AG9" s="158" t="str">
        <f ca="1">IF(ISBLANK(INDIRECT("G9"))," ",(INDIRECT("G9")))</f>
        <v xml:space="preserve"> </v>
      </c>
    </row>
    <row r="10" spans="1:33" ht="31.5" customHeight="1" x14ac:dyDescent="0.35">
      <c r="A10" s="9">
        <v>6</v>
      </c>
      <c r="B10" s="155"/>
      <c r="C10" s="155"/>
      <c r="D10" s="156"/>
      <c r="E10" s="155"/>
      <c r="F10" s="155"/>
      <c r="G10" s="155"/>
      <c r="AB10" s="158" t="str">
        <f ca="1">IF(ISBLANK(INDIRECT("B10"))," ",(INDIRECT("B10")))</f>
        <v xml:space="preserve"> </v>
      </c>
      <c r="AC10" s="158" t="str">
        <f ca="1">IF(ISBLANK(INDIRECT("C10"))," ",(INDIRECT("C10")))</f>
        <v xml:space="preserve"> </v>
      </c>
      <c r="AD10" s="158" t="str">
        <f ca="1">IF(ISBLANK(INDIRECT("D10"))," ",(INDIRECT("D10")))</f>
        <v xml:space="preserve"> </v>
      </c>
      <c r="AE10" s="158" t="str">
        <f ca="1">IF(ISBLANK(INDIRECT("E10"))," ",(INDIRECT("E10")))</f>
        <v xml:space="preserve"> </v>
      </c>
      <c r="AF10" s="158" t="str">
        <f ca="1">IF(ISBLANK(INDIRECT("F10"))," ",(INDIRECT("F10")))</f>
        <v xml:space="preserve"> </v>
      </c>
      <c r="AG10" s="158" t="str">
        <f ca="1">IF(ISBLANK(INDIRECT("G10"))," ",(INDIRECT("G10")))</f>
        <v xml:space="preserve"> </v>
      </c>
    </row>
    <row r="11" spans="1:33" ht="31.5" customHeight="1" x14ac:dyDescent="0.35">
      <c r="A11" s="9">
        <v>7</v>
      </c>
      <c r="B11" s="155"/>
      <c r="C11" s="155"/>
      <c r="D11" s="156"/>
      <c r="E11" s="155"/>
      <c r="F11" s="155"/>
      <c r="G11" s="155"/>
      <c r="AB11" s="158" t="str">
        <f ca="1">IF(ISBLANK(INDIRECT("B11"))," ",(INDIRECT("B11")))</f>
        <v xml:space="preserve"> </v>
      </c>
      <c r="AC11" s="158" t="str">
        <f ca="1">IF(ISBLANK(INDIRECT("C11"))," ",(INDIRECT("C11")))</f>
        <v xml:space="preserve"> </v>
      </c>
      <c r="AD11" s="158" t="str">
        <f ca="1">IF(ISBLANK(INDIRECT("D11"))," ",(INDIRECT("D11")))</f>
        <v xml:space="preserve"> </v>
      </c>
      <c r="AE11" s="158" t="str">
        <f ca="1">IF(ISBLANK(INDIRECT("E11"))," ",(INDIRECT("E11")))</f>
        <v xml:space="preserve"> </v>
      </c>
      <c r="AF11" s="158" t="str">
        <f ca="1">IF(ISBLANK(INDIRECT("F11"))," ",(INDIRECT("F11")))</f>
        <v xml:space="preserve"> </v>
      </c>
      <c r="AG11" s="158" t="str">
        <f ca="1">IF(ISBLANK(INDIRECT("G11"))," ",(INDIRECT("G11")))</f>
        <v xml:space="preserve"> </v>
      </c>
    </row>
    <row r="12" spans="1:33" ht="31.5" customHeight="1" x14ac:dyDescent="0.35">
      <c r="A12" s="9">
        <v>8</v>
      </c>
      <c r="B12" s="155"/>
      <c r="C12" s="155"/>
      <c r="D12" s="156"/>
      <c r="E12" s="155"/>
      <c r="F12" s="155"/>
      <c r="G12" s="155"/>
      <c r="AB12" s="158" t="str">
        <f ca="1">IF(ISBLANK(INDIRECT("B12"))," ",(INDIRECT("B12")))</f>
        <v xml:space="preserve"> </v>
      </c>
      <c r="AC12" s="158" t="str">
        <f ca="1">IF(ISBLANK(INDIRECT("C12"))," ",(INDIRECT("C12")))</f>
        <v xml:space="preserve"> </v>
      </c>
      <c r="AD12" s="158" t="str">
        <f ca="1">IF(ISBLANK(INDIRECT("D12"))," ",(INDIRECT("D12")))</f>
        <v xml:space="preserve"> </v>
      </c>
      <c r="AE12" s="158" t="str">
        <f ca="1">IF(ISBLANK(INDIRECT("E12"))," ",(INDIRECT("E12")))</f>
        <v xml:space="preserve"> </v>
      </c>
      <c r="AF12" s="158" t="str">
        <f ca="1">IF(ISBLANK(INDIRECT("F12"))," ",(INDIRECT("F12")))</f>
        <v xml:space="preserve"> </v>
      </c>
      <c r="AG12" s="158" t="str">
        <f ca="1">IF(ISBLANK(INDIRECT("G12"))," ",(INDIRECT("G12")))</f>
        <v xml:space="preserve"> </v>
      </c>
    </row>
    <row r="13" spans="1:33" ht="31.5" customHeight="1" x14ac:dyDescent="0.35">
      <c r="A13" s="9">
        <v>9</v>
      </c>
      <c r="B13" s="155"/>
      <c r="C13" s="155"/>
      <c r="D13" s="156"/>
      <c r="E13" s="155"/>
      <c r="F13" s="155"/>
      <c r="G13" s="155"/>
      <c r="AB13" s="158" t="str">
        <f ca="1">IF(ISBLANK(INDIRECT("B13"))," ",(INDIRECT("B13")))</f>
        <v xml:space="preserve"> </v>
      </c>
      <c r="AC13" s="158" t="str">
        <f ca="1">IF(ISBLANK(INDIRECT("C13"))," ",(INDIRECT("C13")))</f>
        <v xml:space="preserve"> </v>
      </c>
      <c r="AD13" s="158" t="str">
        <f ca="1">IF(ISBLANK(INDIRECT("D13"))," ",(INDIRECT("D13")))</f>
        <v xml:space="preserve"> </v>
      </c>
      <c r="AE13" s="158" t="str">
        <f ca="1">IF(ISBLANK(INDIRECT("E13"))," ",(INDIRECT("E13")))</f>
        <v xml:space="preserve"> </v>
      </c>
      <c r="AF13" s="158" t="str">
        <f ca="1">IF(ISBLANK(INDIRECT("F13"))," ",(INDIRECT("F13")))</f>
        <v xml:space="preserve"> </v>
      </c>
      <c r="AG13" s="158" t="str">
        <f ca="1">IF(ISBLANK(INDIRECT("G13"))," ",(INDIRECT("G13")))</f>
        <v xml:space="preserve"> </v>
      </c>
    </row>
    <row r="14" spans="1:33" ht="31.5" customHeight="1" x14ac:dyDescent="0.35">
      <c r="A14" s="9">
        <v>10</v>
      </c>
      <c r="B14" s="155"/>
      <c r="C14" s="155"/>
      <c r="D14" s="156"/>
      <c r="E14" s="155"/>
      <c r="F14" s="155"/>
      <c r="G14" s="155"/>
      <c r="AB14" s="158" t="str">
        <f ca="1">IF(ISBLANK(INDIRECT("B14"))," ",(INDIRECT("B14")))</f>
        <v xml:space="preserve"> </v>
      </c>
      <c r="AC14" s="158" t="str">
        <f ca="1">IF(ISBLANK(INDIRECT("C14"))," ",(INDIRECT("C14")))</f>
        <v xml:space="preserve"> </v>
      </c>
      <c r="AD14" s="158" t="str">
        <f ca="1">IF(ISBLANK(INDIRECT("D14"))," ",(INDIRECT("D14")))</f>
        <v xml:space="preserve"> </v>
      </c>
      <c r="AE14" s="158" t="str">
        <f ca="1">IF(ISBLANK(INDIRECT("E14"))," ",(INDIRECT("E14")))</f>
        <v xml:space="preserve"> </v>
      </c>
      <c r="AF14" s="158" t="str">
        <f ca="1">IF(ISBLANK(INDIRECT("F14"))," ",(INDIRECT("F14")))</f>
        <v xml:space="preserve"> </v>
      </c>
      <c r="AG14" s="158" t="str">
        <f ca="1">IF(ISBLANK(INDIRECT("G14"))," ",(INDIRECT("G14")))</f>
        <v xml:space="preserve"> </v>
      </c>
    </row>
    <row r="15" spans="1:33" ht="34.5" hidden="1" customHeight="1" x14ac:dyDescent="0.35"/>
    <row r="16" spans="1:33" ht="34.5" hidden="1" customHeight="1" x14ac:dyDescent="0.35"/>
    <row r="17" spans="2:3" ht="34.5" hidden="1" customHeight="1" x14ac:dyDescent="0.35"/>
    <row r="18" spans="2:3" ht="34.5" hidden="1" customHeight="1" x14ac:dyDescent="0.35"/>
    <row r="19" spans="2:3" ht="34.5" hidden="1" customHeight="1" x14ac:dyDescent="0.35"/>
    <row r="20" spans="2:3" ht="34.5" hidden="1" customHeight="1" x14ac:dyDescent="0.35"/>
    <row r="21" spans="2:3" ht="34.5" hidden="1" customHeight="1" x14ac:dyDescent="0.35"/>
    <row r="22" spans="2:3" ht="34.5" hidden="1" customHeight="1" x14ac:dyDescent="0.35">
      <c r="B22" t="s">
        <v>872</v>
      </c>
      <c r="C22" s="244" t="s">
        <v>84</v>
      </c>
    </row>
    <row r="23" spans="2:3" ht="34.5" hidden="1" customHeight="1" x14ac:dyDescent="0.35">
      <c r="B23" s="244" t="s">
        <v>84</v>
      </c>
      <c r="C23" s="244">
        <v>1910</v>
      </c>
    </row>
    <row r="24" spans="2:3" ht="34.5" hidden="1" customHeight="1" x14ac:dyDescent="0.35">
      <c r="B24" s="244" t="s">
        <v>369</v>
      </c>
      <c r="C24" s="244">
        <v>1911</v>
      </c>
    </row>
    <row r="25" spans="2:3" ht="34.5" hidden="1" customHeight="1" x14ac:dyDescent="0.35">
      <c r="B25" s="244" t="s">
        <v>878</v>
      </c>
      <c r="C25" s="244">
        <v>1912</v>
      </c>
    </row>
    <row r="26" spans="2:3" ht="34.5" hidden="1" customHeight="1" x14ac:dyDescent="0.35">
      <c r="B26" s="244" t="s">
        <v>880</v>
      </c>
      <c r="C26" s="244">
        <v>1913</v>
      </c>
    </row>
    <row r="27" spans="2:3" ht="34.5" hidden="1" customHeight="1" x14ac:dyDescent="0.35">
      <c r="B27" s="244" t="s">
        <v>22</v>
      </c>
      <c r="C27" s="244">
        <v>1914</v>
      </c>
    </row>
    <row r="28" spans="2:3" ht="34.5" hidden="1" customHeight="1" x14ac:dyDescent="0.35">
      <c r="B28" s="244" t="s">
        <v>886</v>
      </c>
      <c r="C28" s="244">
        <v>1915</v>
      </c>
    </row>
    <row r="29" spans="2:3" ht="34.5" hidden="1" customHeight="1" x14ac:dyDescent="0.35">
      <c r="B29" s="244" t="s">
        <v>888</v>
      </c>
      <c r="C29" s="244">
        <v>1916</v>
      </c>
    </row>
    <row r="30" spans="2:3" ht="34.5" hidden="1" customHeight="1" x14ac:dyDescent="0.35">
      <c r="B30" s="244" t="s">
        <v>23</v>
      </c>
      <c r="C30" s="244">
        <v>1917</v>
      </c>
    </row>
    <row r="31" spans="2:3" ht="34.5" hidden="1" customHeight="1" x14ac:dyDescent="0.35">
      <c r="B31" s="244" t="s">
        <v>325</v>
      </c>
      <c r="C31" s="244">
        <v>1918</v>
      </c>
    </row>
    <row r="32" spans="2:3" ht="34.5" hidden="1" customHeight="1" x14ac:dyDescent="0.35">
      <c r="B32" s="244" t="s">
        <v>893</v>
      </c>
      <c r="C32" s="244">
        <v>1919</v>
      </c>
    </row>
    <row r="33" spans="2:3" ht="34.5" hidden="1" customHeight="1" x14ac:dyDescent="0.35">
      <c r="B33" s="244" t="s">
        <v>24</v>
      </c>
      <c r="C33" s="244">
        <v>1920</v>
      </c>
    </row>
    <row r="34" spans="2:3" ht="34.5" hidden="1" customHeight="1" x14ac:dyDescent="0.35">
      <c r="B34" s="244" t="s">
        <v>25</v>
      </c>
      <c r="C34" s="244">
        <v>1921</v>
      </c>
    </row>
    <row r="35" spans="2:3" ht="34.5" hidden="1" customHeight="1" x14ac:dyDescent="0.35">
      <c r="B35" s="244" t="s">
        <v>26</v>
      </c>
      <c r="C35" s="244">
        <v>1922</v>
      </c>
    </row>
    <row r="36" spans="2:3" ht="34.5" hidden="1" customHeight="1" x14ac:dyDescent="0.35">
      <c r="B36" s="244" t="s">
        <v>331</v>
      </c>
      <c r="C36" s="244">
        <v>1923</v>
      </c>
    </row>
    <row r="37" spans="2:3" ht="34.5" hidden="1" customHeight="1" x14ac:dyDescent="0.35">
      <c r="B37" s="244" t="s">
        <v>27</v>
      </c>
      <c r="C37" s="244">
        <v>1924</v>
      </c>
    </row>
    <row r="38" spans="2:3" ht="34.5" hidden="1" customHeight="1" x14ac:dyDescent="0.35">
      <c r="B38" s="244" t="s">
        <v>28</v>
      </c>
      <c r="C38" s="244">
        <v>1925</v>
      </c>
    </row>
    <row r="39" spans="2:3" ht="34.5" hidden="1" customHeight="1" x14ac:dyDescent="0.35">
      <c r="B39" s="244" t="s">
        <v>905</v>
      </c>
      <c r="C39" s="244">
        <v>1926</v>
      </c>
    </row>
    <row r="40" spans="2:3" ht="34.5" hidden="1" customHeight="1" x14ac:dyDescent="0.35">
      <c r="B40" s="244" t="s">
        <v>907</v>
      </c>
      <c r="C40" s="244">
        <v>1927</v>
      </c>
    </row>
    <row r="41" spans="2:3" ht="34.5" hidden="1" customHeight="1" x14ac:dyDescent="0.35">
      <c r="B41" s="244" t="s">
        <v>333</v>
      </c>
      <c r="C41" s="244">
        <v>1928</v>
      </c>
    </row>
    <row r="42" spans="2:3" ht="34.5" hidden="1" customHeight="1" x14ac:dyDescent="0.35">
      <c r="B42" s="244" t="s">
        <v>29</v>
      </c>
      <c r="C42" s="244">
        <v>1929</v>
      </c>
    </row>
    <row r="43" spans="2:3" ht="34.5" hidden="1" customHeight="1" x14ac:dyDescent="0.35">
      <c r="B43" s="244" t="s">
        <v>30</v>
      </c>
      <c r="C43" s="244">
        <v>1930</v>
      </c>
    </row>
    <row r="44" spans="2:3" ht="34.5" hidden="1" customHeight="1" x14ac:dyDescent="0.35">
      <c r="B44" s="244" t="s">
        <v>913</v>
      </c>
      <c r="C44" s="244">
        <v>1931</v>
      </c>
    </row>
    <row r="45" spans="2:3" ht="34.5" hidden="1" customHeight="1" x14ac:dyDescent="0.35">
      <c r="B45" s="244" t="s">
        <v>915</v>
      </c>
      <c r="C45" s="244">
        <v>1932</v>
      </c>
    </row>
    <row r="46" spans="2:3" ht="34.5" hidden="1" customHeight="1" x14ac:dyDescent="0.35">
      <c r="B46" s="244" t="s">
        <v>917</v>
      </c>
      <c r="C46" s="244">
        <v>1933</v>
      </c>
    </row>
    <row r="47" spans="2:3" ht="34.5" hidden="1" customHeight="1" x14ac:dyDescent="0.35">
      <c r="B47" s="244" t="s">
        <v>919</v>
      </c>
      <c r="C47" s="244">
        <v>1934</v>
      </c>
    </row>
    <row r="48" spans="2:3" ht="34.5" hidden="1" customHeight="1" x14ac:dyDescent="0.35">
      <c r="B48" s="244" t="s">
        <v>334</v>
      </c>
      <c r="C48" s="244">
        <v>1935</v>
      </c>
    </row>
    <row r="49" spans="2:3" ht="34.5" hidden="1" customHeight="1" x14ac:dyDescent="0.35">
      <c r="B49" s="244" t="s">
        <v>922</v>
      </c>
      <c r="C49" s="244">
        <v>1936</v>
      </c>
    </row>
    <row r="50" spans="2:3" ht="34.5" hidden="1" customHeight="1" x14ac:dyDescent="0.35">
      <c r="B50" s="244" t="s">
        <v>923</v>
      </c>
      <c r="C50" s="244">
        <v>1937</v>
      </c>
    </row>
    <row r="51" spans="2:3" ht="34.5" hidden="1" customHeight="1" x14ac:dyDescent="0.35">
      <c r="B51" s="244" t="s">
        <v>335</v>
      </c>
      <c r="C51" s="244">
        <v>1938</v>
      </c>
    </row>
    <row r="52" spans="2:3" ht="34.5" hidden="1" customHeight="1" x14ac:dyDescent="0.35">
      <c r="B52" s="244" t="s">
        <v>926</v>
      </c>
      <c r="C52" s="244">
        <v>1939</v>
      </c>
    </row>
    <row r="53" spans="2:3" ht="34.5" hidden="1" customHeight="1" x14ac:dyDescent="0.35">
      <c r="B53" s="244" t="s">
        <v>31</v>
      </c>
      <c r="C53" s="244">
        <v>1940</v>
      </c>
    </row>
    <row r="54" spans="2:3" ht="34.5" hidden="1" customHeight="1" x14ac:dyDescent="0.35">
      <c r="B54" s="244" t="s">
        <v>931</v>
      </c>
      <c r="C54" s="244">
        <v>1941</v>
      </c>
    </row>
    <row r="55" spans="2:3" ht="34.5" hidden="1" customHeight="1" x14ac:dyDescent="0.35">
      <c r="B55" s="244" t="s">
        <v>934</v>
      </c>
      <c r="C55" s="244">
        <v>1942</v>
      </c>
    </row>
    <row r="56" spans="2:3" ht="34.5" hidden="1" customHeight="1" x14ac:dyDescent="0.35">
      <c r="B56" s="244" t="s">
        <v>936</v>
      </c>
      <c r="C56" s="244">
        <v>1943</v>
      </c>
    </row>
    <row r="57" spans="2:3" ht="34.5" hidden="1" customHeight="1" x14ac:dyDescent="0.35">
      <c r="B57" s="244" t="s">
        <v>336</v>
      </c>
      <c r="C57" s="244">
        <v>1944</v>
      </c>
    </row>
    <row r="58" spans="2:3" ht="34.5" hidden="1" customHeight="1" x14ac:dyDescent="0.35">
      <c r="B58" s="244" t="s">
        <v>939</v>
      </c>
      <c r="C58" s="244">
        <v>1945</v>
      </c>
    </row>
    <row r="59" spans="2:3" ht="34.5" hidden="1" customHeight="1" x14ac:dyDescent="0.35">
      <c r="B59" s="244" t="s">
        <v>941</v>
      </c>
      <c r="C59" s="244">
        <v>1946</v>
      </c>
    </row>
    <row r="60" spans="2:3" ht="34.5" hidden="1" customHeight="1" x14ac:dyDescent="0.35">
      <c r="B60" s="244" t="s">
        <v>32</v>
      </c>
      <c r="C60" s="244">
        <v>1947</v>
      </c>
    </row>
    <row r="61" spans="2:3" ht="34.5" hidden="1" customHeight="1" x14ac:dyDescent="0.35">
      <c r="B61" s="244" t="s">
        <v>943</v>
      </c>
      <c r="C61" s="244">
        <v>1948</v>
      </c>
    </row>
    <row r="62" spans="2:3" ht="34.5" hidden="1" customHeight="1" x14ac:dyDescent="0.35">
      <c r="B62" s="244" t="s">
        <v>946</v>
      </c>
      <c r="C62" s="244">
        <v>1949</v>
      </c>
    </row>
    <row r="63" spans="2:3" ht="34.5" hidden="1" customHeight="1" x14ac:dyDescent="0.35">
      <c r="B63" s="244" t="s">
        <v>948</v>
      </c>
      <c r="C63" s="244">
        <v>1950</v>
      </c>
    </row>
    <row r="64" spans="2:3" ht="34.5" hidden="1" customHeight="1" x14ac:dyDescent="0.35">
      <c r="B64" s="244" t="s">
        <v>33</v>
      </c>
      <c r="C64" s="244">
        <v>1951</v>
      </c>
    </row>
    <row r="65" spans="2:3" ht="34.5" hidden="1" customHeight="1" x14ac:dyDescent="0.35">
      <c r="B65" s="244" t="s">
        <v>951</v>
      </c>
      <c r="C65" s="244">
        <v>1952</v>
      </c>
    </row>
    <row r="66" spans="2:3" ht="34.5" hidden="1" customHeight="1" x14ac:dyDescent="0.35">
      <c r="B66" s="244" t="s">
        <v>337</v>
      </c>
      <c r="C66" s="244">
        <v>1953</v>
      </c>
    </row>
    <row r="67" spans="2:3" ht="34.5" hidden="1" customHeight="1" x14ac:dyDescent="0.35">
      <c r="B67" s="244" t="s">
        <v>338</v>
      </c>
      <c r="C67" s="244">
        <v>1954</v>
      </c>
    </row>
    <row r="68" spans="2:3" ht="34.5" hidden="1" customHeight="1" x14ac:dyDescent="0.35">
      <c r="B68" s="244" t="s">
        <v>954</v>
      </c>
      <c r="C68" s="244">
        <v>1955</v>
      </c>
    </row>
    <row r="69" spans="2:3" ht="34.5" hidden="1" customHeight="1" x14ac:dyDescent="0.35">
      <c r="B69" s="244" t="s">
        <v>34</v>
      </c>
      <c r="C69" s="244">
        <v>1956</v>
      </c>
    </row>
    <row r="70" spans="2:3" ht="34.5" hidden="1" customHeight="1" x14ac:dyDescent="0.35">
      <c r="B70" s="244" t="s">
        <v>957</v>
      </c>
      <c r="C70" s="244">
        <v>1957</v>
      </c>
    </row>
    <row r="71" spans="2:3" ht="34.5" hidden="1" customHeight="1" x14ac:dyDescent="0.35">
      <c r="B71" s="244" t="s">
        <v>35</v>
      </c>
      <c r="C71" s="244">
        <v>1958</v>
      </c>
    </row>
    <row r="72" spans="2:3" ht="34.5" hidden="1" customHeight="1" x14ac:dyDescent="0.35">
      <c r="B72" s="244" t="s">
        <v>960</v>
      </c>
      <c r="C72" s="244">
        <v>1959</v>
      </c>
    </row>
    <row r="73" spans="2:3" ht="34.5" hidden="1" customHeight="1" x14ac:dyDescent="0.35">
      <c r="B73" s="244" t="s">
        <v>36</v>
      </c>
      <c r="C73" s="244">
        <v>1960</v>
      </c>
    </row>
    <row r="74" spans="2:3" ht="34.5" hidden="1" customHeight="1" x14ac:dyDescent="0.35">
      <c r="B74" s="244" t="s">
        <v>962</v>
      </c>
      <c r="C74" s="244">
        <v>1961</v>
      </c>
    </row>
    <row r="75" spans="2:3" ht="34.5" hidden="1" customHeight="1" x14ac:dyDescent="0.35">
      <c r="B75" s="244" t="s">
        <v>964</v>
      </c>
      <c r="C75" s="244">
        <v>1962</v>
      </c>
    </row>
    <row r="76" spans="2:3" ht="34.5" hidden="1" customHeight="1" x14ac:dyDescent="0.35">
      <c r="B76" s="244" t="s">
        <v>37</v>
      </c>
      <c r="C76" s="244">
        <v>1963</v>
      </c>
    </row>
    <row r="77" spans="2:3" ht="34.5" hidden="1" customHeight="1" x14ac:dyDescent="0.35">
      <c r="B77" s="244" t="s">
        <v>38</v>
      </c>
      <c r="C77" s="244">
        <v>1964</v>
      </c>
    </row>
    <row r="78" spans="2:3" ht="34.5" hidden="1" customHeight="1" x14ac:dyDescent="0.35">
      <c r="B78" s="244" t="s">
        <v>967</v>
      </c>
      <c r="C78" s="244">
        <v>1965</v>
      </c>
    </row>
    <row r="79" spans="2:3" ht="34.5" hidden="1" customHeight="1" x14ac:dyDescent="0.35">
      <c r="B79" s="244" t="s">
        <v>39</v>
      </c>
      <c r="C79" s="244">
        <v>1966</v>
      </c>
    </row>
    <row r="80" spans="2:3" ht="34.5" hidden="1" customHeight="1" x14ac:dyDescent="0.35">
      <c r="B80" s="244" t="s">
        <v>969</v>
      </c>
      <c r="C80" s="244">
        <v>1967</v>
      </c>
    </row>
    <row r="81" spans="2:3" ht="34.5" hidden="1" customHeight="1" x14ac:dyDescent="0.35">
      <c r="B81" s="244" t="s">
        <v>40</v>
      </c>
      <c r="C81" s="244">
        <v>1968</v>
      </c>
    </row>
    <row r="82" spans="2:3" ht="34.5" hidden="1" customHeight="1" x14ac:dyDescent="0.35">
      <c r="B82" s="244" t="s">
        <v>971</v>
      </c>
      <c r="C82" s="244">
        <v>1969</v>
      </c>
    </row>
    <row r="83" spans="2:3" ht="34.5" hidden="1" customHeight="1" x14ac:dyDescent="0.35">
      <c r="B83" s="244" t="s">
        <v>972</v>
      </c>
      <c r="C83" s="244">
        <v>1970</v>
      </c>
    </row>
    <row r="84" spans="2:3" ht="34.5" hidden="1" customHeight="1" x14ac:dyDescent="0.35">
      <c r="B84" s="244" t="s">
        <v>973</v>
      </c>
      <c r="C84" s="244">
        <v>1971</v>
      </c>
    </row>
    <row r="85" spans="2:3" ht="34.5" hidden="1" customHeight="1" x14ac:dyDescent="0.35">
      <c r="B85" s="244" t="s">
        <v>41</v>
      </c>
      <c r="C85" s="244">
        <v>1972</v>
      </c>
    </row>
    <row r="86" spans="2:3" ht="34.5" hidden="1" customHeight="1" x14ac:dyDescent="0.35">
      <c r="B86" s="244" t="s">
        <v>974</v>
      </c>
      <c r="C86" s="244">
        <v>1973</v>
      </c>
    </row>
    <row r="87" spans="2:3" ht="34.5" hidden="1" customHeight="1" x14ac:dyDescent="0.35">
      <c r="B87" s="244" t="s">
        <v>975</v>
      </c>
      <c r="C87" s="244">
        <v>1974</v>
      </c>
    </row>
    <row r="88" spans="2:3" ht="34.5" hidden="1" customHeight="1" x14ac:dyDescent="0.35">
      <c r="B88" s="244" t="s">
        <v>976</v>
      </c>
      <c r="C88" s="244">
        <v>1975</v>
      </c>
    </row>
    <row r="89" spans="2:3" ht="34.5" hidden="1" customHeight="1" x14ac:dyDescent="0.35">
      <c r="B89" s="244" t="s">
        <v>977</v>
      </c>
      <c r="C89" s="244">
        <v>1976</v>
      </c>
    </row>
    <row r="90" spans="2:3" ht="34.5" hidden="1" customHeight="1" x14ac:dyDescent="0.35">
      <c r="B90" s="244" t="s">
        <v>978</v>
      </c>
      <c r="C90" s="244">
        <v>1977</v>
      </c>
    </row>
    <row r="91" spans="2:3" ht="34.5" hidden="1" customHeight="1" x14ac:dyDescent="0.35">
      <c r="B91" s="244" t="s">
        <v>979</v>
      </c>
      <c r="C91" s="244">
        <v>1978</v>
      </c>
    </row>
    <row r="92" spans="2:3" ht="34.5" hidden="1" customHeight="1" x14ac:dyDescent="0.35">
      <c r="B92" s="244" t="s">
        <v>339</v>
      </c>
      <c r="C92" s="244">
        <v>1979</v>
      </c>
    </row>
    <row r="93" spans="2:3" ht="34.5" hidden="1" customHeight="1" x14ac:dyDescent="0.35">
      <c r="B93" s="244" t="s">
        <v>980</v>
      </c>
      <c r="C93" s="244">
        <v>1980</v>
      </c>
    </row>
    <row r="94" spans="2:3" ht="34.5" hidden="1" customHeight="1" x14ac:dyDescent="0.35">
      <c r="B94" s="244" t="s">
        <v>981</v>
      </c>
      <c r="C94" s="244">
        <v>1981</v>
      </c>
    </row>
    <row r="95" spans="2:3" ht="34.5" hidden="1" customHeight="1" x14ac:dyDescent="0.35">
      <c r="B95" s="244" t="s">
        <v>982</v>
      </c>
      <c r="C95" s="244">
        <v>1982</v>
      </c>
    </row>
    <row r="96" spans="2:3" ht="34.5" hidden="1" customHeight="1" x14ac:dyDescent="0.35">
      <c r="B96" s="244" t="s">
        <v>983</v>
      </c>
      <c r="C96" s="244">
        <v>1983</v>
      </c>
    </row>
    <row r="97" spans="2:3" ht="34.5" hidden="1" customHeight="1" x14ac:dyDescent="0.35">
      <c r="B97" s="244" t="s">
        <v>340</v>
      </c>
      <c r="C97" s="244">
        <v>1984</v>
      </c>
    </row>
    <row r="98" spans="2:3" ht="34.5" hidden="1" customHeight="1" x14ac:dyDescent="0.35">
      <c r="B98" s="244" t="s">
        <v>341</v>
      </c>
      <c r="C98" s="244">
        <v>1985</v>
      </c>
    </row>
    <row r="99" spans="2:3" ht="34.5" hidden="1" customHeight="1" x14ac:dyDescent="0.35">
      <c r="B99" s="244" t="s">
        <v>984</v>
      </c>
      <c r="C99" s="244">
        <v>1986</v>
      </c>
    </row>
    <row r="100" spans="2:3" ht="34.5" hidden="1" customHeight="1" x14ac:dyDescent="0.35">
      <c r="B100" s="244" t="s">
        <v>985</v>
      </c>
      <c r="C100" s="244">
        <v>1987</v>
      </c>
    </row>
    <row r="101" spans="2:3" ht="34.5" hidden="1" customHeight="1" x14ac:dyDescent="0.35">
      <c r="B101" s="244" t="s">
        <v>986</v>
      </c>
      <c r="C101" s="244">
        <v>1988</v>
      </c>
    </row>
    <row r="102" spans="2:3" ht="34.5" hidden="1" customHeight="1" x14ac:dyDescent="0.35">
      <c r="B102" s="244" t="s">
        <v>342</v>
      </c>
      <c r="C102" s="244">
        <v>1989</v>
      </c>
    </row>
    <row r="103" spans="2:3" ht="34.5" hidden="1" customHeight="1" x14ac:dyDescent="0.35">
      <c r="B103" s="244" t="s">
        <v>987</v>
      </c>
      <c r="C103" s="244">
        <v>1990</v>
      </c>
    </row>
    <row r="104" spans="2:3" ht="34.5" hidden="1" customHeight="1" x14ac:dyDescent="0.35">
      <c r="B104" s="244" t="s">
        <v>988</v>
      </c>
      <c r="C104" s="244">
        <v>1991</v>
      </c>
    </row>
    <row r="105" spans="2:3" ht="34.5" hidden="1" customHeight="1" x14ac:dyDescent="0.35">
      <c r="B105" s="244" t="s">
        <v>989</v>
      </c>
      <c r="C105" s="244">
        <v>1992</v>
      </c>
    </row>
    <row r="106" spans="2:3" ht="34.5" hidden="1" customHeight="1" x14ac:dyDescent="0.35">
      <c r="B106" s="244" t="s">
        <v>343</v>
      </c>
      <c r="C106" s="244">
        <v>1993</v>
      </c>
    </row>
    <row r="107" spans="2:3" ht="34.5" hidden="1" customHeight="1" x14ac:dyDescent="0.35">
      <c r="B107" s="244" t="s">
        <v>990</v>
      </c>
      <c r="C107" s="244">
        <v>1994</v>
      </c>
    </row>
    <row r="108" spans="2:3" ht="34.5" hidden="1" customHeight="1" x14ac:dyDescent="0.35">
      <c r="B108" s="244" t="s">
        <v>991</v>
      </c>
      <c r="C108" s="244">
        <v>1995</v>
      </c>
    </row>
    <row r="109" spans="2:3" ht="34.5" hidden="1" customHeight="1" x14ac:dyDescent="0.35">
      <c r="B109" s="244" t="s">
        <v>992</v>
      </c>
      <c r="C109" s="244">
        <v>1996</v>
      </c>
    </row>
    <row r="110" spans="2:3" ht="34.5" hidden="1" customHeight="1" x14ac:dyDescent="0.35">
      <c r="B110" s="244" t="s">
        <v>993</v>
      </c>
      <c r="C110" s="244">
        <v>1997</v>
      </c>
    </row>
    <row r="111" spans="2:3" ht="34.5" hidden="1" customHeight="1" x14ac:dyDescent="0.35">
      <c r="B111" s="244" t="s">
        <v>994</v>
      </c>
      <c r="C111" s="244">
        <v>1998</v>
      </c>
    </row>
    <row r="112" spans="2:3" ht="34.5" hidden="1" customHeight="1" x14ac:dyDescent="0.35">
      <c r="B112" s="244" t="s">
        <v>995</v>
      </c>
      <c r="C112" s="244">
        <v>1999</v>
      </c>
    </row>
    <row r="113" spans="2:3" ht="34.5" hidden="1" customHeight="1" x14ac:dyDescent="0.35">
      <c r="B113" s="244" t="s">
        <v>996</v>
      </c>
      <c r="C113" s="244">
        <v>2000</v>
      </c>
    </row>
    <row r="114" spans="2:3" ht="34.5" hidden="1" customHeight="1" x14ac:dyDescent="0.35">
      <c r="B114" s="244" t="s">
        <v>42</v>
      </c>
      <c r="C114" s="244">
        <v>2001</v>
      </c>
    </row>
    <row r="115" spans="2:3" ht="34.5" hidden="1" customHeight="1" x14ac:dyDescent="0.35">
      <c r="B115" s="244" t="s">
        <v>43</v>
      </c>
      <c r="C115" s="244">
        <v>2002</v>
      </c>
    </row>
    <row r="116" spans="2:3" ht="34.5" hidden="1" customHeight="1" x14ac:dyDescent="0.35">
      <c r="B116" s="244" t="s">
        <v>44</v>
      </c>
      <c r="C116" s="244">
        <v>2003</v>
      </c>
    </row>
    <row r="117" spans="2:3" ht="34.5" hidden="1" customHeight="1" x14ac:dyDescent="0.35">
      <c r="B117" s="244" t="s">
        <v>45</v>
      </c>
      <c r="C117" s="244">
        <v>2004</v>
      </c>
    </row>
    <row r="118" spans="2:3" ht="34.5" hidden="1" customHeight="1" x14ac:dyDescent="0.35">
      <c r="B118" s="244" t="s">
        <v>46</v>
      </c>
      <c r="C118" s="244">
        <v>2005</v>
      </c>
    </row>
    <row r="119" spans="2:3" ht="34.5" hidden="1" customHeight="1" x14ac:dyDescent="0.35">
      <c r="B119" s="244" t="s">
        <v>47</v>
      </c>
      <c r="C119" s="244">
        <v>2006</v>
      </c>
    </row>
    <row r="120" spans="2:3" ht="34.5" hidden="1" customHeight="1" x14ac:dyDescent="0.35">
      <c r="B120" s="244" t="s">
        <v>997</v>
      </c>
      <c r="C120" s="244">
        <v>2007</v>
      </c>
    </row>
    <row r="121" spans="2:3" ht="34.5" hidden="1" customHeight="1" x14ac:dyDescent="0.35">
      <c r="B121" s="244" t="s">
        <v>344</v>
      </c>
      <c r="C121" s="244">
        <v>2008</v>
      </c>
    </row>
    <row r="122" spans="2:3" ht="34.5" hidden="1" customHeight="1" x14ac:dyDescent="0.35">
      <c r="B122" s="244" t="s">
        <v>48</v>
      </c>
      <c r="C122" s="244">
        <v>2009</v>
      </c>
    </row>
    <row r="123" spans="2:3" ht="34.5" hidden="1" customHeight="1" x14ac:dyDescent="0.35">
      <c r="B123" s="244" t="s">
        <v>998</v>
      </c>
      <c r="C123" s="244">
        <v>2010</v>
      </c>
    </row>
    <row r="124" spans="2:3" ht="34.5" hidden="1" customHeight="1" x14ac:dyDescent="0.35">
      <c r="B124" s="244" t="s">
        <v>999</v>
      </c>
      <c r="C124" s="244">
        <v>2011</v>
      </c>
    </row>
    <row r="125" spans="2:3" ht="34.5" hidden="1" customHeight="1" x14ac:dyDescent="0.35">
      <c r="B125" s="244" t="s">
        <v>1000</v>
      </c>
      <c r="C125" s="244">
        <v>2012</v>
      </c>
    </row>
    <row r="126" spans="2:3" ht="34.5" hidden="1" customHeight="1" x14ac:dyDescent="0.35">
      <c r="B126" s="244" t="s">
        <v>49</v>
      </c>
      <c r="C126" s="244">
        <v>2013</v>
      </c>
    </row>
    <row r="127" spans="2:3" ht="34.5" hidden="1" customHeight="1" x14ac:dyDescent="0.35">
      <c r="B127" s="244" t="s">
        <v>1001</v>
      </c>
      <c r="C127" s="244">
        <v>2014</v>
      </c>
    </row>
    <row r="128" spans="2:3" ht="34.5" hidden="1" customHeight="1" x14ac:dyDescent="0.35">
      <c r="B128" s="244" t="s">
        <v>1002</v>
      </c>
      <c r="C128" s="244">
        <v>2015</v>
      </c>
    </row>
    <row r="129" spans="2:3" ht="34.5" hidden="1" customHeight="1" x14ac:dyDescent="0.35">
      <c r="B129" s="244" t="s">
        <v>1003</v>
      </c>
      <c r="C129" s="244">
        <v>2016</v>
      </c>
    </row>
    <row r="130" spans="2:3" ht="34.5" hidden="1" customHeight="1" x14ac:dyDescent="0.35">
      <c r="B130" s="244" t="s">
        <v>1004</v>
      </c>
      <c r="C130" s="244">
        <v>2017</v>
      </c>
    </row>
    <row r="131" spans="2:3" ht="34.5" hidden="1" customHeight="1" x14ac:dyDescent="0.35">
      <c r="B131" s="244" t="s">
        <v>50</v>
      </c>
      <c r="C131" s="244">
        <v>2018</v>
      </c>
    </row>
    <row r="132" spans="2:3" ht="34.5" hidden="1" customHeight="1" x14ac:dyDescent="0.35">
      <c r="B132" s="244" t="s">
        <v>51</v>
      </c>
      <c r="C132" s="244">
        <v>2019</v>
      </c>
    </row>
    <row r="133" spans="2:3" ht="34.5" hidden="1" customHeight="1" x14ac:dyDescent="0.35">
      <c r="B133" s="244" t="s">
        <v>345</v>
      </c>
      <c r="C133" s="244">
        <v>2020</v>
      </c>
    </row>
    <row r="134" spans="2:3" ht="34.5" hidden="1" customHeight="1" x14ac:dyDescent="0.35">
      <c r="B134" s="244" t="s">
        <v>1005</v>
      </c>
      <c r="C134" s="244">
        <v>2021</v>
      </c>
    </row>
    <row r="135" spans="2:3" ht="34.5" hidden="1" customHeight="1" x14ac:dyDescent="0.35">
      <c r="B135" s="244" t="s">
        <v>1006</v>
      </c>
      <c r="C135" s="244">
        <v>2022</v>
      </c>
    </row>
    <row r="136" spans="2:3" ht="34.5" hidden="1" customHeight="1" x14ac:dyDescent="0.35">
      <c r="B136" s="244" t="s">
        <v>1007</v>
      </c>
      <c r="C136" s="244">
        <v>2023</v>
      </c>
    </row>
    <row r="137" spans="2:3" ht="34.5" hidden="1" customHeight="1" x14ac:dyDescent="0.35">
      <c r="B137" s="244" t="s">
        <v>1008</v>
      </c>
      <c r="C137" s="244">
        <v>2024</v>
      </c>
    </row>
    <row r="138" spans="2:3" ht="34.5" hidden="1" customHeight="1" x14ac:dyDescent="0.35">
      <c r="B138" s="244" t="s">
        <v>1009</v>
      </c>
      <c r="C138" s="244">
        <v>2025</v>
      </c>
    </row>
    <row r="139" spans="2:3" ht="34.5" hidden="1" customHeight="1" x14ac:dyDescent="0.35">
      <c r="B139" s="244" t="s">
        <v>1010</v>
      </c>
      <c r="C139" s="244">
        <v>2026</v>
      </c>
    </row>
    <row r="140" spans="2:3" ht="34.5" hidden="1" customHeight="1" x14ac:dyDescent="0.35">
      <c r="B140" s="244" t="s">
        <v>52</v>
      </c>
      <c r="C140" s="244">
        <v>2027</v>
      </c>
    </row>
    <row r="141" spans="2:3" ht="34.5" hidden="1" customHeight="1" x14ac:dyDescent="0.35">
      <c r="B141" s="244" t="s">
        <v>53</v>
      </c>
      <c r="C141" s="244">
        <v>2028</v>
      </c>
    </row>
    <row r="142" spans="2:3" ht="34.5" hidden="1" customHeight="1" x14ac:dyDescent="0.35">
      <c r="B142" s="244" t="s">
        <v>54</v>
      </c>
      <c r="C142" s="244">
        <v>2029</v>
      </c>
    </row>
    <row r="143" spans="2:3" ht="34.5" hidden="1" customHeight="1" x14ac:dyDescent="0.35">
      <c r="B143" s="244" t="s">
        <v>1011</v>
      </c>
      <c r="C143" s="244">
        <v>2030</v>
      </c>
    </row>
    <row r="144" spans="2:3" ht="34.5" hidden="1" customHeight="1" x14ac:dyDescent="0.35">
      <c r="B144" s="244" t="s">
        <v>1012</v>
      </c>
      <c r="C144" s="244">
        <v>2031</v>
      </c>
    </row>
    <row r="145" spans="2:3" ht="34.5" hidden="1" customHeight="1" x14ac:dyDescent="0.35">
      <c r="B145" s="244" t="s">
        <v>1013</v>
      </c>
      <c r="C145" s="244">
        <v>2032</v>
      </c>
    </row>
    <row r="146" spans="2:3" ht="34.5" hidden="1" customHeight="1" x14ac:dyDescent="0.35">
      <c r="B146" s="244" t="s">
        <v>55</v>
      </c>
      <c r="C146" s="244">
        <v>2033</v>
      </c>
    </row>
    <row r="147" spans="2:3" ht="34.5" hidden="1" customHeight="1" x14ac:dyDescent="0.35">
      <c r="B147" s="244" t="s">
        <v>56</v>
      </c>
    </row>
    <row r="148" spans="2:3" ht="34.5" hidden="1" customHeight="1" x14ac:dyDescent="0.35">
      <c r="B148" s="244" t="s">
        <v>57</v>
      </c>
    </row>
    <row r="149" spans="2:3" ht="34.5" hidden="1" customHeight="1" x14ac:dyDescent="0.35">
      <c r="B149" s="244" t="s">
        <v>1014</v>
      </c>
    </row>
    <row r="150" spans="2:3" ht="34.5" hidden="1" customHeight="1" x14ac:dyDescent="0.35">
      <c r="B150" s="244" t="s">
        <v>1015</v>
      </c>
    </row>
    <row r="151" spans="2:3" ht="34.5" hidden="1" customHeight="1" x14ac:dyDescent="0.35">
      <c r="B151" s="244" t="s">
        <v>1016</v>
      </c>
    </row>
    <row r="152" spans="2:3" ht="34.5" hidden="1" customHeight="1" x14ac:dyDescent="0.35">
      <c r="B152" s="244" t="s">
        <v>1017</v>
      </c>
    </row>
    <row r="153" spans="2:3" ht="34.5" hidden="1" customHeight="1" x14ac:dyDescent="0.35">
      <c r="B153" s="244" t="s">
        <v>1018</v>
      </c>
    </row>
    <row r="154" spans="2:3" ht="34.5" hidden="1" customHeight="1" x14ac:dyDescent="0.35">
      <c r="B154" s="244" t="s">
        <v>1019</v>
      </c>
    </row>
    <row r="155" spans="2:3" ht="34.5" hidden="1" customHeight="1" x14ac:dyDescent="0.35">
      <c r="B155" s="244" t="s">
        <v>58</v>
      </c>
    </row>
    <row r="156" spans="2:3" ht="34.5" hidden="1" customHeight="1" x14ac:dyDescent="0.35">
      <c r="B156" s="244" t="s">
        <v>59</v>
      </c>
    </row>
    <row r="157" spans="2:3" ht="34.5" hidden="1" customHeight="1" x14ac:dyDescent="0.35">
      <c r="B157" s="244" t="s">
        <v>1020</v>
      </c>
    </row>
    <row r="158" spans="2:3" ht="34.5" hidden="1" customHeight="1" x14ac:dyDescent="0.35">
      <c r="B158" s="244" t="s">
        <v>1021</v>
      </c>
    </row>
    <row r="159" spans="2:3" ht="34.5" hidden="1" customHeight="1" x14ac:dyDescent="0.35">
      <c r="B159" s="244" t="s">
        <v>60</v>
      </c>
    </row>
    <row r="160" spans="2:3" ht="34.5" hidden="1" customHeight="1" x14ac:dyDescent="0.35">
      <c r="B160" s="244" t="s">
        <v>1022</v>
      </c>
    </row>
    <row r="161" spans="2:2" ht="34.5" hidden="1" customHeight="1" x14ac:dyDescent="0.35">
      <c r="B161" s="244" t="s">
        <v>1023</v>
      </c>
    </row>
    <row r="162" spans="2:2" ht="34.5" hidden="1" customHeight="1" x14ac:dyDescent="0.35">
      <c r="B162" s="244" t="s">
        <v>61</v>
      </c>
    </row>
    <row r="163" spans="2:2" ht="34.5" hidden="1" customHeight="1" x14ac:dyDescent="0.35">
      <c r="B163" s="244" t="s">
        <v>1024</v>
      </c>
    </row>
    <row r="164" spans="2:2" ht="34.5" hidden="1" customHeight="1" x14ac:dyDescent="0.35">
      <c r="B164" s="244" t="s">
        <v>62</v>
      </c>
    </row>
    <row r="165" spans="2:2" ht="34.5" hidden="1" customHeight="1" x14ac:dyDescent="0.35">
      <c r="B165" s="244" t="s">
        <v>346</v>
      </c>
    </row>
    <row r="166" spans="2:2" ht="34.5" hidden="1" customHeight="1" x14ac:dyDescent="0.35">
      <c r="B166" s="244" t="s">
        <v>1025</v>
      </c>
    </row>
    <row r="167" spans="2:2" ht="34.5" hidden="1" customHeight="1" x14ac:dyDescent="0.35">
      <c r="B167" s="244" t="s">
        <v>1026</v>
      </c>
    </row>
    <row r="168" spans="2:2" ht="34.5" hidden="1" customHeight="1" x14ac:dyDescent="0.35">
      <c r="B168" s="244" t="s">
        <v>1027</v>
      </c>
    </row>
    <row r="169" spans="2:2" ht="34.5" hidden="1" customHeight="1" x14ac:dyDescent="0.35">
      <c r="B169" s="244" t="s">
        <v>1028</v>
      </c>
    </row>
    <row r="170" spans="2:2" ht="34.5" hidden="1" customHeight="1" x14ac:dyDescent="0.35">
      <c r="B170" s="244" t="s">
        <v>1029</v>
      </c>
    </row>
    <row r="171" spans="2:2" ht="34.5" hidden="1" customHeight="1" x14ac:dyDescent="0.35">
      <c r="B171" s="244" t="s">
        <v>1030</v>
      </c>
    </row>
    <row r="172" spans="2:2" ht="34.5" hidden="1" customHeight="1" x14ac:dyDescent="0.35">
      <c r="B172" s="244" t="s">
        <v>1031</v>
      </c>
    </row>
    <row r="173" spans="2:2" ht="34.5" hidden="1" customHeight="1" x14ac:dyDescent="0.35">
      <c r="B173" s="244" t="s">
        <v>1032</v>
      </c>
    </row>
    <row r="174" spans="2:2" ht="34.5" hidden="1" customHeight="1" x14ac:dyDescent="0.35">
      <c r="B174" s="244" t="s">
        <v>63</v>
      </c>
    </row>
    <row r="175" spans="2:2" ht="34.5" hidden="1" customHeight="1" x14ac:dyDescent="0.35">
      <c r="B175" s="244" t="s">
        <v>64</v>
      </c>
    </row>
    <row r="176" spans="2:2" ht="34.5" hidden="1" customHeight="1" x14ac:dyDescent="0.35">
      <c r="B176" s="244" t="s">
        <v>1033</v>
      </c>
    </row>
    <row r="177" spans="2:2" ht="34.5" hidden="1" customHeight="1" x14ac:dyDescent="0.35">
      <c r="B177" s="244" t="s">
        <v>1034</v>
      </c>
    </row>
    <row r="178" spans="2:2" ht="34.5" hidden="1" customHeight="1" x14ac:dyDescent="0.35">
      <c r="B178" s="244" t="s">
        <v>1035</v>
      </c>
    </row>
    <row r="179" spans="2:2" ht="34.5" hidden="1" customHeight="1" x14ac:dyDescent="0.35">
      <c r="B179" s="244" t="s">
        <v>1036</v>
      </c>
    </row>
    <row r="180" spans="2:2" ht="34.5" hidden="1" customHeight="1" x14ac:dyDescent="0.35">
      <c r="B180" s="244" t="s">
        <v>1037</v>
      </c>
    </row>
    <row r="181" spans="2:2" ht="34.5" hidden="1" customHeight="1" x14ac:dyDescent="0.35">
      <c r="B181" s="244" t="s">
        <v>65</v>
      </c>
    </row>
    <row r="182" spans="2:2" ht="34.5" hidden="1" customHeight="1" x14ac:dyDescent="0.35">
      <c r="B182" s="244" t="s">
        <v>1038</v>
      </c>
    </row>
    <row r="183" spans="2:2" ht="34.5" hidden="1" customHeight="1" x14ac:dyDescent="0.35">
      <c r="B183" s="244" t="s">
        <v>1039</v>
      </c>
    </row>
    <row r="184" spans="2:2" ht="34.5" hidden="1" customHeight="1" x14ac:dyDescent="0.35">
      <c r="B184" s="244" t="s">
        <v>1040</v>
      </c>
    </row>
    <row r="185" spans="2:2" ht="34.5" hidden="1" customHeight="1" x14ac:dyDescent="0.35">
      <c r="B185" s="244" t="s">
        <v>1041</v>
      </c>
    </row>
    <row r="186" spans="2:2" ht="34.5" hidden="1" customHeight="1" x14ac:dyDescent="0.35">
      <c r="B186" s="244" t="s">
        <v>1042</v>
      </c>
    </row>
    <row r="187" spans="2:2" ht="34.5" hidden="1" customHeight="1" x14ac:dyDescent="0.35">
      <c r="B187" s="244" t="s">
        <v>1043</v>
      </c>
    </row>
    <row r="188" spans="2:2" ht="34.5" hidden="1" customHeight="1" x14ac:dyDescent="0.35">
      <c r="B188" s="244" t="s">
        <v>347</v>
      </c>
    </row>
    <row r="189" spans="2:2" ht="34.5" hidden="1" customHeight="1" x14ac:dyDescent="0.35">
      <c r="B189" s="244" t="s">
        <v>348</v>
      </c>
    </row>
    <row r="190" spans="2:2" ht="34.5" hidden="1" customHeight="1" x14ac:dyDescent="0.35">
      <c r="B190" s="244" t="s">
        <v>349</v>
      </c>
    </row>
    <row r="191" spans="2:2" ht="34.5" hidden="1" customHeight="1" x14ac:dyDescent="0.35">
      <c r="B191" s="244" t="s">
        <v>1044</v>
      </c>
    </row>
    <row r="192" spans="2:2" ht="34.5" hidden="1" customHeight="1" x14ac:dyDescent="0.35">
      <c r="B192" s="244" t="s">
        <v>1045</v>
      </c>
    </row>
    <row r="193" spans="2:2" ht="34.5" hidden="1" customHeight="1" x14ac:dyDescent="0.35">
      <c r="B193" s="244" t="s">
        <v>1046</v>
      </c>
    </row>
    <row r="194" spans="2:2" ht="34.5" hidden="1" customHeight="1" x14ac:dyDescent="0.35">
      <c r="B194" s="244" t="s">
        <v>1047</v>
      </c>
    </row>
    <row r="195" spans="2:2" ht="34.5" hidden="1" customHeight="1" x14ac:dyDescent="0.35">
      <c r="B195" s="244" t="s">
        <v>66</v>
      </c>
    </row>
    <row r="196" spans="2:2" ht="34.5" hidden="1" customHeight="1" x14ac:dyDescent="0.35">
      <c r="B196" s="244" t="s">
        <v>67</v>
      </c>
    </row>
    <row r="197" spans="2:2" ht="34.5" hidden="1" customHeight="1" x14ac:dyDescent="0.35">
      <c r="B197" s="244" t="s">
        <v>1048</v>
      </c>
    </row>
    <row r="198" spans="2:2" ht="34.5" hidden="1" customHeight="1" x14ac:dyDescent="0.35">
      <c r="B198" s="244" t="s">
        <v>68</v>
      </c>
    </row>
    <row r="199" spans="2:2" ht="34.5" hidden="1" customHeight="1" x14ac:dyDescent="0.35">
      <c r="B199" s="244" t="s">
        <v>1049</v>
      </c>
    </row>
    <row r="200" spans="2:2" ht="34.5" hidden="1" customHeight="1" x14ac:dyDescent="0.35">
      <c r="B200" s="244" t="s">
        <v>1050</v>
      </c>
    </row>
    <row r="201" spans="2:2" ht="34.5" hidden="1" customHeight="1" x14ac:dyDescent="0.35">
      <c r="B201" s="244" t="s">
        <v>69</v>
      </c>
    </row>
    <row r="202" spans="2:2" ht="34.5" hidden="1" customHeight="1" x14ac:dyDescent="0.35">
      <c r="B202" s="244" t="s">
        <v>70</v>
      </c>
    </row>
    <row r="203" spans="2:2" ht="34.5" hidden="1" customHeight="1" x14ac:dyDescent="0.35">
      <c r="B203" s="244" t="s">
        <v>370</v>
      </c>
    </row>
    <row r="204" spans="2:2" ht="34.5" hidden="1" customHeight="1" x14ac:dyDescent="0.35">
      <c r="B204" s="244" t="s">
        <v>350</v>
      </c>
    </row>
    <row r="205" spans="2:2" ht="34.5" hidden="1" customHeight="1" x14ac:dyDescent="0.35">
      <c r="B205" s="244" t="s">
        <v>351</v>
      </c>
    </row>
    <row r="206" spans="2:2" ht="34.5" hidden="1" customHeight="1" x14ac:dyDescent="0.35">
      <c r="B206" s="244" t="s">
        <v>1051</v>
      </c>
    </row>
    <row r="207" spans="2:2" ht="34.5" hidden="1" customHeight="1" x14ac:dyDescent="0.35">
      <c r="B207" s="244" t="s">
        <v>352</v>
      </c>
    </row>
    <row r="208" spans="2:2" ht="34.5" hidden="1" customHeight="1" x14ac:dyDescent="0.35">
      <c r="B208" s="244" t="s">
        <v>353</v>
      </c>
    </row>
    <row r="209" spans="2:2" ht="34.5" hidden="1" customHeight="1" x14ac:dyDescent="0.35">
      <c r="B209" s="244" t="s">
        <v>1052</v>
      </c>
    </row>
    <row r="210" spans="2:2" ht="34.5" hidden="1" customHeight="1" x14ac:dyDescent="0.35">
      <c r="B210" s="244" t="s">
        <v>71</v>
      </c>
    </row>
    <row r="211" spans="2:2" ht="34.5" hidden="1" customHeight="1" x14ac:dyDescent="0.35">
      <c r="B211" s="244" t="s">
        <v>1053</v>
      </c>
    </row>
    <row r="212" spans="2:2" ht="34.5" hidden="1" customHeight="1" x14ac:dyDescent="0.35">
      <c r="B212" s="244" t="s">
        <v>1054</v>
      </c>
    </row>
    <row r="213" spans="2:2" ht="34.5" hidden="1" customHeight="1" x14ac:dyDescent="0.35">
      <c r="B213" s="244" t="s">
        <v>354</v>
      </c>
    </row>
    <row r="214" spans="2:2" ht="34.5" hidden="1" customHeight="1" x14ac:dyDescent="0.35">
      <c r="B214" s="244" t="s">
        <v>355</v>
      </c>
    </row>
    <row r="215" spans="2:2" ht="34.5" hidden="1" customHeight="1" x14ac:dyDescent="0.35">
      <c r="B215" s="244" t="s">
        <v>1055</v>
      </c>
    </row>
    <row r="216" spans="2:2" ht="34.5" hidden="1" customHeight="1" x14ac:dyDescent="0.35">
      <c r="B216" s="244" t="s">
        <v>1056</v>
      </c>
    </row>
    <row r="217" spans="2:2" ht="34.5" hidden="1" customHeight="1" x14ac:dyDescent="0.35">
      <c r="B217" s="244" t="s">
        <v>356</v>
      </c>
    </row>
    <row r="218" spans="2:2" ht="34.5" hidden="1" customHeight="1" x14ac:dyDescent="0.35">
      <c r="B218" s="244" t="s">
        <v>1057</v>
      </c>
    </row>
    <row r="219" spans="2:2" ht="34.5" hidden="1" customHeight="1" x14ac:dyDescent="0.35">
      <c r="B219" s="244" t="s">
        <v>1058</v>
      </c>
    </row>
    <row r="220" spans="2:2" ht="34.5" hidden="1" customHeight="1" x14ac:dyDescent="0.35">
      <c r="B220" s="244" t="s">
        <v>357</v>
      </c>
    </row>
    <row r="221" spans="2:2" ht="34.5" hidden="1" customHeight="1" x14ac:dyDescent="0.35">
      <c r="B221" s="244" t="s">
        <v>358</v>
      </c>
    </row>
    <row r="222" spans="2:2" ht="34.5" hidden="1" customHeight="1" x14ac:dyDescent="0.35">
      <c r="B222" s="244" t="s">
        <v>72</v>
      </c>
    </row>
    <row r="223" spans="2:2" ht="34.5" hidden="1" customHeight="1" x14ac:dyDescent="0.35">
      <c r="B223" s="244" t="s">
        <v>359</v>
      </c>
    </row>
    <row r="224" spans="2:2" ht="34.5" hidden="1" customHeight="1" x14ac:dyDescent="0.35">
      <c r="B224" s="244" t="s">
        <v>1059</v>
      </c>
    </row>
    <row r="225" spans="2:2" ht="34.5" hidden="1" customHeight="1" x14ac:dyDescent="0.35">
      <c r="B225" s="244" t="s">
        <v>1060</v>
      </c>
    </row>
    <row r="226" spans="2:2" ht="34.5" hidden="1" customHeight="1" x14ac:dyDescent="0.35">
      <c r="B226" s="244" t="s">
        <v>1061</v>
      </c>
    </row>
    <row r="227" spans="2:2" ht="34.5" hidden="1" customHeight="1" x14ac:dyDescent="0.35">
      <c r="B227" s="244" t="s">
        <v>1062</v>
      </c>
    </row>
    <row r="228" spans="2:2" ht="34.5" hidden="1" customHeight="1" x14ac:dyDescent="0.35">
      <c r="B228" s="244" t="s">
        <v>1063</v>
      </c>
    </row>
    <row r="229" spans="2:2" ht="34.5" hidden="1" customHeight="1" x14ac:dyDescent="0.35">
      <c r="B229" s="244" t="s">
        <v>1064</v>
      </c>
    </row>
    <row r="230" spans="2:2" ht="34.5" hidden="1" customHeight="1" x14ac:dyDescent="0.35">
      <c r="B230" s="244" t="s">
        <v>360</v>
      </c>
    </row>
    <row r="231" spans="2:2" ht="34.5" hidden="1" customHeight="1" x14ac:dyDescent="0.35">
      <c r="B231" s="244" t="s">
        <v>361</v>
      </c>
    </row>
    <row r="232" spans="2:2" ht="34.5" hidden="1" customHeight="1" x14ac:dyDescent="0.35">
      <c r="B232" s="244" t="s">
        <v>1065</v>
      </c>
    </row>
    <row r="233" spans="2:2" ht="34.5" hidden="1" customHeight="1" x14ac:dyDescent="0.35">
      <c r="B233" s="244" t="s">
        <v>1066</v>
      </c>
    </row>
    <row r="234" spans="2:2" ht="34.5" hidden="1" customHeight="1" x14ac:dyDescent="0.35">
      <c r="B234" s="244" t="s">
        <v>1067</v>
      </c>
    </row>
    <row r="235" spans="2:2" ht="34.5" hidden="1" customHeight="1" x14ac:dyDescent="0.35">
      <c r="B235" s="244" t="s">
        <v>1068</v>
      </c>
    </row>
    <row r="236" spans="2:2" ht="34.5" hidden="1" customHeight="1" x14ac:dyDescent="0.35">
      <c r="B236" s="244" t="s">
        <v>73</v>
      </c>
    </row>
    <row r="237" spans="2:2" ht="34.5" hidden="1" customHeight="1" x14ac:dyDescent="0.35">
      <c r="B237" s="244" t="s">
        <v>362</v>
      </c>
    </row>
    <row r="238" spans="2:2" ht="34.5" hidden="1" customHeight="1" x14ac:dyDescent="0.35">
      <c r="B238" s="244" t="s">
        <v>1069</v>
      </c>
    </row>
    <row r="239" spans="2:2" ht="34.5" hidden="1" customHeight="1" x14ac:dyDescent="0.35">
      <c r="B239" s="244" t="s">
        <v>363</v>
      </c>
    </row>
    <row r="240" spans="2:2" ht="34.5" hidden="1" customHeight="1" x14ac:dyDescent="0.35">
      <c r="B240" s="244" t="s">
        <v>1070</v>
      </c>
    </row>
    <row r="241" spans="2:2" ht="34.5" hidden="1" customHeight="1" x14ac:dyDescent="0.35">
      <c r="B241" s="244" t="s">
        <v>74</v>
      </c>
    </row>
    <row r="242" spans="2:2" ht="34.5" hidden="1" customHeight="1" x14ac:dyDescent="0.35">
      <c r="B242" s="244" t="s">
        <v>364</v>
      </c>
    </row>
    <row r="243" spans="2:2" ht="34.5" hidden="1" customHeight="1" x14ac:dyDescent="0.35">
      <c r="B243" s="244" t="s">
        <v>1071</v>
      </c>
    </row>
    <row r="244" spans="2:2" ht="34.5" hidden="1" customHeight="1" x14ac:dyDescent="0.35">
      <c r="B244" s="244" t="s">
        <v>1072</v>
      </c>
    </row>
    <row r="245" spans="2:2" ht="34.5" hidden="1" customHeight="1" x14ac:dyDescent="0.35">
      <c r="B245" s="244" t="s">
        <v>75</v>
      </c>
    </row>
    <row r="246" spans="2:2" ht="34.5" hidden="1" customHeight="1" x14ac:dyDescent="0.35">
      <c r="B246" s="244" t="s">
        <v>76</v>
      </c>
    </row>
    <row r="247" spans="2:2" ht="34.5" hidden="1" customHeight="1" x14ac:dyDescent="0.35">
      <c r="B247" s="244" t="s">
        <v>77</v>
      </c>
    </row>
    <row r="248" spans="2:2" ht="34.5" hidden="1" customHeight="1" x14ac:dyDescent="0.35">
      <c r="B248" s="244" t="s">
        <v>1073</v>
      </c>
    </row>
    <row r="249" spans="2:2" ht="34.5" hidden="1" customHeight="1" x14ac:dyDescent="0.35">
      <c r="B249" s="244" t="s">
        <v>78</v>
      </c>
    </row>
    <row r="250" spans="2:2" ht="34.5" hidden="1" customHeight="1" x14ac:dyDescent="0.35">
      <c r="B250" s="244" t="s">
        <v>1074</v>
      </c>
    </row>
    <row r="251" spans="2:2" ht="34.5" hidden="1" customHeight="1" x14ac:dyDescent="0.35">
      <c r="B251" s="244" t="s">
        <v>365</v>
      </c>
    </row>
    <row r="252" spans="2:2" ht="34.5" hidden="1" customHeight="1" x14ac:dyDescent="0.35">
      <c r="B252" s="244" t="s">
        <v>1075</v>
      </c>
    </row>
    <row r="253" spans="2:2" ht="34.5" hidden="1" customHeight="1" x14ac:dyDescent="0.35">
      <c r="B253" s="244" t="s">
        <v>79</v>
      </c>
    </row>
    <row r="254" spans="2:2" ht="34.5" hidden="1" customHeight="1" x14ac:dyDescent="0.35">
      <c r="B254" s="244" t="s">
        <v>366</v>
      </c>
    </row>
    <row r="255" spans="2:2" ht="34.5" hidden="1" customHeight="1" x14ac:dyDescent="0.35">
      <c r="B255" s="244" t="s">
        <v>80</v>
      </c>
    </row>
    <row r="256" spans="2:2" ht="34.5" hidden="1" customHeight="1" x14ac:dyDescent="0.35">
      <c r="B256" s="244" t="s">
        <v>367</v>
      </c>
    </row>
    <row r="257" spans="2:2" ht="34.5" hidden="1" customHeight="1" x14ac:dyDescent="0.35">
      <c r="B257" s="244" t="s">
        <v>1076</v>
      </c>
    </row>
    <row r="258" spans="2:2" ht="34.5" hidden="1" customHeight="1" x14ac:dyDescent="0.35">
      <c r="B258" s="244" t="s">
        <v>81</v>
      </c>
    </row>
    <row r="259" spans="2:2" ht="34.5" hidden="1" customHeight="1" x14ac:dyDescent="0.35">
      <c r="B259" s="244" t="s">
        <v>1077</v>
      </c>
    </row>
    <row r="260" spans="2:2" ht="34.5" hidden="1" customHeight="1" x14ac:dyDescent="0.35">
      <c r="B260" s="244" t="s">
        <v>1078</v>
      </c>
    </row>
    <row r="261" spans="2:2" ht="34.5" hidden="1" customHeight="1" x14ac:dyDescent="0.35">
      <c r="B261" s="244" t="s">
        <v>1079</v>
      </c>
    </row>
    <row r="262" spans="2:2" ht="34.5" hidden="1" customHeight="1" x14ac:dyDescent="0.35">
      <c r="B262" s="244" t="s">
        <v>1080</v>
      </c>
    </row>
    <row r="263" spans="2:2" ht="34.5" hidden="1" customHeight="1" x14ac:dyDescent="0.35">
      <c r="B263" s="244" t="s">
        <v>1081</v>
      </c>
    </row>
    <row r="264" spans="2:2" ht="34.5" hidden="1" customHeight="1" x14ac:dyDescent="0.35">
      <c r="B264" s="244" t="s">
        <v>1082</v>
      </c>
    </row>
    <row r="265" spans="2:2" ht="34.5" hidden="1" customHeight="1" x14ac:dyDescent="0.35">
      <c r="B265" s="244" t="s">
        <v>1083</v>
      </c>
    </row>
    <row r="266" spans="2:2" ht="34.5" hidden="1" customHeight="1" x14ac:dyDescent="0.35">
      <c r="B266" s="244" t="s">
        <v>1084</v>
      </c>
    </row>
    <row r="267" spans="2:2" ht="34.5" hidden="1" customHeight="1" x14ac:dyDescent="0.35">
      <c r="B267" s="244" t="s">
        <v>1085</v>
      </c>
    </row>
    <row r="268" spans="2:2" ht="34.5" hidden="1" customHeight="1" x14ac:dyDescent="0.35">
      <c r="B268" s="244" t="s">
        <v>1086</v>
      </c>
    </row>
    <row r="269" spans="2:2" ht="34.5" hidden="1" customHeight="1" x14ac:dyDescent="0.35">
      <c r="B269" s="244" t="s">
        <v>1087</v>
      </c>
    </row>
    <row r="270" spans="2:2" ht="34.5" hidden="1" customHeight="1" x14ac:dyDescent="0.35">
      <c r="B270" s="244" t="s">
        <v>1088</v>
      </c>
    </row>
    <row r="271" spans="2:2" ht="34.5" hidden="1" customHeight="1" x14ac:dyDescent="0.35">
      <c r="B271" s="244" t="s">
        <v>1089</v>
      </c>
    </row>
    <row r="272" spans="2:2" ht="34.5" hidden="1" customHeight="1" x14ac:dyDescent="0.35">
      <c r="B272" s="244" t="s">
        <v>82</v>
      </c>
    </row>
    <row r="273" spans="2:2" ht="34.5" hidden="1" customHeight="1" x14ac:dyDescent="0.35">
      <c r="B273" s="244" t="s">
        <v>1090</v>
      </c>
    </row>
    <row r="274" spans="2:2" ht="34.5" hidden="1" customHeight="1" x14ac:dyDescent="0.35">
      <c r="B274" s="244" t="s">
        <v>1091</v>
      </c>
    </row>
    <row r="275" spans="2:2" ht="34.5" hidden="1" customHeight="1" x14ac:dyDescent="0.35">
      <c r="B275" s="244" t="s">
        <v>1092</v>
      </c>
    </row>
    <row r="276" spans="2:2" ht="34.5" hidden="1" customHeight="1" x14ac:dyDescent="0.35">
      <c r="B276" s="244" t="s">
        <v>1093</v>
      </c>
    </row>
    <row r="277" spans="2:2" ht="34.5" hidden="1" customHeight="1" x14ac:dyDescent="0.35">
      <c r="B277" s="244" t="s">
        <v>1094</v>
      </c>
    </row>
    <row r="278" spans="2:2" ht="34.5" hidden="1" customHeight="1" x14ac:dyDescent="0.35">
      <c r="B278" s="244" t="s">
        <v>1095</v>
      </c>
    </row>
    <row r="279" spans="2:2" ht="34.5" hidden="1" customHeight="1" x14ac:dyDescent="0.35">
      <c r="B279" s="244" t="s">
        <v>83</v>
      </c>
    </row>
    <row r="280" spans="2:2" ht="34.5" hidden="1" customHeight="1" x14ac:dyDescent="0.35">
      <c r="B280" s="244" t="s">
        <v>1096</v>
      </c>
    </row>
  </sheetData>
  <sheetProtection algorithmName="SHA-512" hashValue="TxU24H5mjdMnxb9Wee9ZeElLsgpM4p1EAHGhQEvp/lDW2zut5ynrgCMKmxNrW1MR7Tsfzc87Al4x4TQtQEMZ0g==" saltValue="1i/tjm5qhQ14mT8eu2Ps1g==" spinCount="100000" sheet="1" formatCells="0" formatColumns="0" formatRows="0" sort="0" autoFilter="0" pivotTables="0"/>
  <autoFilter ref="A4:F4"/>
  <mergeCells count="1">
    <mergeCell ref="B2:D2"/>
  </mergeCells>
  <dataValidations count="2">
    <dataValidation type="list" allowBlank="1" showInputMessage="1" showErrorMessage="1" sqref="C5:C14">
      <formula1>$B$22:$B$280</formula1>
    </dataValidation>
    <dataValidation type="list" allowBlank="1" showInputMessage="1" showErrorMessage="1" sqref="D5:D14">
      <formula1>$C$22:$C$146</formula1>
    </dataValidation>
  </dataValidations>
  <pageMargins left="0.39370078740157483" right="0.39370078740157483" top="1.1811023622047245" bottom="0.51181102362204722" header="0.31496062992125984" footer="0.27559055118110237"/>
  <pageSetup paperSize="9" orientation="landscape" r:id="rId1"/>
  <headerFooter>
    <oddFooter>&amp;C(Таблиця 3) Сторінка &amp;P із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2"/>
  <dimension ref="A1:AF24"/>
  <sheetViews>
    <sheetView showGridLines="0" zoomScale="85" zoomScaleNormal="85" workbookViewId="0"/>
  </sheetViews>
  <sheetFormatPr defaultColWidth="0" defaultRowHeight="14.5" zeroHeight="1" x14ac:dyDescent="0.35"/>
  <cols>
    <col min="1" max="1" width="3.54296875" customWidth="1"/>
    <col min="2" max="2" width="52.1796875" customWidth="1"/>
    <col min="3" max="3" width="40.453125" customWidth="1"/>
    <col min="4" max="6" width="26" customWidth="1"/>
    <col min="7" max="16384" width="9.1796875" hidden="1"/>
  </cols>
  <sheetData>
    <row r="1" spans="1:32" x14ac:dyDescent="0.35">
      <c r="A1" s="154"/>
      <c r="B1" s="17"/>
      <c r="C1" s="154"/>
      <c r="D1" s="154"/>
      <c r="E1" s="154"/>
      <c r="F1" s="74"/>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row>
    <row r="2" spans="1:32" ht="15" customHeight="1" x14ac:dyDescent="0.35">
      <c r="A2" s="150"/>
      <c r="B2" s="543" t="str">
        <f>'Анкета (зміст)'!A22</f>
        <v>Таблиця 3.1. Інформація про отримання додаткової освіти, знань, управлінського досвіду та навичок</v>
      </c>
      <c r="C2" s="544"/>
      <c r="D2" s="544"/>
      <c r="E2" s="150"/>
      <c r="F2" s="150"/>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row>
    <row r="3" spans="1:32" ht="26" x14ac:dyDescent="0.35">
      <c r="A3" s="292" t="s">
        <v>128</v>
      </c>
      <c r="B3" s="292" t="s">
        <v>1189</v>
      </c>
      <c r="C3" s="292" t="s">
        <v>252</v>
      </c>
      <c r="D3" s="292" t="s">
        <v>251</v>
      </c>
      <c r="E3" s="292" t="s">
        <v>1190</v>
      </c>
      <c r="F3" s="292" t="s">
        <v>1191</v>
      </c>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x14ac:dyDescent="0.35">
      <c r="A4" s="292">
        <v>1</v>
      </c>
      <c r="B4" s="292">
        <v>2</v>
      </c>
      <c r="C4" s="292">
        <v>3</v>
      </c>
      <c r="D4" s="292">
        <v>4</v>
      </c>
      <c r="E4" s="292">
        <v>5</v>
      </c>
      <c r="F4" s="292">
        <v>6</v>
      </c>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row>
    <row r="5" spans="1:32" ht="46.25" customHeight="1" x14ac:dyDescent="0.35">
      <c r="A5" s="9">
        <v>1</v>
      </c>
      <c r="B5" s="155"/>
      <c r="C5" s="155"/>
      <c r="D5" s="383"/>
      <c r="E5" s="77"/>
      <c r="F5" s="155"/>
      <c r="G5" s="299"/>
      <c r="H5" s="299"/>
      <c r="I5" s="299"/>
      <c r="J5" s="299"/>
      <c r="K5" s="299"/>
      <c r="L5" s="299"/>
      <c r="M5" s="299"/>
      <c r="N5" s="299"/>
      <c r="O5" s="299"/>
      <c r="P5" s="299"/>
      <c r="Q5" s="299"/>
      <c r="R5" s="299"/>
      <c r="S5" s="299"/>
      <c r="T5" s="299"/>
      <c r="U5" s="299"/>
      <c r="V5" s="299"/>
      <c r="W5" s="299"/>
      <c r="X5" s="299"/>
      <c r="Y5" s="299"/>
      <c r="Z5" s="299"/>
      <c r="AA5" s="299"/>
      <c r="AB5" s="301" t="str">
        <f ca="1">IF(ISBLANK(INDIRECT("B5"))," ",(INDIRECT("B5")))</f>
        <v xml:space="preserve"> </v>
      </c>
      <c r="AC5" s="301" t="str">
        <f ca="1">IF(ISBLANK(INDIRECT("C5"))," ",(INDIRECT("C5")))</f>
        <v xml:space="preserve"> </v>
      </c>
      <c r="AD5" s="301" t="str">
        <f ca="1">IF(ISBLANK(INDIRECT("D5"))," ",(INDIRECT("D5")))</f>
        <v xml:space="preserve"> </v>
      </c>
      <c r="AE5" s="301" t="str">
        <f ca="1">IF(ISBLANK(INDIRECT("E5"))," ",(INDIRECT("E5")))</f>
        <v xml:space="preserve"> </v>
      </c>
      <c r="AF5" s="301" t="str">
        <f ca="1">IF(ISBLANK(INDIRECT("F5"))," ",(INDIRECT("F5")))</f>
        <v xml:space="preserve"> </v>
      </c>
    </row>
    <row r="6" spans="1:32" ht="30.75" customHeight="1" x14ac:dyDescent="0.35">
      <c r="A6" s="9">
        <v>2</v>
      </c>
      <c r="B6" s="155"/>
      <c r="C6" s="155"/>
      <c r="D6" s="161"/>
      <c r="E6" s="155"/>
      <c r="F6" s="155"/>
      <c r="G6" s="299"/>
      <c r="H6" s="299"/>
      <c r="I6" s="299"/>
      <c r="J6" s="299"/>
      <c r="K6" s="299"/>
      <c r="L6" s="299"/>
      <c r="M6" s="299"/>
      <c r="N6" s="299"/>
      <c r="O6" s="299"/>
      <c r="P6" s="299"/>
      <c r="Q6" s="299"/>
      <c r="R6" s="299"/>
      <c r="S6" s="299"/>
      <c r="T6" s="299"/>
      <c r="U6" s="299"/>
      <c r="V6" s="299"/>
      <c r="W6" s="299"/>
      <c r="X6" s="299"/>
      <c r="Y6" s="299"/>
      <c r="Z6" s="299"/>
      <c r="AA6" s="299"/>
      <c r="AB6" s="301" t="str">
        <f ca="1">IF(ISBLANK(INDIRECT("B6"))," ",(INDIRECT("B6")))</f>
        <v xml:space="preserve"> </v>
      </c>
      <c r="AC6" s="301" t="str">
        <f ca="1">IF(ISBLANK(INDIRECT("C6"))," ",(INDIRECT("C6")))</f>
        <v xml:space="preserve"> </v>
      </c>
      <c r="AD6" s="301" t="str">
        <f ca="1">IF(ISBLANK(INDIRECT("D6"))," ",(INDIRECT("D6")))</f>
        <v xml:space="preserve"> </v>
      </c>
      <c r="AE6" s="301" t="str">
        <f ca="1">IF(ISBLANK(INDIRECT("E6"))," ",(INDIRECT("E6")))</f>
        <v xml:space="preserve"> </v>
      </c>
      <c r="AF6" s="301" t="str">
        <f ca="1">IF(ISBLANK(INDIRECT("F6"))," ",(INDIRECT("F6")))</f>
        <v xml:space="preserve"> </v>
      </c>
    </row>
    <row r="7" spans="1:32" ht="30.75" customHeight="1" x14ac:dyDescent="0.35">
      <c r="A7" s="9">
        <v>3</v>
      </c>
      <c r="B7" s="155"/>
      <c r="C7" s="155"/>
      <c r="D7" s="161"/>
      <c r="E7" s="155"/>
      <c r="F7" s="155"/>
      <c r="G7" s="299"/>
      <c r="H7" s="299"/>
      <c r="I7" s="299"/>
      <c r="J7" s="299"/>
      <c r="K7" s="299"/>
      <c r="L7" s="299"/>
      <c r="M7" s="299"/>
      <c r="N7" s="299"/>
      <c r="O7" s="299"/>
      <c r="P7" s="299"/>
      <c r="Q7" s="299"/>
      <c r="R7" s="299"/>
      <c r="S7" s="299"/>
      <c r="T7" s="299"/>
      <c r="U7" s="299"/>
      <c r="V7" s="299"/>
      <c r="W7" s="299"/>
      <c r="X7" s="299"/>
      <c r="Y7" s="299"/>
      <c r="Z7" s="299"/>
      <c r="AA7" s="299"/>
      <c r="AB7" s="301" t="str">
        <f ca="1">IF(ISBLANK(INDIRECT("B7"))," ",(INDIRECT("B7")))</f>
        <v xml:space="preserve"> </v>
      </c>
      <c r="AC7" s="301" t="str">
        <f ca="1">IF(ISBLANK(INDIRECT("C7"))," ",(INDIRECT("C7")))</f>
        <v xml:space="preserve"> </v>
      </c>
      <c r="AD7" s="301" t="str">
        <f ca="1">IF(ISBLANK(INDIRECT("D7"))," ",(INDIRECT("D7")))</f>
        <v xml:space="preserve"> </v>
      </c>
      <c r="AE7" s="301" t="str">
        <f ca="1">IF(ISBLANK(INDIRECT("E7"))," ",(INDIRECT("E7")))</f>
        <v xml:space="preserve"> </v>
      </c>
      <c r="AF7" s="301" t="str">
        <f ca="1">IF(ISBLANK(INDIRECT("F7"))," ",(INDIRECT("F7")))</f>
        <v xml:space="preserve"> </v>
      </c>
    </row>
    <row r="8" spans="1:32" ht="30.75" customHeight="1" x14ac:dyDescent="0.35">
      <c r="A8" s="9">
        <v>4</v>
      </c>
      <c r="B8" s="155"/>
      <c r="C8" s="155"/>
      <c r="D8" s="161"/>
      <c r="E8" s="155"/>
      <c r="F8" s="155"/>
      <c r="G8" s="299"/>
      <c r="H8" s="299"/>
      <c r="I8" s="299"/>
      <c r="J8" s="299"/>
      <c r="K8" s="299"/>
      <c r="L8" s="299"/>
      <c r="M8" s="299"/>
      <c r="N8" s="299"/>
      <c r="O8" s="299"/>
      <c r="P8" s="299"/>
      <c r="Q8" s="299"/>
      <c r="R8" s="299"/>
      <c r="S8" s="299"/>
      <c r="T8" s="299"/>
      <c r="U8" s="299"/>
      <c r="V8" s="299"/>
      <c r="W8" s="299"/>
      <c r="X8" s="299"/>
      <c r="Y8" s="299"/>
      <c r="Z8" s="299"/>
      <c r="AA8" s="299"/>
      <c r="AB8" s="301" t="str">
        <f ca="1">IF(ISBLANK(INDIRECT("B8"))," ",(INDIRECT("B8")))</f>
        <v xml:space="preserve"> </v>
      </c>
      <c r="AC8" s="301" t="str">
        <f ca="1">IF(ISBLANK(INDIRECT("C8"))," ",(INDIRECT("C8")))</f>
        <v xml:space="preserve"> </v>
      </c>
      <c r="AD8" s="301" t="str">
        <f ca="1">IF(ISBLANK(INDIRECT("D8"))," ",(INDIRECT("D8")))</f>
        <v xml:space="preserve"> </v>
      </c>
      <c r="AE8" s="301" t="str">
        <f ca="1">IF(ISBLANK(INDIRECT("E8"))," ",(INDIRECT("E8")))</f>
        <v xml:space="preserve"> </v>
      </c>
      <c r="AF8" s="301" t="str">
        <f ca="1">IF(ISBLANK(INDIRECT("F8"))," ",(INDIRECT("F8")))</f>
        <v xml:space="preserve"> </v>
      </c>
    </row>
    <row r="9" spans="1:32" ht="30.75" customHeight="1" x14ac:dyDescent="0.35">
      <c r="A9" s="9">
        <v>5</v>
      </c>
      <c r="B9" s="155"/>
      <c r="C9" s="155"/>
      <c r="D9" s="161"/>
      <c r="E9" s="155"/>
      <c r="F9" s="155"/>
      <c r="G9" s="299"/>
      <c r="H9" s="299"/>
      <c r="I9" s="299"/>
      <c r="J9" s="299"/>
      <c r="K9" s="299"/>
      <c r="L9" s="299"/>
      <c r="M9" s="299"/>
      <c r="N9" s="299"/>
      <c r="O9" s="299"/>
      <c r="P9" s="299"/>
      <c r="Q9" s="299"/>
      <c r="R9" s="299"/>
      <c r="S9" s="299"/>
      <c r="T9" s="299"/>
      <c r="U9" s="299"/>
      <c r="V9" s="299"/>
      <c r="W9" s="299"/>
      <c r="X9" s="299"/>
      <c r="Y9" s="299"/>
      <c r="Z9" s="299"/>
      <c r="AA9" s="299"/>
      <c r="AB9" s="301" t="str">
        <f ca="1">IF(ISBLANK(INDIRECT("B9"))," ",(INDIRECT("B9")))</f>
        <v xml:space="preserve"> </v>
      </c>
      <c r="AC9" s="301" t="str">
        <f ca="1">IF(ISBLANK(INDIRECT("C9"))," ",(INDIRECT("C9")))</f>
        <v xml:space="preserve"> </v>
      </c>
      <c r="AD9" s="301" t="str">
        <f ca="1">IF(ISBLANK(INDIRECT("D9"))," ",(INDIRECT("D9")))</f>
        <v xml:space="preserve"> </v>
      </c>
      <c r="AE9" s="301" t="str">
        <f ca="1">IF(ISBLANK(INDIRECT("E9"))," ",(INDIRECT("E9")))</f>
        <v xml:space="preserve"> </v>
      </c>
      <c r="AF9" s="301" t="str">
        <f ca="1">IF(ISBLANK(INDIRECT("F9"))," ",(INDIRECT("F9")))</f>
        <v xml:space="preserve"> </v>
      </c>
    </row>
    <row r="10" spans="1:32" ht="30.75" customHeight="1" x14ac:dyDescent="0.35">
      <c r="A10" s="9">
        <v>6</v>
      </c>
      <c r="B10" s="155"/>
      <c r="C10" s="155"/>
      <c r="D10" s="161"/>
      <c r="E10" s="155"/>
      <c r="F10" s="155"/>
      <c r="G10" s="299"/>
      <c r="H10" s="299"/>
      <c r="I10" s="299"/>
      <c r="J10" s="299"/>
      <c r="K10" s="299"/>
      <c r="L10" s="299"/>
      <c r="M10" s="299"/>
      <c r="N10" s="299"/>
      <c r="O10" s="299"/>
      <c r="P10" s="299"/>
      <c r="Q10" s="299"/>
      <c r="R10" s="299"/>
      <c r="S10" s="299"/>
      <c r="T10" s="299"/>
      <c r="U10" s="299"/>
      <c r="V10" s="299"/>
      <c r="W10" s="299"/>
      <c r="X10" s="299"/>
      <c r="Y10" s="299"/>
      <c r="Z10" s="299"/>
      <c r="AA10" s="299"/>
      <c r="AB10" s="301" t="str">
        <f ca="1">IF(ISBLANK(INDIRECT("B10"))," ",(INDIRECT("B10")))</f>
        <v xml:space="preserve"> </v>
      </c>
      <c r="AC10" s="301" t="str">
        <f ca="1">IF(ISBLANK(INDIRECT("C10"))," ",(INDIRECT("C10")))</f>
        <v xml:space="preserve"> </v>
      </c>
      <c r="AD10" s="301" t="str">
        <f ca="1">IF(ISBLANK(INDIRECT("D10"))," ",(INDIRECT("D10")))</f>
        <v xml:space="preserve"> </v>
      </c>
      <c r="AE10" s="301" t="str">
        <f ca="1">IF(ISBLANK(INDIRECT("E10"))," ",(INDIRECT("E10")))</f>
        <v xml:space="preserve"> </v>
      </c>
      <c r="AF10" s="301" t="str">
        <f ca="1">IF(ISBLANK(INDIRECT("F10"))," ",(INDIRECT("F10")))</f>
        <v xml:space="preserve"> </v>
      </c>
    </row>
    <row r="11" spans="1:32" ht="30.75" customHeight="1" x14ac:dyDescent="0.35">
      <c r="A11" s="9">
        <v>7</v>
      </c>
      <c r="B11" s="155"/>
      <c r="C11" s="155"/>
      <c r="D11" s="161"/>
      <c r="E11" s="155"/>
      <c r="F11" s="155"/>
      <c r="G11" s="299"/>
      <c r="H11" s="299"/>
      <c r="I11" s="299"/>
      <c r="J11" s="299"/>
      <c r="K11" s="299"/>
      <c r="L11" s="299"/>
      <c r="M11" s="299"/>
      <c r="N11" s="299"/>
      <c r="O11" s="299"/>
      <c r="P11" s="299"/>
      <c r="Q11" s="299"/>
      <c r="R11" s="299"/>
      <c r="S11" s="299"/>
      <c r="T11" s="299"/>
      <c r="U11" s="299"/>
      <c r="V11" s="299"/>
      <c r="W11" s="299"/>
      <c r="X11" s="299"/>
      <c r="Y11" s="299"/>
      <c r="Z11" s="299"/>
      <c r="AA11" s="299"/>
      <c r="AB11" s="301" t="str">
        <f ca="1">IF(ISBLANK(INDIRECT("B11"))," ",(INDIRECT("B11")))</f>
        <v xml:space="preserve"> </v>
      </c>
      <c r="AC11" s="301" t="str">
        <f ca="1">IF(ISBLANK(INDIRECT("C11"))," ",(INDIRECT("C11")))</f>
        <v xml:space="preserve"> </v>
      </c>
      <c r="AD11" s="301" t="str">
        <f ca="1">IF(ISBLANK(INDIRECT("D11"))," ",(INDIRECT("D11")))</f>
        <v xml:space="preserve"> </v>
      </c>
      <c r="AE11" s="301" t="str">
        <f ca="1">IF(ISBLANK(INDIRECT("E11"))," ",(INDIRECT("E11")))</f>
        <v xml:space="preserve"> </v>
      </c>
      <c r="AF11" s="301" t="str">
        <f ca="1">IF(ISBLANK(INDIRECT("F11"))," ",(INDIRECT("F11")))</f>
        <v xml:space="preserve"> </v>
      </c>
    </row>
    <row r="12" spans="1:32" ht="30.75" customHeight="1" x14ac:dyDescent="0.35">
      <c r="A12" s="9">
        <v>8</v>
      </c>
      <c r="B12" s="155"/>
      <c r="C12" s="155"/>
      <c r="D12" s="161"/>
      <c r="E12" s="155"/>
      <c r="F12" s="155"/>
      <c r="G12" s="299"/>
      <c r="H12" s="299"/>
      <c r="I12" s="299"/>
      <c r="J12" s="299"/>
      <c r="K12" s="299"/>
      <c r="L12" s="299"/>
      <c r="M12" s="299"/>
      <c r="N12" s="299"/>
      <c r="O12" s="299"/>
      <c r="P12" s="299"/>
      <c r="Q12" s="299"/>
      <c r="R12" s="299"/>
      <c r="S12" s="299"/>
      <c r="T12" s="299"/>
      <c r="U12" s="299"/>
      <c r="V12" s="299"/>
      <c r="W12" s="299"/>
      <c r="X12" s="299"/>
      <c r="Y12" s="299"/>
      <c r="Z12" s="299"/>
      <c r="AA12" s="299"/>
      <c r="AB12" s="301" t="str">
        <f ca="1">IF(ISBLANK(INDIRECT("B12"))," ",(INDIRECT("B12")))</f>
        <v xml:space="preserve"> </v>
      </c>
      <c r="AC12" s="301" t="str">
        <f ca="1">IF(ISBLANK(INDIRECT("C12"))," ",(INDIRECT("C12")))</f>
        <v xml:space="preserve"> </v>
      </c>
      <c r="AD12" s="301" t="str">
        <f ca="1">IF(ISBLANK(INDIRECT("D12"))," ",(INDIRECT("D12")))</f>
        <v xml:space="preserve"> </v>
      </c>
      <c r="AE12" s="301" t="str">
        <f ca="1">IF(ISBLANK(INDIRECT("E12"))," ",(INDIRECT("E12")))</f>
        <v xml:space="preserve"> </v>
      </c>
      <c r="AF12" s="301" t="str">
        <f ca="1">IF(ISBLANK(INDIRECT("F12"))," ",(INDIRECT("F12")))</f>
        <v xml:space="preserve"> </v>
      </c>
    </row>
    <row r="13" spans="1:32" ht="30.75" customHeight="1" x14ac:dyDescent="0.35">
      <c r="A13" s="9">
        <v>9</v>
      </c>
      <c r="B13" s="155"/>
      <c r="C13" s="155"/>
      <c r="D13" s="161"/>
      <c r="E13" s="155"/>
      <c r="F13" s="155"/>
      <c r="G13" s="299"/>
      <c r="H13" s="299"/>
      <c r="I13" s="299"/>
      <c r="J13" s="299"/>
      <c r="K13" s="299"/>
      <c r="L13" s="299"/>
      <c r="M13" s="299"/>
      <c r="N13" s="299"/>
      <c r="O13" s="299"/>
      <c r="P13" s="299"/>
      <c r="Q13" s="299"/>
      <c r="R13" s="299"/>
      <c r="S13" s="299"/>
      <c r="T13" s="299"/>
      <c r="U13" s="299"/>
      <c r="V13" s="299"/>
      <c r="W13" s="299"/>
      <c r="X13" s="299"/>
      <c r="Y13" s="299"/>
      <c r="Z13" s="299"/>
      <c r="AA13" s="299"/>
      <c r="AB13" s="301" t="str">
        <f ca="1">IF(ISBLANK(INDIRECT("B13"))," ",(INDIRECT("B13")))</f>
        <v xml:space="preserve"> </v>
      </c>
      <c r="AC13" s="301" t="str">
        <f ca="1">IF(ISBLANK(INDIRECT("C13"))," ",(INDIRECT("C13")))</f>
        <v xml:space="preserve"> </v>
      </c>
      <c r="AD13" s="301" t="str">
        <f ca="1">IF(ISBLANK(INDIRECT("D13"))," ",(INDIRECT("D13")))</f>
        <v xml:space="preserve"> </v>
      </c>
      <c r="AE13" s="301" t="str">
        <f ca="1">IF(ISBLANK(INDIRECT("E13"))," ",(INDIRECT("E13")))</f>
        <v xml:space="preserve"> </v>
      </c>
      <c r="AF13" s="301" t="str">
        <f ca="1">IF(ISBLANK(INDIRECT("F13"))," ",(INDIRECT("F13")))</f>
        <v xml:space="preserve"> </v>
      </c>
    </row>
    <row r="14" spans="1:32" ht="30.75" customHeight="1" x14ac:dyDescent="0.35">
      <c r="A14" s="9">
        <v>10</v>
      </c>
      <c r="B14" s="155"/>
      <c r="C14" s="155"/>
      <c r="D14" s="161"/>
      <c r="E14" s="155"/>
      <c r="F14" s="155"/>
      <c r="G14" s="299"/>
      <c r="H14" s="299"/>
      <c r="I14" s="299"/>
      <c r="J14" s="299"/>
      <c r="K14" s="299"/>
      <c r="L14" s="299"/>
      <c r="M14" s="299"/>
      <c r="N14" s="299"/>
      <c r="O14" s="299"/>
      <c r="P14" s="299"/>
      <c r="Q14" s="299"/>
      <c r="R14" s="299"/>
      <c r="S14" s="299"/>
      <c r="T14" s="299"/>
      <c r="U14" s="299"/>
      <c r="V14" s="299"/>
      <c r="W14" s="299"/>
      <c r="X14" s="299"/>
      <c r="Y14" s="299"/>
      <c r="Z14" s="299"/>
      <c r="AA14" s="299"/>
      <c r="AB14" s="301" t="str">
        <f ca="1">IF(ISBLANK(INDIRECT("B14"))," ",(INDIRECT("B14")))</f>
        <v xml:space="preserve"> </v>
      </c>
      <c r="AC14" s="301" t="str">
        <f ca="1">IF(ISBLANK(INDIRECT("C14"))," ",(INDIRECT("C14")))</f>
        <v xml:space="preserve"> </v>
      </c>
      <c r="AD14" s="301" t="str">
        <f ca="1">IF(ISBLANK(INDIRECT("D14"))," ",(INDIRECT("D14")))</f>
        <v xml:space="preserve"> </v>
      </c>
      <c r="AE14" s="301" t="str">
        <f ca="1">IF(ISBLANK(INDIRECT("E14"))," ",(INDIRECT("E14")))</f>
        <v xml:space="preserve"> </v>
      </c>
      <c r="AF14" s="301" t="str">
        <f ca="1">IF(ISBLANK(INDIRECT("F14"))," ",(INDIRECT("F14")))</f>
        <v xml:space="preserve"> </v>
      </c>
    </row>
    <row r="15" spans="1:32" ht="30.75" customHeight="1" x14ac:dyDescent="0.35">
      <c r="A15" s="9">
        <v>11</v>
      </c>
      <c r="B15" s="155"/>
      <c r="C15" s="155"/>
      <c r="D15" s="161"/>
      <c r="E15" s="155"/>
      <c r="F15" s="155"/>
      <c r="G15" s="299"/>
      <c r="H15" s="299"/>
      <c r="I15" s="299"/>
      <c r="J15" s="299"/>
      <c r="K15" s="299"/>
      <c r="L15" s="299"/>
      <c r="M15" s="299"/>
      <c r="N15" s="299"/>
      <c r="O15" s="299"/>
      <c r="P15" s="299"/>
      <c r="Q15" s="299"/>
      <c r="R15" s="299"/>
      <c r="S15" s="299"/>
      <c r="T15" s="299"/>
      <c r="U15" s="299"/>
      <c r="V15" s="299"/>
      <c r="W15" s="299"/>
      <c r="X15" s="299"/>
      <c r="Y15" s="299"/>
      <c r="Z15" s="299"/>
      <c r="AA15" s="299"/>
      <c r="AB15" s="301" t="str">
        <f ca="1">IF(ISBLANK(INDIRECT("B15"))," ",(INDIRECT("B15")))</f>
        <v xml:space="preserve"> </v>
      </c>
      <c r="AC15" s="301" t="str">
        <f ca="1">IF(ISBLANK(INDIRECT("C15"))," ",(INDIRECT("C15")))</f>
        <v xml:space="preserve"> </v>
      </c>
      <c r="AD15" s="301" t="str">
        <f ca="1">IF(ISBLANK(INDIRECT("D15"))," ",(INDIRECT("D15")))</f>
        <v xml:space="preserve"> </v>
      </c>
      <c r="AE15" s="301" t="str">
        <f ca="1">IF(ISBLANK(INDIRECT("E15"))," ",(INDIRECT("E15")))</f>
        <v xml:space="preserve"> </v>
      </c>
      <c r="AF15" s="301" t="str">
        <f ca="1">IF(ISBLANK(INDIRECT("F15"))," ",(INDIRECT("F15")))</f>
        <v xml:space="preserve"> </v>
      </c>
    </row>
    <row r="16" spans="1:32" ht="30.75" customHeight="1" x14ac:dyDescent="0.35">
      <c r="A16" s="9">
        <v>12</v>
      </c>
      <c r="B16" s="155"/>
      <c r="C16" s="155"/>
      <c r="D16" s="161"/>
      <c r="E16" s="155"/>
      <c r="F16" s="155"/>
      <c r="G16" s="299"/>
      <c r="H16" s="299"/>
      <c r="I16" s="299"/>
      <c r="J16" s="299"/>
      <c r="K16" s="299"/>
      <c r="L16" s="299"/>
      <c r="M16" s="299"/>
      <c r="N16" s="299"/>
      <c r="O16" s="299"/>
      <c r="P16" s="299"/>
      <c r="Q16" s="299"/>
      <c r="R16" s="299"/>
      <c r="S16" s="299"/>
      <c r="T16" s="299"/>
      <c r="U16" s="299"/>
      <c r="V16" s="299"/>
      <c r="W16" s="299"/>
      <c r="X16" s="299"/>
      <c r="Y16" s="299"/>
      <c r="Z16" s="299"/>
      <c r="AA16" s="299"/>
      <c r="AB16" s="301" t="str">
        <f ca="1">IF(ISBLANK(INDIRECT("B16"))," ",(INDIRECT("B16")))</f>
        <v xml:space="preserve"> </v>
      </c>
      <c r="AC16" s="301" t="str">
        <f ca="1">IF(ISBLANK(INDIRECT("C16"))," ",(INDIRECT("C16")))</f>
        <v xml:space="preserve"> </v>
      </c>
      <c r="AD16" s="301" t="str">
        <f ca="1">IF(ISBLANK(INDIRECT("D16"))," ",(INDIRECT("D16")))</f>
        <v xml:space="preserve"> </v>
      </c>
      <c r="AE16" s="301" t="str">
        <f ca="1">IF(ISBLANK(INDIRECT("E16"))," ",(INDIRECT("E16")))</f>
        <v xml:space="preserve"> </v>
      </c>
      <c r="AF16" s="301" t="str">
        <f ca="1">IF(ISBLANK(INDIRECT("F16"))," ",(INDIRECT("F16")))</f>
        <v xml:space="preserve"> </v>
      </c>
    </row>
    <row r="17" spans="1:32" ht="30.75" customHeight="1" x14ac:dyDescent="0.35">
      <c r="A17" s="9">
        <v>13</v>
      </c>
      <c r="B17" s="155"/>
      <c r="C17" s="155"/>
      <c r="D17" s="161"/>
      <c r="E17" s="155"/>
      <c r="F17" s="155"/>
      <c r="G17" s="299"/>
      <c r="H17" s="299"/>
      <c r="I17" s="299"/>
      <c r="J17" s="299"/>
      <c r="K17" s="299"/>
      <c r="L17" s="299"/>
      <c r="M17" s="299"/>
      <c r="N17" s="299"/>
      <c r="O17" s="299"/>
      <c r="P17" s="299"/>
      <c r="Q17" s="299"/>
      <c r="R17" s="299"/>
      <c r="S17" s="299"/>
      <c r="T17" s="299"/>
      <c r="U17" s="299"/>
      <c r="V17" s="299"/>
      <c r="W17" s="299"/>
      <c r="X17" s="299"/>
      <c r="Y17" s="299"/>
      <c r="Z17" s="299"/>
      <c r="AA17" s="299"/>
      <c r="AB17" s="301" t="str">
        <f ca="1">IF(ISBLANK(INDIRECT("B17"))," ",(INDIRECT("B17")))</f>
        <v xml:space="preserve"> </v>
      </c>
      <c r="AC17" s="301" t="str">
        <f ca="1">IF(ISBLANK(INDIRECT("C17"))," ",(INDIRECT("C17")))</f>
        <v xml:space="preserve"> </v>
      </c>
      <c r="AD17" s="301" t="str">
        <f ca="1">IF(ISBLANK(INDIRECT("D17"))," ",(INDIRECT("D17")))</f>
        <v xml:space="preserve"> </v>
      </c>
      <c r="AE17" s="301" t="str">
        <f ca="1">IF(ISBLANK(INDIRECT("E17"))," ",(INDIRECT("E17")))</f>
        <v xml:space="preserve"> </v>
      </c>
      <c r="AF17" s="301" t="str">
        <f ca="1">IF(ISBLANK(INDIRECT("F17"))," ",(INDIRECT("F17")))</f>
        <v xml:space="preserve"> </v>
      </c>
    </row>
    <row r="18" spans="1:32" ht="30.75" customHeight="1" x14ac:dyDescent="0.35">
      <c r="A18" s="9">
        <v>14</v>
      </c>
      <c r="B18" s="155"/>
      <c r="C18" s="155"/>
      <c r="D18" s="161"/>
      <c r="E18" s="155"/>
      <c r="F18" s="155"/>
      <c r="G18" s="299"/>
      <c r="H18" s="299"/>
      <c r="I18" s="299"/>
      <c r="J18" s="299"/>
      <c r="K18" s="299"/>
      <c r="L18" s="299"/>
      <c r="M18" s="299"/>
      <c r="N18" s="299"/>
      <c r="O18" s="299"/>
      <c r="P18" s="299"/>
      <c r="Q18" s="299"/>
      <c r="R18" s="299"/>
      <c r="S18" s="299"/>
      <c r="T18" s="299"/>
      <c r="U18" s="299"/>
      <c r="V18" s="299"/>
      <c r="W18" s="299"/>
      <c r="X18" s="299"/>
      <c r="Y18" s="299"/>
      <c r="Z18" s="299"/>
      <c r="AA18" s="299"/>
      <c r="AB18" s="301" t="str">
        <f ca="1">IF(ISBLANK(INDIRECT("B18"))," ",(INDIRECT("B18")))</f>
        <v xml:space="preserve"> </v>
      </c>
      <c r="AC18" s="301" t="str">
        <f ca="1">IF(ISBLANK(INDIRECT("C18"))," ",(INDIRECT("C18")))</f>
        <v xml:space="preserve"> </v>
      </c>
      <c r="AD18" s="301" t="str">
        <f ca="1">IF(ISBLANK(INDIRECT("D18"))," ",(INDIRECT("D18")))</f>
        <v xml:space="preserve"> </v>
      </c>
      <c r="AE18" s="301" t="str">
        <f ca="1">IF(ISBLANK(INDIRECT("E18"))," ",(INDIRECT("E18")))</f>
        <v xml:space="preserve"> </v>
      </c>
      <c r="AF18" s="301" t="str">
        <f ca="1">IF(ISBLANK(INDIRECT("F18"))," ",(INDIRECT("F18")))</f>
        <v xml:space="preserve"> </v>
      </c>
    </row>
    <row r="19" spans="1:32" ht="30.75" customHeight="1" x14ac:dyDescent="0.35">
      <c r="A19" s="9">
        <v>15</v>
      </c>
      <c r="B19" s="155"/>
      <c r="C19" s="155"/>
      <c r="D19" s="161"/>
      <c r="E19" s="155"/>
      <c r="F19" s="155"/>
      <c r="G19" s="299"/>
      <c r="H19" s="299"/>
      <c r="I19" s="299"/>
      <c r="J19" s="299"/>
      <c r="K19" s="299"/>
      <c r="L19" s="299"/>
      <c r="M19" s="299"/>
      <c r="N19" s="299"/>
      <c r="O19" s="299"/>
      <c r="P19" s="299"/>
      <c r="Q19" s="299"/>
      <c r="R19" s="299"/>
      <c r="S19" s="299"/>
      <c r="T19" s="299"/>
      <c r="U19" s="299"/>
      <c r="V19" s="299"/>
      <c r="W19" s="299"/>
      <c r="X19" s="299"/>
      <c r="Y19" s="299"/>
      <c r="Z19" s="299"/>
      <c r="AA19" s="299"/>
      <c r="AB19" s="301" t="str">
        <f ca="1">IF(ISBLANK(INDIRECT("B19"))," ",(INDIRECT("B19")))</f>
        <v xml:space="preserve"> </v>
      </c>
      <c r="AC19" s="301" t="str">
        <f ca="1">IF(ISBLANK(INDIRECT("C19"))," ",(INDIRECT("C19")))</f>
        <v xml:space="preserve"> </v>
      </c>
      <c r="AD19" s="301" t="str">
        <f ca="1">IF(ISBLANK(INDIRECT("D19"))," ",(INDIRECT("D19")))</f>
        <v xml:space="preserve"> </v>
      </c>
      <c r="AE19" s="301" t="str">
        <f ca="1">IF(ISBLANK(INDIRECT("E19"))," ",(INDIRECT("E19")))</f>
        <v xml:space="preserve"> </v>
      </c>
      <c r="AF19" s="301" t="str">
        <f ca="1">IF(ISBLANK(INDIRECT("F19"))," ",(INDIRECT("F19")))</f>
        <v xml:space="preserve"> </v>
      </c>
    </row>
    <row r="20" spans="1:32" ht="30.75" customHeight="1" x14ac:dyDescent="0.35">
      <c r="A20" s="9">
        <v>16</v>
      </c>
      <c r="B20" s="155"/>
      <c r="C20" s="155"/>
      <c r="D20" s="161"/>
      <c r="E20" s="155"/>
      <c r="F20" s="155"/>
      <c r="G20" s="299"/>
      <c r="H20" s="299"/>
      <c r="I20" s="299"/>
      <c r="J20" s="299"/>
      <c r="K20" s="299"/>
      <c r="L20" s="299"/>
      <c r="M20" s="299"/>
      <c r="N20" s="299"/>
      <c r="O20" s="299"/>
      <c r="P20" s="299"/>
      <c r="Q20" s="299"/>
      <c r="R20" s="299"/>
      <c r="S20" s="299"/>
      <c r="T20" s="299"/>
      <c r="U20" s="299"/>
      <c r="V20" s="299"/>
      <c r="W20" s="299"/>
      <c r="X20" s="299"/>
      <c r="Y20" s="299"/>
      <c r="Z20" s="299"/>
      <c r="AA20" s="299"/>
      <c r="AB20" s="301" t="str">
        <f ca="1">IF(ISBLANK(INDIRECT("B20"))," ",(INDIRECT("B20")))</f>
        <v xml:space="preserve"> </v>
      </c>
      <c r="AC20" s="301" t="str">
        <f ca="1">IF(ISBLANK(INDIRECT("C20"))," ",(INDIRECT("C20")))</f>
        <v xml:space="preserve"> </v>
      </c>
      <c r="AD20" s="301" t="str">
        <f ca="1">IF(ISBLANK(INDIRECT("D20"))," ",(INDIRECT("D20")))</f>
        <v xml:space="preserve"> </v>
      </c>
      <c r="AE20" s="301" t="str">
        <f ca="1">IF(ISBLANK(INDIRECT("E20"))," ",(INDIRECT("E20")))</f>
        <v xml:space="preserve"> </v>
      </c>
      <c r="AF20" s="301" t="str">
        <f ca="1">IF(ISBLANK(INDIRECT("F20"))," ",(INDIRECT("F20")))</f>
        <v xml:space="preserve"> </v>
      </c>
    </row>
    <row r="21" spans="1:32" ht="30.75" customHeight="1" x14ac:dyDescent="0.35">
      <c r="A21" s="9">
        <v>17</v>
      </c>
      <c r="B21" s="155"/>
      <c r="C21" s="155"/>
      <c r="D21" s="161"/>
      <c r="E21" s="155"/>
      <c r="F21" s="155"/>
      <c r="G21" s="299"/>
      <c r="H21" s="299"/>
      <c r="I21" s="299"/>
      <c r="J21" s="299"/>
      <c r="K21" s="299"/>
      <c r="L21" s="299"/>
      <c r="M21" s="299"/>
      <c r="N21" s="299"/>
      <c r="O21" s="299"/>
      <c r="P21" s="299"/>
      <c r="Q21" s="299"/>
      <c r="R21" s="299"/>
      <c r="S21" s="299"/>
      <c r="T21" s="299"/>
      <c r="U21" s="299"/>
      <c r="V21" s="299"/>
      <c r="W21" s="299"/>
      <c r="X21" s="299"/>
      <c r="Y21" s="299"/>
      <c r="Z21" s="299"/>
      <c r="AA21" s="299"/>
      <c r="AB21" s="301" t="str">
        <f ca="1">IF(ISBLANK(INDIRECT("B21"))," ",(INDIRECT("B21")))</f>
        <v xml:space="preserve"> </v>
      </c>
      <c r="AC21" s="301" t="str">
        <f ca="1">IF(ISBLANK(INDIRECT("C21"))," ",(INDIRECT("C21")))</f>
        <v xml:space="preserve"> </v>
      </c>
      <c r="AD21" s="301" t="str">
        <f ca="1">IF(ISBLANK(INDIRECT("D21"))," ",(INDIRECT("D21")))</f>
        <v xml:space="preserve"> </v>
      </c>
      <c r="AE21" s="301" t="str">
        <f ca="1">IF(ISBLANK(INDIRECT("E21"))," ",(INDIRECT("E21")))</f>
        <v xml:space="preserve"> </v>
      </c>
      <c r="AF21" s="301" t="str">
        <f ca="1">IF(ISBLANK(INDIRECT("F21"))," ",(INDIRECT("F21")))</f>
        <v xml:space="preserve"> </v>
      </c>
    </row>
    <row r="22" spans="1:32" ht="30.75" customHeight="1" x14ac:dyDescent="0.35">
      <c r="A22" s="9">
        <v>18</v>
      </c>
      <c r="B22" s="155"/>
      <c r="C22" s="155"/>
      <c r="D22" s="161"/>
      <c r="E22" s="155"/>
      <c r="F22" s="155"/>
      <c r="G22" s="299"/>
      <c r="H22" s="299"/>
      <c r="I22" s="299"/>
      <c r="J22" s="299"/>
      <c r="K22" s="299"/>
      <c r="L22" s="299"/>
      <c r="M22" s="299"/>
      <c r="N22" s="299"/>
      <c r="O22" s="299"/>
      <c r="P22" s="299"/>
      <c r="Q22" s="299"/>
      <c r="R22" s="299"/>
      <c r="S22" s="299"/>
      <c r="T22" s="299"/>
      <c r="U22" s="299"/>
      <c r="V22" s="299"/>
      <c r="W22" s="299"/>
      <c r="X22" s="299"/>
      <c r="Y22" s="299"/>
      <c r="Z22" s="299"/>
      <c r="AA22" s="299"/>
      <c r="AB22" s="301" t="str">
        <f ca="1">IF(ISBLANK(INDIRECT("B22"))," ",(INDIRECT("B22")))</f>
        <v xml:space="preserve"> </v>
      </c>
      <c r="AC22" s="301" t="str">
        <f ca="1">IF(ISBLANK(INDIRECT("C22"))," ",(INDIRECT("C22")))</f>
        <v xml:space="preserve"> </v>
      </c>
      <c r="AD22" s="301" t="str">
        <f ca="1">IF(ISBLANK(INDIRECT("D22"))," ",(INDIRECT("D22")))</f>
        <v xml:space="preserve"> </v>
      </c>
      <c r="AE22" s="301" t="str">
        <f ca="1">IF(ISBLANK(INDIRECT("E22"))," ",(INDIRECT("E22")))</f>
        <v xml:space="preserve"> </v>
      </c>
      <c r="AF22" s="301" t="str">
        <f ca="1">IF(ISBLANK(INDIRECT("F22"))," ",(INDIRECT("F22")))</f>
        <v xml:space="preserve"> </v>
      </c>
    </row>
    <row r="23" spans="1:32" ht="30.75" customHeight="1" x14ac:dyDescent="0.35">
      <c r="A23" s="9">
        <v>19</v>
      </c>
      <c r="B23" s="155"/>
      <c r="C23" s="155"/>
      <c r="D23" s="161"/>
      <c r="E23" s="155"/>
      <c r="F23" s="155"/>
      <c r="G23" s="299"/>
      <c r="H23" s="299"/>
      <c r="I23" s="299"/>
      <c r="J23" s="299"/>
      <c r="K23" s="299"/>
      <c r="L23" s="299"/>
      <c r="M23" s="299"/>
      <c r="N23" s="299"/>
      <c r="O23" s="299"/>
      <c r="P23" s="299"/>
      <c r="Q23" s="299"/>
      <c r="R23" s="299"/>
      <c r="S23" s="299"/>
      <c r="T23" s="299"/>
      <c r="U23" s="299"/>
      <c r="V23" s="299"/>
      <c r="W23" s="299"/>
      <c r="X23" s="299"/>
      <c r="Y23" s="299"/>
      <c r="Z23" s="299"/>
      <c r="AA23" s="299"/>
      <c r="AB23" s="301" t="str">
        <f ca="1">IF(ISBLANK(INDIRECT("B23"))," ",(INDIRECT("B23")))</f>
        <v xml:space="preserve"> </v>
      </c>
      <c r="AC23" s="301" t="str">
        <f ca="1">IF(ISBLANK(INDIRECT("C23"))," ",(INDIRECT("C23")))</f>
        <v xml:space="preserve"> </v>
      </c>
      <c r="AD23" s="301" t="str">
        <f ca="1">IF(ISBLANK(INDIRECT("D23"))," ",(INDIRECT("D23")))</f>
        <v xml:space="preserve"> </v>
      </c>
      <c r="AE23" s="301" t="str">
        <f ca="1">IF(ISBLANK(INDIRECT("E23"))," ",(INDIRECT("E23")))</f>
        <v xml:space="preserve"> </v>
      </c>
      <c r="AF23" s="301" t="str">
        <f ca="1">IF(ISBLANK(INDIRECT("F23"))," ",(INDIRECT("F23")))</f>
        <v xml:space="preserve"> </v>
      </c>
    </row>
    <row r="24" spans="1:32" ht="30.75" customHeight="1" x14ac:dyDescent="0.35">
      <c r="A24" s="9">
        <v>20</v>
      </c>
      <c r="B24" s="155"/>
      <c r="C24" s="155"/>
      <c r="D24" s="161"/>
      <c r="E24" s="155"/>
      <c r="F24" s="155"/>
      <c r="G24" s="299"/>
      <c r="H24" s="299"/>
      <c r="I24" s="299"/>
      <c r="J24" s="299"/>
      <c r="K24" s="299"/>
      <c r="L24" s="299"/>
      <c r="M24" s="299"/>
      <c r="N24" s="299"/>
      <c r="O24" s="299"/>
      <c r="P24" s="299"/>
      <c r="Q24" s="299"/>
      <c r="R24" s="299"/>
      <c r="S24" s="299"/>
      <c r="T24" s="299"/>
      <c r="U24" s="299"/>
      <c r="V24" s="299"/>
      <c r="W24" s="299"/>
      <c r="X24" s="299"/>
      <c r="Y24" s="299"/>
      <c r="Z24" s="299"/>
      <c r="AA24" s="299"/>
      <c r="AB24" s="301" t="str">
        <f ca="1">IF(ISBLANK(INDIRECT("B24"))," ",(INDIRECT("B24")))</f>
        <v xml:space="preserve"> </v>
      </c>
      <c r="AC24" s="301" t="str">
        <f ca="1">IF(ISBLANK(INDIRECT("C24"))," ",(INDIRECT("C24")))</f>
        <v xml:space="preserve"> </v>
      </c>
      <c r="AD24" s="301" t="str">
        <f ca="1">IF(ISBLANK(INDIRECT("D24"))," ",(INDIRECT("D24")))</f>
        <v xml:space="preserve"> </v>
      </c>
      <c r="AE24" s="301" t="str">
        <f ca="1">IF(ISBLANK(INDIRECT("E24"))," ",(INDIRECT("E24")))</f>
        <v xml:space="preserve"> </v>
      </c>
      <c r="AF24" s="301" t="str">
        <f ca="1">IF(ISBLANK(INDIRECT("F24"))," ",(INDIRECT("F24")))</f>
        <v xml:space="preserve"> </v>
      </c>
    </row>
  </sheetData>
  <sheetProtection algorithmName="SHA-512" hashValue="mx75dvmMjz37UK0hT4ty/yZM8OF77bVB1huAHsE4Hhr5RD4TEw8RjRC90OergHV+vbFDPWI4EB2igYzUc7KA5g==" saltValue="+lvMQr5RQTJJ/ou9oNpgkg==" spinCount="100000" sheet="1" formatCells="0" formatColumns="0" formatRows="0"/>
  <mergeCells count="1">
    <mergeCell ref="B2:D2"/>
  </mergeCells>
  <dataValidations count="1">
    <dataValidation type="date" operator="greaterThan" allowBlank="1" showInputMessage="1" showErrorMessage="1" sqref="D5:D24">
      <formula1>1</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21">
    <pageSetUpPr fitToPage="1"/>
  </sheetPr>
  <dimension ref="A1:AF9"/>
  <sheetViews>
    <sheetView showGridLines="0" zoomScale="85" zoomScaleNormal="85" zoomScaleSheetLayoutView="85" workbookViewId="0">
      <pane ySplit="4" topLeftCell="A5" activePane="bottomLeft" state="frozen"/>
      <selection pane="bottomLeft" activeCell="A5" sqref="A5"/>
    </sheetView>
  </sheetViews>
  <sheetFormatPr defaultColWidth="0" defaultRowHeight="14.5" zeroHeight="1" x14ac:dyDescent="0.35"/>
  <cols>
    <col min="1" max="1" width="6" customWidth="1"/>
    <col min="2" max="2" width="98.453125" customWidth="1"/>
    <col min="3" max="3" width="24" customWidth="1"/>
    <col min="4" max="4" width="25.453125" customWidth="1"/>
    <col min="5" max="5" width="31.1796875" customWidth="1"/>
    <col min="6" max="6" width="27.1796875" customWidth="1"/>
    <col min="7" max="16384" width="8" hidden="1"/>
  </cols>
  <sheetData>
    <row r="1" spans="1:32" x14ac:dyDescent="0.35">
      <c r="A1" s="159"/>
      <c r="B1" s="17"/>
      <c r="C1" s="159"/>
      <c r="D1" s="159"/>
    </row>
    <row r="2" spans="1:32" ht="36.75" customHeight="1" x14ac:dyDescent="0.35">
      <c r="A2" s="17"/>
      <c r="B2" s="541" t="str">
        <f>'Анкета (зміст)'!A23</f>
        <v>Таблиця 4. Рішення уповноваженого органу/уповноваженої особи банку щодо обрання/призначення керівника, головного ризик-менеджера, головного комплаєнс-менеджера,  керівника підрозділу внутрішнього аудиту</v>
      </c>
      <c r="C2" s="542"/>
      <c r="D2" s="542"/>
    </row>
    <row r="3" spans="1:32" ht="41.25" customHeight="1" x14ac:dyDescent="0.35">
      <c r="A3" s="132" t="s">
        <v>128</v>
      </c>
      <c r="B3" s="132" t="s">
        <v>483</v>
      </c>
      <c r="C3" s="132" t="s">
        <v>484</v>
      </c>
      <c r="D3" s="132" t="s">
        <v>260</v>
      </c>
      <c r="E3" s="292" t="s">
        <v>1193</v>
      </c>
      <c r="F3" s="387" t="s">
        <v>1496</v>
      </c>
      <c r="AB3" s="78" t="str">
        <f ca="1">IF(ISBLANK(INDIRECT("B3"))," ",(INDIRECT("B3")))</f>
        <v xml:space="preserve">Уповноважений орган/уповноважена особа, що прийняв/прийняла рішення про обрання/призначення </v>
      </c>
      <c r="AC3" s="78" t="str">
        <f ca="1">IF(ISBLANK(INDIRECT("C3"))," ",(INDIRECT("C3")))</f>
        <v>Дата рішення про обрання/призначення особи</v>
      </c>
      <c r="AD3" s="78" t="str">
        <f ca="1">IF(ISBLANK(INDIRECT("D3"))," ",(INDIRECT("D3")))</f>
        <v>Дата вступу на посаду</v>
      </c>
    </row>
    <row r="4" spans="1:32" x14ac:dyDescent="0.35">
      <c r="A4" s="132">
        <v>1</v>
      </c>
      <c r="B4" s="132">
        <v>2</v>
      </c>
      <c r="C4" s="132">
        <v>3</v>
      </c>
      <c r="D4" s="132">
        <v>4</v>
      </c>
      <c r="E4" s="292">
        <v>5</v>
      </c>
      <c r="F4" s="387">
        <v>6</v>
      </c>
      <c r="AB4" s="78">
        <f ca="1">IF(ISBLANK(INDIRECT("B4"))," ",(INDIRECT("B4")))</f>
        <v>2</v>
      </c>
      <c r="AC4" s="78">
        <f ca="1">IF(ISBLANK(INDIRECT("C4"))," ",(INDIRECT("C4")))</f>
        <v>3</v>
      </c>
      <c r="AD4" s="78">
        <f ca="1">IF(ISBLANK(INDIRECT("D4"))," ",(INDIRECT("D4")))</f>
        <v>4</v>
      </c>
    </row>
    <row r="5" spans="1:32" ht="66.75" customHeight="1" x14ac:dyDescent="0.35">
      <c r="A5" s="9">
        <v>1</v>
      </c>
      <c r="B5" s="160"/>
      <c r="C5" s="161"/>
      <c r="D5" s="369"/>
      <c r="E5" s="155"/>
      <c r="F5" s="155"/>
      <c r="AB5" s="393" t="str">
        <f ca="1">IF(ISBLANK(INDIRECT("B5"))," ",(INDIRECT("B5")))</f>
        <v xml:space="preserve"> </v>
      </c>
      <c r="AC5" s="393" t="str">
        <f ca="1">IF(ISBLANK(INDIRECT("C5"))," ",(INDIRECT("C5")))</f>
        <v xml:space="preserve"> </v>
      </c>
      <c r="AD5" s="393" t="str">
        <f ca="1">IF(ISBLANK(INDIRECT("D5"))," ",(INDIRECT("D5")))</f>
        <v xml:space="preserve"> </v>
      </c>
      <c r="AE5" s="393" t="str">
        <f ca="1">IF(ISBLANK(INDIRECT("E5"))," ",(INDIRECT("E5")))</f>
        <v xml:space="preserve"> </v>
      </c>
      <c r="AF5" s="393" t="str">
        <f ca="1">IF(ISBLANK(INDIRECT("F5"))," ",(INDIRECT("F5")))</f>
        <v xml:space="preserve"> </v>
      </c>
    </row>
    <row r="6" spans="1:32" ht="66.75" customHeight="1" x14ac:dyDescent="0.35">
      <c r="A6" s="9">
        <v>2</v>
      </c>
      <c r="B6" s="160"/>
      <c r="C6" s="161"/>
      <c r="D6" s="161"/>
      <c r="E6" s="155"/>
      <c r="F6" s="155"/>
      <c r="AB6" s="393" t="str">
        <f ca="1">IF(ISBLANK(INDIRECT("B6"))," ",(INDIRECT("B6")))</f>
        <v xml:space="preserve"> </v>
      </c>
      <c r="AC6" s="393" t="str">
        <f ca="1">IF(ISBLANK(INDIRECT("C6"))," ",(INDIRECT("C6")))</f>
        <v xml:space="preserve"> </v>
      </c>
      <c r="AD6" s="393" t="str">
        <f ca="1">IF(ISBLANK(INDIRECT("D6"))," ",(INDIRECT("D6")))</f>
        <v xml:space="preserve"> </v>
      </c>
      <c r="AE6" s="393" t="str">
        <f ca="1">IF(ISBLANK(INDIRECT("E6"))," ",(INDIRECT("E6")))</f>
        <v xml:space="preserve"> </v>
      </c>
      <c r="AF6" s="393" t="str">
        <f ca="1">IF(ISBLANK(INDIRECT("F6"))," ",(INDIRECT("F6")))</f>
        <v xml:space="preserve"> </v>
      </c>
    </row>
    <row r="7" spans="1:32" ht="66.75" customHeight="1" x14ac:dyDescent="0.35">
      <c r="A7" s="9">
        <v>3</v>
      </c>
      <c r="B7" s="160"/>
      <c r="C7" s="161"/>
      <c r="D7" s="161"/>
      <c r="E7" s="155"/>
      <c r="F7" s="155"/>
      <c r="AB7" s="393" t="str">
        <f ca="1">IF(ISBLANK(INDIRECT("B7"))," ",(INDIRECT("B7")))</f>
        <v xml:space="preserve"> </v>
      </c>
      <c r="AC7" s="393" t="str">
        <f ca="1">IF(ISBLANK(INDIRECT("C7"))," ",(INDIRECT("C7")))</f>
        <v xml:space="preserve"> </v>
      </c>
      <c r="AD7" s="393" t="str">
        <f ca="1">IF(ISBLANK(INDIRECT("D7"))," ",(INDIRECT("D7")))</f>
        <v xml:space="preserve"> </v>
      </c>
      <c r="AE7" s="393" t="str">
        <f ca="1">IF(ISBLANK(INDIRECT("E7"))," ",(INDIRECT("E7")))</f>
        <v xml:space="preserve"> </v>
      </c>
      <c r="AF7" s="393" t="str">
        <f ca="1">IF(ISBLANK(INDIRECT("F7"))," ",(INDIRECT("F7")))</f>
        <v xml:space="preserve"> </v>
      </c>
    </row>
    <row r="8" spans="1:32" ht="66.75" customHeight="1" x14ac:dyDescent="0.35">
      <c r="A8" s="9">
        <v>4</v>
      </c>
      <c r="B8" s="160"/>
      <c r="C8" s="161"/>
      <c r="D8" s="161"/>
      <c r="E8" s="155"/>
      <c r="F8" s="155"/>
      <c r="AB8" s="393" t="str">
        <f ca="1">IF(ISBLANK(INDIRECT("B8"))," ",(INDIRECT("B8")))</f>
        <v xml:space="preserve"> </v>
      </c>
      <c r="AC8" s="393" t="str">
        <f ca="1">IF(ISBLANK(INDIRECT("C8"))," ",(INDIRECT("C8")))</f>
        <v xml:space="preserve"> </v>
      </c>
      <c r="AD8" s="393" t="str">
        <f ca="1">IF(ISBLANK(INDIRECT("D8"))," ",(INDIRECT("D8")))</f>
        <v xml:space="preserve"> </v>
      </c>
      <c r="AE8" s="393" t="str">
        <f ca="1">IF(ISBLANK(INDIRECT("E8"))," ",(INDIRECT("E8")))</f>
        <v xml:space="preserve"> </v>
      </c>
      <c r="AF8" s="393" t="str">
        <f ca="1">IF(ISBLANK(INDIRECT("F8"))," ",(INDIRECT("F8")))</f>
        <v xml:space="preserve"> </v>
      </c>
    </row>
    <row r="9" spans="1:32" ht="66.75" customHeight="1" x14ac:dyDescent="0.35">
      <c r="A9" s="9">
        <v>5</v>
      </c>
      <c r="B9" s="160"/>
      <c r="C9" s="161"/>
      <c r="D9" s="161"/>
      <c r="E9" s="155"/>
      <c r="F9" s="155"/>
      <c r="AB9" s="393" t="str">
        <f ca="1">IF(ISBLANK(INDIRECT("B9"))," ",(INDIRECT("B9")))</f>
        <v xml:space="preserve"> </v>
      </c>
      <c r="AC9" s="393" t="str">
        <f ca="1">IF(ISBLANK(INDIRECT("C9"))," ",(INDIRECT("C9")))</f>
        <v xml:space="preserve"> </v>
      </c>
      <c r="AD9" s="393" t="str">
        <f ca="1">IF(ISBLANK(INDIRECT("D9"))," ",(INDIRECT("D9")))</f>
        <v xml:space="preserve"> </v>
      </c>
      <c r="AE9" s="393" t="str">
        <f ca="1">IF(ISBLANK(INDIRECT("E9"))," ",(INDIRECT("E9")))</f>
        <v xml:space="preserve"> </v>
      </c>
      <c r="AF9" s="393" t="str">
        <f ca="1">IF(ISBLANK(INDIRECT("F9"))," ",(INDIRECT("F9")))</f>
        <v xml:space="preserve"> </v>
      </c>
    </row>
  </sheetData>
  <sheetProtection algorithmName="SHA-512" hashValue="BqcYbR1Ty6qqoAgB/QLBaTC+oIjgZGyiAsA+5i2NCsdhjg20xPadjpZSJRHu3alaGFH3FsfCCrLHoOnCaAjxig==" saltValue="fxgOcbUnDZ1JvNZgJKiMYA==" spinCount="100000" sheet="1" formatCells="0" formatColumns="0" formatRows="0" sort="0" autoFilter="0" pivotTables="0"/>
  <mergeCells count="1">
    <mergeCell ref="B2:D2"/>
  </mergeCells>
  <dataValidations count="3">
    <dataValidation type="date" operator="greaterThanOrEqual" allowBlank="1" showInputMessage="1" showErrorMessage="1" promptTitle="УВАГА" prompt="не заповнювати, якщо відсутня дата обрання / призначення _x000a__x000a_" sqref="C5:C9">
      <formula1>18264</formula1>
    </dataValidation>
    <dataValidation type="date" operator="greaterThanOrEqual" allowBlank="1" showInputMessage="1" showErrorMessage="1" promptTitle="УВАГА" prompt="не заповнювати, якщо відсутня дата вступу на посаду_x000a_" sqref="D5:D9">
      <formula1>18264</formula1>
    </dataValidation>
    <dataValidation operator="greaterThanOrEqual" allowBlank="1" showErrorMessage="1" prompt="_x000a_" sqref="E5:F9"/>
  </dataValidations>
  <pageMargins left="0.39370078740157483" right="0.39370078740157483" top="1.1811023622047245" bottom="0.49" header="0.31496062992125984" footer="0.27559055118110237"/>
  <pageSetup paperSize="9" scale="39" fitToHeight="0" orientation="landscape" r:id="rId1"/>
  <headerFooter>
    <oddFooter>&amp;C(Таблиця 4) Сторінка &amp;P із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3"/>
  <dimension ref="A1:AC8"/>
  <sheetViews>
    <sheetView showGridLines="0" zoomScale="85" zoomScaleNormal="85" zoomScaleSheetLayoutView="85" workbookViewId="0"/>
  </sheetViews>
  <sheetFormatPr defaultColWidth="0" defaultRowHeight="14.5" zeroHeight="1" x14ac:dyDescent="0.35"/>
  <cols>
    <col min="1" max="1" width="6.81640625" bestFit="1" customWidth="1"/>
    <col min="2" max="2" width="54.81640625" customWidth="1"/>
    <col min="3" max="3" width="119.81640625" customWidth="1"/>
    <col min="4" max="12" width="9" hidden="1" customWidth="1"/>
    <col min="13" max="26" width="9.1796875" hidden="1" customWidth="1"/>
    <col min="27" max="27" width="8.81640625" hidden="1" customWidth="1"/>
    <col min="28" max="28" width="101" hidden="1" customWidth="1"/>
    <col min="29" max="29" width="11" hidden="1" customWidth="1"/>
    <col min="30" max="16384" width="8.81640625" hidden="1"/>
  </cols>
  <sheetData>
    <row r="1" spans="1:29" ht="21" customHeight="1" x14ac:dyDescent="0.35">
      <c r="A1" s="162"/>
      <c r="B1" s="17"/>
      <c r="C1" s="6"/>
    </row>
    <row r="2" spans="1:29" x14ac:dyDescent="0.35">
      <c r="A2" s="5"/>
      <c r="B2" s="541" t="str">
        <f>'Анкета (зміст)'!A24</f>
        <v>Таблиця 5. Відомості щодо сфери відповідальності керівника, головного ризик-менеджера, головного комплаєнс-менеджера,  керівника підрозділу внутрішнього аудиту в банку</v>
      </c>
      <c r="C2" s="542"/>
    </row>
    <row r="3" spans="1:29" ht="19.5" customHeight="1" x14ac:dyDescent="0.35">
      <c r="A3" s="132" t="s">
        <v>128</v>
      </c>
      <c r="B3" s="132" t="s">
        <v>241</v>
      </c>
      <c r="C3" s="132" t="s">
        <v>242</v>
      </c>
      <c r="AC3" s="78" t="str">
        <f ca="1">IF(ISBLANK(INDIRECT("C3"))," ",(INDIRECT("C3")))</f>
        <v>Інформація</v>
      </c>
    </row>
    <row r="4" spans="1:29" ht="11.25" customHeight="1" x14ac:dyDescent="0.35">
      <c r="A4" s="132">
        <v>1</v>
      </c>
      <c r="B4" s="132">
        <v>2</v>
      </c>
      <c r="C4" s="132">
        <v>3</v>
      </c>
      <c r="AC4" s="78">
        <f ca="1">IF(ISBLANK(INDIRECT("C4"))," ",(INDIRECT("C4")))</f>
        <v>3</v>
      </c>
    </row>
    <row r="5" spans="1:29" ht="126" customHeight="1" x14ac:dyDescent="0.35">
      <c r="A5" s="273">
        <v>1</v>
      </c>
      <c r="B5" s="265" t="s">
        <v>373</v>
      </c>
      <c r="C5" s="266"/>
      <c r="AC5" s="78" t="str">
        <f ca="1">IF(ISBLANK(INDIRECT("C5"))," ",(INDIRECT("C5")))</f>
        <v xml:space="preserve"> </v>
      </c>
    </row>
    <row r="6" spans="1:29" ht="126" customHeight="1" x14ac:dyDescent="0.35">
      <c r="A6" s="273">
        <v>2</v>
      </c>
      <c r="B6" s="265" t="s">
        <v>261</v>
      </c>
      <c r="C6" s="266"/>
      <c r="AC6" s="78" t="str">
        <f ca="1">IF(ISBLANK(INDIRECT("C6"))," ",(INDIRECT("C6")))</f>
        <v xml:space="preserve"> </v>
      </c>
    </row>
    <row r="7" spans="1:29" ht="126" customHeight="1" x14ac:dyDescent="0.35">
      <c r="A7" s="281">
        <v>3</v>
      </c>
      <c r="B7" s="265" t="s">
        <v>262</v>
      </c>
      <c r="C7" s="266"/>
      <c r="AC7" s="78" t="str">
        <f ca="1">IF(ISBLANK(INDIRECT("C7"))," ",(INDIRECT("C7")))</f>
        <v xml:space="preserve"> </v>
      </c>
    </row>
    <row r="8" spans="1:29" ht="20.25" hidden="1" customHeight="1" x14ac:dyDescent="0.35"/>
  </sheetData>
  <sheetProtection algorithmName="SHA-512" hashValue="XxWMtA0XPHaWnVkEsetaIGcnQmfaLY6BKZgeGTyOuK4666POSgm4TDkhxcqj19fwJw5qI1xkaKyZYuoTVgQZHw==" saltValue="gzdTwdNd+uveXcShTzOw/g==" spinCount="100000" sheet="1" formatCells="0" formatColumns="0" formatRows="0" sort="0" autoFilter="0" pivotTables="0"/>
  <mergeCells count="1">
    <mergeCell ref="B2:C2"/>
  </mergeCells>
  <pageMargins left="0.39370078740157483" right="0.39370078740157483" top="1.1811023622047243" bottom="0.49" header="0.31496062992125984" footer="0.27559055118110237"/>
  <pageSetup paperSize="9" orientation="landscape" r:id="rId1"/>
  <headerFooter>
    <oddFooter>&amp;C(Таблиця 5) Сторінка &amp;P із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4"/>
  <dimension ref="A1:CC419"/>
  <sheetViews>
    <sheetView showGridLines="0" zoomScale="70" zoomScaleNormal="70" zoomScaleSheetLayoutView="85"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4.5" zeroHeight="1" x14ac:dyDescent="0.35"/>
  <cols>
    <col min="1" max="1" width="4.81640625" customWidth="1"/>
    <col min="2" max="2" width="52.1796875" customWidth="1"/>
    <col min="3" max="3" width="26.1796875" customWidth="1"/>
    <col min="4" max="4" width="21.1796875" customWidth="1"/>
    <col min="5" max="5" width="23.54296875" customWidth="1"/>
    <col min="6" max="6" width="18.54296875" customWidth="1"/>
    <col min="7" max="7" width="18.453125" customWidth="1"/>
    <col min="8" max="8" width="30.1796875" customWidth="1"/>
    <col min="9" max="9" width="32.1796875" customWidth="1"/>
    <col min="10" max="10" width="30" customWidth="1"/>
    <col min="11" max="11" width="46.1796875" customWidth="1"/>
    <col min="12" max="12" width="34.453125" customWidth="1"/>
    <col min="13" max="81" width="10.453125" hidden="1" customWidth="1"/>
    <col min="82" max="16384" width="9.1796875" hidden="1"/>
  </cols>
  <sheetData>
    <row r="1" spans="1:38" x14ac:dyDescent="0.35">
      <c r="A1" s="21"/>
      <c r="B1" s="22"/>
      <c r="C1" s="21"/>
      <c r="D1" s="23"/>
      <c r="E1" s="21"/>
      <c r="F1" s="21"/>
      <c r="G1" s="21"/>
    </row>
    <row r="2" spans="1:38" x14ac:dyDescent="0.35">
      <c r="A2" s="24"/>
      <c r="B2" s="374" t="str">
        <f>'Анкета (зміст)'!A26</f>
        <v>Таблиця 6 .Інформація про професійну діяльність керівника, головного ризик-менеджера, головного комплаєнс-менеджера,  керівника підрозділу внутрішнього аудиту банку</v>
      </c>
      <c r="C2" s="18"/>
      <c r="D2" s="25"/>
      <c r="E2" s="18"/>
      <c r="F2" s="18"/>
      <c r="G2" s="18"/>
    </row>
    <row r="3" spans="1:38" ht="20.25" customHeight="1" x14ac:dyDescent="0.35">
      <c r="A3" s="527" t="s">
        <v>128</v>
      </c>
      <c r="B3" s="527" t="s">
        <v>804</v>
      </c>
      <c r="C3" s="527"/>
      <c r="D3" s="527"/>
      <c r="E3" s="527"/>
      <c r="F3" s="527" t="s">
        <v>265</v>
      </c>
      <c r="G3" s="527"/>
      <c r="H3" s="527" t="s">
        <v>263</v>
      </c>
      <c r="I3" s="527" t="s">
        <v>264</v>
      </c>
      <c r="J3" s="527" t="s">
        <v>436</v>
      </c>
      <c r="K3" s="527" t="s">
        <v>290</v>
      </c>
      <c r="L3" s="527"/>
    </row>
    <row r="4" spans="1:38" ht="46.5" customHeight="1" x14ac:dyDescent="0.35">
      <c r="A4" s="527"/>
      <c r="B4" s="132" t="s">
        <v>485</v>
      </c>
      <c r="C4" s="132" t="s">
        <v>486</v>
      </c>
      <c r="D4" s="135" t="s">
        <v>487</v>
      </c>
      <c r="E4" s="132" t="s">
        <v>488</v>
      </c>
      <c r="F4" s="132" t="s">
        <v>434</v>
      </c>
      <c r="G4" s="132" t="s">
        <v>435</v>
      </c>
      <c r="H4" s="527"/>
      <c r="I4" s="527"/>
      <c r="J4" s="527"/>
      <c r="K4" s="132" t="s">
        <v>446</v>
      </c>
      <c r="L4" s="132" t="s">
        <v>1112</v>
      </c>
      <c r="AB4" t="str">
        <f ca="1">IF(ISBLANK(INDIRECT("B4"))," ",(INDIRECT("B4")))</f>
        <v>роботодавець</v>
      </c>
      <c r="AC4" t="str">
        <f ca="1">IF(ISBLANK(INDIRECT("C4"))," ",(INDIRECT("C4")))</f>
        <v>країна реєстрації</v>
      </c>
      <c r="AD4" t="str">
        <f ca="1">IF(ISBLANK(INDIRECT("D4"))," ",(INDIRECT("D4")))</f>
        <v>ідентифікаційний / реєстраційний / податковий  код/номер</v>
      </c>
      <c r="AE4" t="str">
        <f ca="1">IF(ISBLANK(INDIRECT("E4"))," ",(INDIRECT("E4")))</f>
        <v xml:space="preserve">адреса веб-сайта </v>
      </c>
      <c r="AF4" t="str">
        <f ca="1">IF(ISBLANK(INDIRECT("F4"))," ",(INDIRECT("F4")))</f>
        <v>дата обрання/ призначення</v>
      </c>
      <c r="AG4" t="str">
        <f ca="1">IF(ISBLANK(INDIRECT("G4"))," ",(INDIRECT("G4")))</f>
        <v>дата припинення повноважень/ звільнення</v>
      </c>
      <c r="AH4" t="str">
        <f ca="1">IF(ISBLANK(INDIRECT("H4"))," ",(INDIRECT("H4")))</f>
        <v xml:space="preserve"> </v>
      </c>
      <c r="AI4" t="str">
        <f ca="1">IF(ISBLANK(INDIRECT("I4"))," ",(INDIRECT("I4")))</f>
        <v xml:space="preserve"> </v>
      </c>
      <c r="AJ4" t="str">
        <f ca="1">IF(ISBLANK(INDIRECT("J4"))," ",(INDIRECT("J4")))</f>
        <v xml:space="preserve"> </v>
      </c>
      <c r="AK4" t="str">
        <f ca="1">IF(ISBLANK(INDIRECT("K4"))," ",(INDIRECT("K4")))</f>
        <v>Вид діяльності (автоматичний вибір)</v>
      </c>
      <c r="AL4" t="str">
        <f ca="1">IF(ISBLANK(INDIRECT("L4"))," ",(INDIRECT("L4")))</f>
        <v>Вид діяльності 
(заповнюється якщо у стопчику 8.1 зазначено  "Інший вид діяльності")</v>
      </c>
    </row>
    <row r="5" spans="1:38" x14ac:dyDescent="0.35">
      <c r="A5" s="132">
        <v>1</v>
      </c>
      <c r="B5" s="132" t="s">
        <v>214</v>
      </c>
      <c r="C5" s="132" t="s">
        <v>215</v>
      </c>
      <c r="D5" s="135" t="s">
        <v>216</v>
      </c>
      <c r="E5" s="132" t="s">
        <v>233</v>
      </c>
      <c r="F5" s="132">
        <v>3</v>
      </c>
      <c r="G5" s="132">
        <v>4</v>
      </c>
      <c r="H5" s="132">
        <v>5</v>
      </c>
      <c r="I5" s="132">
        <v>6</v>
      </c>
      <c r="J5" s="132">
        <v>7</v>
      </c>
      <c r="K5" s="132" t="s">
        <v>221</v>
      </c>
      <c r="L5" s="132" t="s">
        <v>222</v>
      </c>
      <c r="AB5" t="str">
        <f ca="1">IF(ISBLANK(INDIRECT("B5"))," ",(INDIRECT("B5")))</f>
        <v>2.1.</v>
      </c>
      <c r="AC5" t="str">
        <f ca="1">IF(ISBLANK(INDIRECT("C5"))," ",(INDIRECT("C5")))</f>
        <v>2.2.</v>
      </c>
      <c r="AD5" t="str">
        <f ca="1">IF(ISBLANK(INDIRECT("D5"))," ",(INDIRECT("D5")))</f>
        <v>2.3.</v>
      </c>
      <c r="AE5" t="str">
        <f ca="1">IF(ISBLANK(INDIRECT("E5"))," ",(INDIRECT("E5")))</f>
        <v>2.4.</v>
      </c>
      <c r="AF5">
        <f ca="1">IF(ISBLANK(INDIRECT("F5"))," ",(INDIRECT("F5")))</f>
        <v>3</v>
      </c>
      <c r="AG5">
        <f ca="1">IF(ISBLANK(INDIRECT("G5"))," ",(INDIRECT("G5")))</f>
        <v>4</v>
      </c>
      <c r="AH5">
        <f ca="1">IF(ISBLANK(INDIRECT("H5"))," ",(INDIRECT("H5")))</f>
        <v>5</v>
      </c>
      <c r="AI5">
        <f ca="1">IF(ISBLANK(INDIRECT("I5"))," ",(INDIRECT("I5")))</f>
        <v>6</v>
      </c>
      <c r="AJ5">
        <f ca="1">IF(ISBLANK(INDIRECT("J5"))," ",(INDIRECT("J5")))</f>
        <v>7</v>
      </c>
      <c r="AK5" t="str">
        <f ca="1">IF(ISBLANK(INDIRECT("K5"))," ",(INDIRECT("K5")))</f>
        <v>8.1.</v>
      </c>
      <c r="AL5" t="str">
        <f ca="1">IF(ISBLANK(INDIRECT("L5"))," ",(INDIRECT("L5")))</f>
        <v>8.2.</v>
      </c>
    </row>
    <row r="6" spans="1:38" ht="51" customHeight="1" x14ac:dyDescent="0.35">
      <c r="A6" s="9">
        <v>1</v>
      </c>
      <c r="B6" s="204"/>
      <c r="C6" s="204"/>
      <c r="D6" s="165"/>
      <c r="E6" s="204"/>
      <c r="F6" s="369"/>
      <c r="G6" s="369"/>
      <c r="H6" s="166"/>
      <c r="I6" s="166"/>
      <c r="J6" s="166"/>
      <c r="K6" s="168"/>
      <c r="L6" s="168"/>
      <c r="AB6" t="str">
        <f ca="1">IF(ISBLANK(INDIRECT("B6"))," ",(INDIRECT("B6")))</f>
        <v xml:space="preserve"> </v>
      </c>
      <c r="AC6" t="str">
        <f ca="1">IF(ISBLANK(INDIRECT("C6"))," ",(INDIRECT("C6")))</f>
        <v xml:space="preserve"> </v>
      </c>
      <c r="AD6" t="str">
        <f ca="1">IF(ISBLANK(INDIRECT("D6"))," ",(INDIRECT("D6")))</f>
        <v xml:space="preserve"> </v>
      </c>
      <c r="AE6" t="str">
        <f ca="1">IF(ISBLANK(INDIRECT("E6"))," ",(INDIRECT("E6")))</f>
        <v xml:space="preserve"> </v>
      </c>
      <c r="AF6" t="str">
        <f ca="1">IF(ISBLANK(INDIRECT("F6"))," ",(INDIRECT("F6")))</f>
        <v xml:space="preserve"> </v>
      </c>
      <c r="AG6" t="str">
        <f ca="1">IF(ISBLANK(INDIRECT("G6"))," ",(INDIRECT("G6")))</f>
        <v xml:space="preserve"> </v>
      </c>
      <c r="AH6" t="str">
        <f ca="1">IF(ISBLANK(INDIRECT("H6"))," ",(INDIRECT("H6")))</f>
        <v xml:space="preserve"> </v>
      </c>
      <c r="AI6" t="str">
        <f ca="1">IF(ISBLANK(INDIRECT("I6"))," ",(INDIRECT("I6")))</f>
        <v xml:space="preserve"> </v>
      </c>
      <c r="AJ6" t="str">
        <f ca="1">IF(ISBLANK(INDIRECT("J6"))," ",(INDIRECT("J6")))</f>
        <v xml:space="preserve"> </v>
      </c>
      <c r="AK6" t="str">
        <f ca="1">IF(ISBLANK(INDIRECT("K6"))," ",(INDIRECT("K6")))</f>
        <v xml:space="preserve"> </v>
      </c>
      <c r="AL6" t="str">
        <f ca="1">IF(ISBLANK(INDIRECT("L6"))," ",(INDIRECT("L6")))</f>
        <v xml:space="preserve"> </v>
      </c>
    </row>
    <row r="7" spans="1:38" ht="51" customHeight="1" x14ac:dyDescent="0.35">
      <c r="A7" s="9">
        <v>2</v>
      </c>
      <c r="B7" s="204"/>
      <c r="C7" s="204"/>
      <c r="D7" s="165"/>
      <c r="E7" s="204"/>
      <c r="F7" s="369"/>
      <c r="G7" s="369"/>
      <c r="H7" s="166"/>
      <c r="I7" s="166"/>
      <c r="J7" s="166"/>
      <c r="K7" s="168"/>
      <c r="L7" s="168"/>
      <c r="AB7" t="str">
        <f ca="1">IF(ISBLANK(INDIRECT("B7"))," ",(INDIRECT("B7")))</f>
        <v xml:space="preserve"> </v>
      </c>
      <c r="AC7" t="str">
        <f ca="1">IF(ISBLANK(INDIRECT("C7"))," ",(INDIRECT("C7")))</f>
        <v xml:space="preserve"> </v>
      </c>
      <c r="AD7" t="str">
        <f ca="1">IF(ISBLANK(INDIRECT("D7"))," ",(INDIRECT("D7")))</f>
        <v xml:space="preserve"> </v>
      </c>
      <c r="AE7" t="str">
        <f ca="1">IF(ISBLANK(INDIRECT("E7"))," ",(INDIRECT("E7")))</f>
        <v xml:space="preserve"> </v>
      </c>
      <c r="AF7" t="str">
        <f ca="1">IF(ISBLANK(INDIRECT("F7"))," ",(INDIRECT("F7")))</f>
        <v xml:space="preserve"> </v>
      </c>
      <c r="AG7" t="str">
        <f ca="1">IF(ISBLANK(INDIRECT("G7"))," ",(INDIRECT("G7")))</f>
        <v xml:space="preserve"> </v>
      </c>
      <c r="AH7" t="str">
        <f ca="1">IF(ISBLANK(INDIRECT("H7"))," ",(INDIRECT("H7")))</f>
        <v xml:space="preserve"> </v>
      </c>
      <c r="AI7" t="str">
        <f ca="1">IF(ISBLANK(INDIRECT("I7"))," ",(INDIRECT("I7")))</f>
        <v xml:space="preserve"> </v>
      </c>
      <c r="AJ7" t="str">
        <f ca="1">IF(ISBLANK(INDIRECT("J7"))," ",(INDIRECT("J7")))</f>
        <v xml:space="preserve"> </v>
      </c>
      <c r="AK7" t="str">
        <f ca="1">IF(ISBLANK(INDIRECT("K7"))," ",(INDIRECT("K7")))</f>
        <v xml:space="preserve"> </v>
      </c>
      <c r="AL7" t="str">
        <f ca="1">IF(ISBLANK(INDIRECT("L7"))," ",(INDIRECT("L7")))</f>
        <v xml:space="preserve"> </v>
      </c>
    </row>
    <row r="8" spans="1:38" ht="51" customHeight="1" x14ac:dyDescent="0.35">
      <c r="A8" s="9">
        <v>3</v>
      </c>
      <c r="B8" s="204"/>
      <c r="C8" s="204"/>
      <c r="D8" s="165"/>
      <c r="E8" s="204"/>
      <c r="F8" s="369"/>
      <c r="G8" s="369"/>
      <c r="H8" s="166"/>
      <c r="I8" s="166"/>
      <c r="J8" s="166"/>
      <c r="K8" s="168"/>
      <c r="L8" s="168"/>
      <c r="AB8" t="str">
        <f ca="1">IF(ISBLANK(INDIRECT("B8"))," ",(INDIRECT("B8")))</f>
        <v xml:space="preserve"> </v>
      </c>
      <c r="AC8" t="str">
        <f ca="1">IF(ISBLANK(INDIRECT("C8"))," ",(INDIRECT("C8")))</f>
        <v xml:space="preserve"> </v>
      </c>
      <c r="AD8" t="str">
        <f ca="1">IF(ISBLANK(INDIRECT("D8"))," ",(INDIRECT("D8")))</f>
        <v xml:space="preserve"> </v>
      </c>
      <c r="AE8" t="str">
        <f ca="1">IF(ISBLANK(INDIRECT("E8"))," ",(INDIRECT("E8")))</f>
        <v xml:space="preserve"> </v>
      </c>
      <c r="AF8" t="str">
        <f ca="1">IF(ISBLANK(INDIRECT("F8"))," ",(INDIRECT("F8")))</f>
        <v xml:space="preserve"> </v>
      </c>
      <c r="AG8" t="str">
        <f ca="1">IF(ISBLANK(INDIRECT("G8"))," ",(INDIRECT("G8")))</f>
        <v xml:space="preserve"> </v>
      </c>
      <c r="AH8" t="str">
        <f ca="1">IF(ISBLANK(INDIRECT("H8"))," ",(INDIRECT("H8")))</f>
        <v xml:space="preserve"> </v>
      </c>
      <c r="AI8" t="str">
        <f ca="1">IF(ISBLANK(INDIRECT("I8"))," ",(INDIRECT("I8")))</f>
        <v xml:space="preserve"> </v>
      </c>
      <c r="AJ8" t="str">
        <f ca="1">IF(ISBLANK(INDIRECT("J8"))," ",(INDIRECT("J8")))</f>
        <v xml:space="preserve"> </v>
      </c>
      <c r="AK8" t="str">
        <f ca="1">IF(ISBLANK(INDIRECT("K8"))," ",(INDIRECT("K8")))</f>
        <v xml:space="preserve"> </v>
      </c>
      <c r="AL8" t="str">
        <f ca="1">IF(ISBLANK(INDIRECT("L8"))," ",(INDIRECT("L8")))</f>
        <v xml:space="preserve"> </v>
      </c>
    </row>
    <row r="9" spans="1:38" ht="51" customHeight="1" x14ac:dyDescent="0.35">
      <c r="A9" s="9">
        <v>4</v>
      </c>
      <c r="B9" s="204"/>
      <c r="C9" s="204"/>
      <c r="D9" s="165"/>
      <c r="E9" s="204"/>
      <c r="F9" s="369"/>
      <c r="G9" s="369"/>
      <c r="H9" s="166"/>
      <c r="I9" s="386"/>
      <c r="J9" s="166"/>
      <c r="K9" s="168"/>
      <c r="L9" s="168"/>
      <c r="AB9" t="str">
        <f ca="1">IF(ISBLANK(INDIRECT("B9"))," ",(INDIRECT("B9")))</f>
        <v xml:space="preserve"> </v>
      </c>
      <c r="AC9" t="str">
        <f ca="1">IF(ISBLANK(INDIRECT("C9"))," ",(INDIRECT("C9")))</f>
        <v xml:space="preserve"> </v>
      </c>
      <c r="AD9" t="str">
        <f ca="1">IF(ISBLANK(INDIRECT("D9"))," ",(INDIRECT("D9")))</f>
        <v xml:space="preserve"> </v>
      </c>
      <c r="AE9" t="str">
        <f ca="1">IF(ISBLANK(INDIRECT("E9"))," ",(INDIRECT("E9")))</f>
        <v xml:space="preserve"> </v>
      </c>
      <c r="AF9" t="str">
        <f ca="1">IF(ISBLANK(INDIRECT("F9"))," ",(INDIRECT("F9")))</f>
        <v xml:space="preserve"> </v>
      </c>
      <c r="AG9" t="str">
        <f ca="1">IF(ISBLANK(INDIRECT("G9"))," ",(INDIRECT("G9")))</f>
        <v xml:space="preserve"> </v>
      </c>
      <c r="AH9" t="str">
        <f ca="1">IF(ISBLANK(INDIRECT("H9"))," ",(INDIRECT("H9")))</f>
        <v xml:space="preserve"> </v>
      </c>
      <c r="AI9" t="str">
        <f ca="1">IF(ISBLANK(INDIRECT("I9"))," ",(INDIRECT("I9")))</f>
        <v xml:space="preserve"> </v>
      </c>
      <c r="AJ9" t="str">
        <f ca="1">IF(ISBLANK(INDIRECT("J9"))," ",(INDIRECT("J9")))</f>
        <v xml:space="preserve"> </v>
      </c>
      <c r="AK9" t="str">
        <f ca="1">IF(ISBLANK(INDIRECT("K9"))," ",(INDIRECT("K9")))</f>
        <v xml:space="preserve"> </v>
      </c>
      <c r="AL9" t="str">
        <f ca="1">IF(ISBLANK(INDIRECT("L9"))," ",(INDIRECT("L9")))</f>
        <v xml:space="preserve"> </v>
      </c>
    </row>
    <row r="10" spans="1:38" ht="51" customHeight="1" x14ac:dyDescent="0.35">
      <c r="A10" s="9">
        <v>5</v>
      </c>
      <c r="B10" s="204"/>
      <c r="C10" s="204"/>
      <c r="D10" s="165"/>
      <c r="E10" s="204"/>
      <c r="F10" s="369"/>
      <c r="G10" s="369"/>
      <c r="H10" s="166"/>
      <c r="I10" s="166"/>
      <c r="J10" s="166"/>
      <c r="K10" s="168"/>
      <c r="L10" s="168"/>
      <c r="AB10" t="str">
        <f ca="1">IF(ISBLANK(INDIRECT("B10"))," ",(INDIRECT("B10")))</f>
        <v xml:space="preserve"> </v>
      </c>
      <c r="AC10" t="str">
        <f ca="1">IF(ISBLANK(INDIRECT("C10"))," ",(INDIRECT("C10")))</f>
        <v xml:space="preserve"> </v>
      </c>
      <c r="AD10" t="str">
        <f ca="1">IF(ISBLANK(INDIRECT("D10"))," ",(INDIRECT("D10")))</f>
        <v xml:space="preserve"> </v>
      </c>
      <c r="AE10" t="str">
        <f ca="1">IF(ISBLANK(INDIRECT("E10"))," ",(INDIRECT("E10")))</f>
        <v xml:space="preserve"> </v>
      </c>
      <c r="AF10" t="str">
        <f ca="1">IF(ISBLANK(INDIRECT("F10"))," ",(INDIRECT("F10")))</f>
        <v xml:space="preserve"> </v>
      </c>
      <c r="AG10" t="str">
        <f ca="1">IF(ISBLANK(INDIRECT("G10"))," ",(INDIRECT("G10")))</f>
        <v xml:space="preserve"> </v>
      </c>
      <c r="AH10" t="str">
        <f ca="1">IF(ISBLANK(INDIRECT("H10"))," ",(INDIRECT("H10")))</f>
        <v xml:space="preserve"> </v>
      </c>
      <c r="AI10" t="str">
        <f ca="1">IF(ISBLANK(INDIRECT("I10"))," ",(INDIRECT("I10")))</f>
        <v xml:space="preserve"> </v>
      </c>
      <c r="AJ10" t="str">
        <f ca="1">IF(ISBLANK(INDIRECT("J10"))," ",(INDIRECT("J10")))</f>
        <v xml:space="preserve"> </v>
      </c>
      <c r="AK10" t="str">
        <f ca="1">IF(ISBLANK(INDIRECT("K10"))," ",(INDIRECT("K10")))</f>
        <v xml:space="preserve"> </v>
      </c>
      <c r="AL10" t="str">
        <f ca="1">IF(ISBLANK(INDIRECT("L10"))," ",(INDIRECT("L10")))</f>
        <v xml:space="preserve"> </v>
      </c>
    </row>
    <row r="11" spans="1:38" ht="51" customHeight="1" x14ac:dyDescent="0.35">
      <c r="A11" s="9">
        <v>6</v>
      </c>
      <c r="B11" s="204"/>
      <c r="C11" s="204"/>
      <c r="D11" s="165"/>
      <c r="E11" s="204"/>
      <c r="F11" s="369"/>
      <c r="G11" s="369"/>
      <c r="H11" s="166"/>
      <c r="I11" s="166"/>
      <c r="J11" s="166"/>
      <c r="K11" s="168"/>
      <c r="L11" s="168"/>
      <c r="AB11" t="str">
        <f ca="1">IF(ISBLANK(INDIRECT("B11"))," ",(INDIRECT("B11")))</f>
        <v xml:space="preserve"> </v>
      </c>
      <c r="AC11" t="str">
        <f ca="1">IF(ISBLANK(INDIRECT("C11"))," ",(INDIRECT("C11")))</f>
        <v xml:space="preserve"> </v>
      </c>
      <c r="AD11" t="str">
        <f ca="1">IF(ISBLANK(INDIRECT("D11"))," ",(INDIRECT("D11")))</f>
        <v xml:space="preserve"> </v>
      </c>
      <c r="AE11" t="str">
        <f ca="1">IF(ISBLANK(INDIRECT("E11"))," ",(INDIRECT("E11")))</f>
        <v xml:space="preserve"> </v>
      </c>
      <c r="AF11" t="str">
        <f ca="1">IF(ISBLANK(INDIRECT("F11"))," ",(INDIRECT("F11")))</f>
        <v xml:space="preserve"> </v>
      </c>
      <c r="AG11" t="str">
        <f ca="1">IF(ISBLANK(INDIRECT("G11"))," ",(INDIRECT("G11")))</f>
        <v xml:space="preserve"> </v>
      </c>
      <c r="AH11" t="str">
        <f ca="1">IF(ISBLANK(INDIRECT("H11"))," ",(INDIRECT("H11")))</f>
        <v xml:space="preserve"> </v>
      </c>
      <c r="AI11" t="str">
        <f ca="1">IF(ISBLANK(INDIRECT("I11"))," ",(INDIRECT("I11")))</f>
        <v xml:space="preserve"> </v>
      </c>
      <c r="AJ11" t="str">
        <f ca="1">IF(ISBLANK(INDIRECT("J11"))," ",(INDIRECT("J11")))</f>
        <v xml:space="preserve"> </v>
      </c>
      <c r="AK11" t="str">
        <f ca="1">IF(ISBLANK(INDIRECT("K11"))," ",(INDIRECT("K11")))</f>
        <v xml:space="preserve"> </v>
      </c>
      <c r="AL11" t="str">
        <f ca="1">IF(ISBLANK(INDIRECT("L11"))," ",(INDIRECT("L11")))</f>
        <v xml:space="preserve"> </v>
      </c>
    </row>
    <row r="12" spans="1:38" ht="51" customHeight="1" x14ac:dyDescent="0.35">
      <c r="A12" s="9">
        <v>7</v>
      </c>
      <c r="B12" s="204"/>
      <c r="C12" s="204"/>
      <c r="D12" s="165"/>
      <c r="E12" s="204"/>
      <c r="F12" s="167"/>
      <c r="G12" s="167"/>
      <c r="H12" s="166"/>
      <c r="I12" s="166"/>
      <c r="J12" s="166"/>
      <c r="K12" s="168"/>
      <c r="L12" s="168"/>
      <c r="AB12" t="str">
        <f ca="1">IF(ISBLANK(INDIRECT("B12"))," ",(INDIRECT("B12")))</f>
        <v xml:space="preserve"> </v>
      </c>
      <c r="AC12" t="str">
        <f ca="1">IF(ISBLANK(INDIRECT("C12"))," ",(INDIRECT("C12")))</f>
        <v xml:space="preserve"> </v>
      </c>
      <c r="AD12" t="str">
        <f ca="1">IF(ISBLANK(INDIRECT("D12"))," ",(INDIRECT("D12")))</f>
        <v xml:space="preserve"> </v>
      </c>
      <c r="AE12" t="str">
        <f ca="1">IF(ISBLANK(INDIRECT("E12"))," ",(INDIRECT("E12")))</f>
        <v xml:space="preserve"> </v>
      </c>
      <c r="AF12" t="str">
        <f ca="1">IF(ISBLANK(INDIRECT("F12"))," ",(INDIRECT("F12")))</f>
        <v xml:space="preserve"> </v>
      </c>
      <c r="AG12" t="str">
        <f ca="1">IF(ISBLANK(INDIRECT("G12"))," ",(INDIRECT("G12")))</f>
        <v xml:space="preserve"> </v>
      </c>
      <c r="AH12" t="str">
        <f ca="1">IF(ISBLANK(INDIRECT("H12"))," ",(INDIRECT("H12")))</f>
        <v xml:space="preserve"> </v>
      </c>
      <c r="AI12" t="str">
        <f ca="1">IF(ISBLANK(INDIRECT("I12"))," ",(INDIRECT("I12")))</f>
        <v xml:space="preserve"> </v>
      </c>
      <c r="AJ12" t="str">
        <f ca="1">IF(ISBLANK(INDIRECT("J12"))," ",(INDIRECT("J12")))</f>
        <v xml:space="preserve"> </v>
      </c>
      <c r="AK12" t="str">
        <f ca="1">IF(ISBLANK(INDIRECT("K12"))," ",(INDIRECT("K12")))</f>
        <v xml:space="preserve"> </v>
      </c>
      <c r="AL12" t="str">
        <f ca="1">IF(ISBLANK(INDIRECT("L12"))," ",(INDIRECT("L12")))</f>
        <v xml:space="preserve"> </v>
      </c>
    </row>
    <row r="13" spans="1:38" ht="51" customHeight="1" x14ac:dyDescent="0.35">
      <c r="A13" s="9">
        <v>8</v>
      </c>
      <c r="B13" s="204"/>
      <c r="C13" s="204"/>
      <c r="D13" s="165"/>
      <c r="E13" s="204"/>
      <c r="F13" s="167"/>
      <c r="G13" s="167"/>
      <c r="H13" s="166"/>
      <c r="I13" s="166"/>
      <c r="J13" s="166"/>
      <c r="K13" s="168"/>
      <c r="L13" s="168"/>
      <c r="AB13" t="str">
        <f ca="1">IF(ISBLANK(INDIRECT("B13"))," ",(INDIRECT("B13")))</f>
        <v xml:space="preserve"> </v>
      </c>
      <c r="AC13" t="str">
        <f ca="1">IF(ISBLANK(INDIRECT("C13"))," ",(INDIRECT("C13")))</f>
        <v xml:space="preserve"> </v>
      </c>
      <c r="AD13" t="str">
        <f ca="1">IF(ISBLANK(INDIRECT("D13"))," ",(INDIRECT("D13")))</f>
        <v xml:space="preserve"> </v>
      </c>
      <c r="AE13" t="str">
        <f ca="1">IF(ISBLANK(INDIRECT("E13"))," ",(INDIRECT("E13")))</f>
        <v xml:space="preserve"> </v>
      </c>
      <c r="AF13" t="str">
        <f ca="1">IF(ISBLANK(INDIRECT("F13"))," ",(INDIRECT("F13")))</f>
        <v xml:space="preserve"> </v>
      </c>
      <c r="AG13" t="str">
        <f ca="1">IF(ISBLANK(INDIRECT("G13"))," ",(INDIRECT("G13")))</f>
        <v xml:space="preserve"> </v>
      </c>
      <c r="AH13" t="str">
        <f ca="1">IF(ISBLANK(INDIRECT("H13"))," ",(INDIRECT("H13")))</f>
        <v xml:space="preserve"> </v>
      </c>
      <c r="AI13" t="str">
        <f ca="1">IF(ISBLANK(INDIRECT("I13"))," ",(INDIRECT("I13")))</f>
        <v xml:space="preserve"> </v>
      </c>
      <c r="AJ13" t="str">
        <f ca="1">IF(ISBLANK(INDIRECT("J13"))," ",(INDIRECT("J13")))</f>
        <v xml:space="preserve"> </v>
      </c>
      <c r="AK13" t="str">
        <f ca="1">IF(ISBLANK(INDIRECT("K13"))," ",(INDIRECT("K13")))</f>
        <v xml:space="preserve"> </v>
      </c>
      <c r="AL13" t="str">
        <f ca="1">IF(ISBLANK(INDIRECT("L13"))," ",(INDIRECT("L13")))</f>
        <v xml:space="preserve"> </v>
      </c>
    </row>
    <row r="14" spans="1:38" ht="51" customHeight="1" x14ac:dyDescent="0.35">
      <c r="A14" s="9">
        <v>9</v>
      </c>
      <c r="B14" s="164"/>
      <c r="C14" s="164"/>
      <c r="D14" s="165"/>
      <c r="E14" s="166"/>
      <c r="F14" s="167"/>
      <c r="G14" s="167"/>
      <c r="H14" s="166"/>
      <c r="I14" s="166"/>
      <c r="J14" s="166"/>
      <c r="K14" s="168"/>
      <c r="L14" s="168"/>
      <c r="AB14" t="str">
        <f ca="1">IF(ISBLANK(INDIRECT("B14"))," ",(INDIRECT("B14")))</f>
        <v xml:space="preserve"> </v>
      </c>
      <c r="AC14" t="str">
        <f ca="1">IF(ISBLANK(INDIRECT("C14"))," ",(INDIRECT("C14")))</f>
        <v xml:space="preserve"> </v>
      </c>
      <c r="AD14" t="str">
        <f ca="1">IF(ISBLANK(INDIRECT("D14"))," ",(INDIRECT("D14")))</f>
        <v xml:space="preserve"> </v>
      </c>
      <c r="AE14" t="str">
        <f ca="1">IF(ISBLANK(INDIRECT("E14"))," ",(INDIRECT("E14")))</f>
        <v xml:space="preserve"> </v>
      </c>
      <c r="AF14" t="str">
        <f ca="1">IF(ISBLANK(INDIRECT("F14"))," ",(INDIRECT("F14")))</f>
        <v xml:space="preserve"> </v>
      </c>
      <c r="AG14" t="str">
        <f ca="1">IF(ISBLANK(INDIRECT("G14"))," ",(INDIRECT("G14")))</f>
        <v xml:space="preserve"> </v>
      </c>
      <c r="AH14" t="str">
        <f ca="1">IF(ISBLANK(INDIRECT("H14"))," ",(INDIRECT("H14")))</f>
        <v xml:space="preserve"> </v>
      </c>
      <c r="AI14" t="str">
        <f ca="1">IF(ISBLANK(INDIRECT("I14"))," ",(INDIRECT("I14")))</f>
        <v xml:space="preserve"> </v>
      </c>
      <c r="AJ14" t="str">
        <f ca="1">IF(ISBLANK(INDIRECT("J14"))," ",(INDIRECT("J14")))</f>
        <v xml:space="preserve"> </v>
      </c>
      <c r="AK14" t="str">
        <f ca="1">IF(ISBLANK(INDIRECT("K14"))," ",(INDIRECT("K14")))</f>
        <v xml:space="preserve"> </v>
      </c>
      <c r="AL14" t="str">
        <f ca="1">IF(ISBLANK(INDIRECT("L14"))," ",(INDIRECT("L14")))</f>
        <v xml:space="preserve"> </v>
      </c>
    </row>
    <row r="15" spans="1:38" ht="51" customHeight="1" x14ac:dyDescent="0.35">
      <c r="A15" s="9">
        <v>10</v>
      </c>
      <c r="B15" s="164"/>
      <c r="C15" s="164"/>
      <c r="D15" s="165"/>
      <c r="E15" s="166"/>
      <c r="F15" s="167"/>
      <c r="G15" s="167"/>
      <c r="H15" s="166"/>
      <c r="I15" s="166"/>
      <c r="J15" s="166"/>
      <c r="K15" s="168"/>
      <c r="L15" s="168"/>
      <c r="AB15" t="str">
        <f ca="1">IF(ISBLANK(INDIRECT("B15"))," ",(INDIRECT("B15")))</f>
        <v xml:space="preserve"> </v>
      </c>
      <c r="AC15" t="str">
        <f ca="1">IF(ISBLANK(INDIRECT("C15"))," ",(INDIRECT("C15")))</f>
        <v xml:space="preserve"> </v>
      </c>
      <c r="AD15" t="str">
        <f ca="1">IF(ISBLANK(INDIRECT("D15"))," ",(INDIRECT("D15")))</f>
        <v xml:space="preserve"> </v>
      </c>
      <c r="AE15" t="str">
        <f ca="1">IF(ISBLANK(INDIRECT("E15"))," ",(INDIRECT("E15")))</f>
        <v xml:space="preserve"> </v>
      </c>
      <c r="AF15" t="str">
        <f ca="1">IF(ISBLANK(INDIRECT("F15"))," ",(INDIRECT("F15")))</f>
        <v xml:space="preserve"> </v>
      </c>
      <c r="AG15" t="str">
        <f ca="1">IF(ISBLANK(INDIRECT("G15"))," ",(INDIRECT("G15")))</f>
        <v xml:space="preserve"> </v>
      </c>
      <c r="AH15" t="str">
        <f ca="1">IF(ISBLANK(INDIRECT("H15"))," ",(INDIRECT("H15")))</f>
        <v xml:space="preserve"> </v>
      </c>
      <c r="AI15" t="str">
        <f ca="1">IF(ISBLANK(INDIRECT("I15"))," ",(INDIRECT("I15")))</f>
        <v xml:space="preserve"> </v>
      </c>
      <c r="AJ15" t="str">
        <f ca="1">IF(ISBLANK(INDIRECT("J15"))," ",(INDIRECT("J15")))</f>
        <v xml:space="preserve"> </v>
      </c>
      <c r="AK15" t="str">
        <f ca="1">IF(ISBLANK(INDIRECT("K15"))," ",(INDIRECT("K15")))</f>
        <v xml:space="preserve"> </v>
      </c>
      <c r="AL15" t="str">
        <f ca="1">IF(ISBLANK(INDIRECT("L15"))," ",(INDIRECT("L15")))</f>
        <v xml:space="preserve"> </v>
      </c>
    </row>
    <row r="16" spans="1:38" ht="51" customHeight="1" x14ac:dyDescent="0.35">
      <c r="A16" s="9">
        <v>11</v>
      </c>
      <c r="B16" s="164"/>
      <c r="C16" s="164"/>
      <c r="D16" s="165"/>
      <c r="E16" s="166"/>
      <c r="F16" s="167"/>
      <c r="G16" s="167"/>
      <c r="H16" s="166"/>
      <c r="I16" s="166"/>
      <c r="J16" s="166"/>
      <c r="K16" s="168"/>
      <c r="L16" s="168"/>
      <c r="AB16" t="str">
        <f ca="1">IF(ISBLANK(INDIRECT("B16"))," ",(INDIRECT("B16")))</f>
        <v xml:space="preserve"> </v>
      </c>
      <c r="AC16" t="str">
        <f ca="1">IF(ISBLANK(INDIRECT("C16"))," ",(INDIRECT("C16")))</f>
        <v xml:space="preserve"> </v>
      </c>
      <c r="AD16" t="str">
        <f ca="1">IF(ISBLANK(INDIRECT("D16"))," ",(INDIRECT("D16")))</f>
        <v xml:space="preserve"> </v>
      </c>
      <c r="AE16" t="str">
        <f ca="1">IF(ISBLANK(INDIRECT("E16"))," ",(INDIRECT("E16")))</f>
        <v xml:space="preserve"> </v>
      </c>
      <c r="AF16" t="str">
        <f ca="1">IF(ISBLANK(INDIRECT("F16"))," ",(INDIRECT("F16")))</f>
        <v xml:space="preserve"> </v>
      </c>
      <c r="AG16" t="str">
        <f ca="1">IF(ISBLANK(INDIRECT("G16"))," ",(INDIRECT("G16")))</f>
        <v xml:space="preserve"> </v>
      </c>
      <c r="AH16" t="str">
        <f ca="1">IF(ISBLANK(INDIRECT("H16"))," ",(INDIRECT("H16")))</f>
        <v xml:space="preserve"> </v>
      </c>
      <c r="AI16" t="str">
        <f ca="1">IF(ISBLANK(INDIRECT("I16"))," ",(INDIRECT("I16")))</f>
        <v xml:space="preserve"> </v>
      </c>
      <c r="AJ16" t="str">
        <f ca="1">IF(ISBLANK(INDIRECT("J16"))," ",(INDIRECT("J16")))</f>
        <v xml:space="preserve"> </v>
      </c>
      <c r="AK16" t="str">
        <f ca="1">IF(ISBLANK(INDIRECT("K16"))," ",(INDIRECT("K16")))</f>
        <v xml:space="preserve"> </v>
      </c>
      <c r="AL16" t="str">
        <f ca="1">IF(ISBLANK(INDIRECT("L16"))," ",(INDIRECT("L16")))</f>
        <v xml:space="preserve"> </v>
      </c>
    </row>
    <row r="17" spans="1:38" ht="51" customHeight="1" x14ac:dyDescent="0.35">
      <c r="A17" s="9">
        <v>12</v>
      </c>
      <c r="B17" s="204"/>
      <c r="C17" s="204"/>
      <c r="D17" s="165"/>
      <c r="E17" s="204"/>
      <c r="F17" s="368"/>
      <c r="G17" s="368"/>
      <c r="H17" s="166"/>
      <c r="I17" s="204"/>
      <c r="J17" s="166"/>
      <c r="K17" s="168"/>
      <c r="L17" s="168"/>
      <c r="AB17" t="str">
        <f ca="1">IF(ISBLANK(INDIRECT("B17"))," ",(INDIRECT("B17")))</f>
        <v xml:space="preserve"> </v>
      </c>
      <c r="AC17" t="str">
        <f ca="1">IF(ISBLANK(INDIRECT("C17"))," ",(INDIRECT("C17")))</f>
        <v xml:space="preserve"> </v>
      </c>
      <c r="AD17" t="str">
        <f ca="1">IF(ISBLANK(INDIRECT("D17"))," ",(INDIRECT("D17")))</f>
        <v xml:space="preserve"> </v>
      </c>
      <c r="AE17" t="str">
        <f ca="1">IF(ISBLANK(INDIRECT("E17"))," ",(INDIRECT("E17")))</f>
        <v xml:space="preserve"> </v>
      </c>
      <c r="AF17" t="str">
        <f ca="1">IF(ISBLANK(INDIRECT("F17"))," ",(INDIRECT("F17")))</f>
        <v xml:space="preserve"> </v>
      </c>
      <c r="AG17" t="str">
        <f ca="1">IF(ISBLANK(INDIRECT("G17"))," ",(INDIRECT("G17")))</f>
        <v xml:space="preserve"> </v>
      </c>
      <c r="AH17" t="str">
        <f ca="1">IF(ISBLANK(INDIRECT("H17"))," ",(INDIRECT("H17")))</f>
        <v xml:space="preserve"> </v>
      </c>
      <c r="AI17" t="str">
        <f ca="1">IF(ISBLANK(INDIRECT("I17"))," ",(INDIRECT("I17")))</f>
        <v xml:space="preserve"> </v>
      </c>
      <c r="AJ17" t="str">
        <f ca="1">IF(ISBLANK(INDIRECT("J17"))," ",(INDIRECT("J17")))</f>
        <v xml:space="preserve"> </v>
      </c>
      <c r="AK17" t="str">
        <f ca="1">IF(ISBLANK(INDIRECT("K17"))," ",(INDIRECT("K17")))</f>
        <v xml:space="preserve"> </v>
      </c>
      <c r="AL17" t="str">
        <f ca="1">IF(ISBLANK(INDIRECT("L17"))," ",(INDIRECT("L17")))</f>
        <v xml:space="preserve"> </v>
      </c>
    </row>
    <row r="18" spans="1:38" ht="51" customHeight="1" x14ac:dyDescent="0.35">
      <c r="A18" s="9">
        <v>13</v>
      </c>
      <c r="B18" s="164"/>
      <c r="C18" s="164"/>
      <c r="D18" s="165"/>
      <c r="E18" s="166"/>
      <c r="F18" s="167"/>
      <c r="G18" s="167"/>
      <c r="H18" s="166"/>
      <c r="I18" s="166"/>
      <c r="J18" s="166"/>
      <c r="K18" s="168"/>
      <c r="L18" s="168"/>
      <c r="AB18" t="str">
        <f ca="1">IF(ISBLANK(INDIRECT("B18"))," ",(INDIRECT("B18")))</f>
        <v xml:space="preserve"> </v>
      </c>
      <c r="AC18" t="str">
        <f ca="1">IF(ISBLANK(INDIRECT("C18"))," ",(INDIRECT("C18")))</f>
        <v xml:space="preserve"> </v>
      </c>
      <c r="AD18" t="str">
        <f ca="1">IF(ISBLANK(INDIRECT("D18"))," ",(INDIRECT("D18")))</f>
        <v xml:space="preserve"> </v>
      </c>
      <c r="AE18" t="str">
        <f ca="1">IF(ISBLANK(INDIRECT("E18"))," ",(INDIRECT("E18")))</f>
        <v xml:space="preserve"> </v>
      </c>
      <c r="AF18" t="str">
        <f ca="1">IF(ISBLANK(INDIRECT("F18"))," ",(INDIRECT("F18")))</f>
        <v xml:space="preserve"> </v>
      </c>
      <c r="AG18" t="str">
        <f ca="1">IF(ISBLANK(INDIRECT("G18"))," ",(INDIRECT("G18")))</f>
        <v xml:space="preserve"> </v>
      </c>
      <c r="AH18" t="str">
        <f ca="1">IF(ISBLANK(INDIRECT("H18"))," ",(INDIRECT("H18")))</f>
        <v xml:space="preserve"> </v>
      </c>
      <c r="AI18" t="str">
        <f ca="1">IF(ISBLANK(INDIRECT("I18"))," ",(INDIRECT("I18")))</f>
        <v xml:space="preserve"> </v>
      </c>
      <c r="AJ18" t="str">
        <f ca="1">IF(ISBLANK(INDIRECT("J18"))," ",(INDIRECT("J18")))</f>
        <v xml:space="preserve"> </v>
      </c>
      <c r="AK18" t="str">
        <f ca="1">IF(ISBLANK(INDIRECT("K18"))," ",(INDIRECT("K18")))</f>
        <v xml:space="preserve"> </v>
      </c>
      <c r="AL18" t="str">
        <f ca="1">IF(ISBLANK(INDIRECT("L18"))," ",(INDIRECT("L18")))</f>
        <v xml:space="preserve"> </v>
      </c>
    </row>
    <row r="19" spans="1:38" ht="51" customHeight="1" x14ac:dyDescent="0.35">
      <c r="A19" s="9">
        <v>14</v>
      </c>
      <c r="B19" s="164"/>
      <c r="C19" s="164"/>
      <c r="D19" s="165"/>
      <c r="E19" s="166"/>
      <c r="F19" s="167"/>
      <c r="G19" s="167"/>
      <c r="H19" s="166"/>
      <c r="I19" s="166"/>
      <c r="J19" s="166"/>
      <c r="K19" s="168"/>
      <c r="L19" s="168"/>
      <c r="AB19" t="str">
        <f ca="1">IF(ISBLANK(INDIRECT("B19"))," ",(INDIRECT("B19")))</f>
        <v xml:space="preserve"> </v>
      </c>
      <c r="AC19" t="str">
        <f ca="1">IF(ISBLANK(INDIRECT("C19"))," ",(INDIRECT("C19")))</f>
        <v xml:space="preserve"> </v>
      </c>
      <c r="AD19" t="str">
        <f ca="1">IF(ISBLANK(INDIRECT("D19"))," ",(INDIRECT("D19")))</f>
        <v xml:space="preserve"> </v>
      </c>
      <c r="AE19" t="str">
        <f ca="1">IF(ISBLANK(INDIRECT("E19"))," ",(INDIRECT("E19")))</f>
        <v xml:space="preserve"> </v>
      </c>
      <c r="AF19" t="str">
        <f ca="1">IF(ISBLANK(INDIRECT("F19"))," ",(INDIRECT("F19")))</f>
        <v xml:space="preserve"> </v>
      </c>
      <c r="AG19" t="str">
        <f ca="1">IF(ISBLANK(INDIRECT("G19"))," ",(INDIRECT("G19")))</f>
        <v xml:space="preserve"> </v>
      </c>
      <c r="AH19" t="str">
        <f ca="1">IF(ISBLANK(INDIRECT("H19"))," ",(INDIRECT("H19")))</f>
        <v xml:space="preserve"> </v>
      </c>
      <c r="AI19" t="str">
        <f ca="1">IF(ISBLANK(INDIRECT("I19"))," ",(INDIRECT("I19")))</f>
        <v xml:space="preserve"> </v>
      </c>
      <c r="AJ19" t="str">
        <f ca="1">IF(ISBLANK(INDIRECT("J19"))," ",(INDIRECT("J19")))</f>
        <v xml:space="preserve"> </v>
      </c>
      <c r="AK19" t="str">
        <f ca="1">IF(ISBLANK(INDIRECT("K19"))," ",(INDIRECT("K19")))</f>
        <v xml:space="preserve"> </v>
      </c>
      <c r="AL19" t="str">
        <f ca="1">IF(ISBLANK(INDIRECT("L19"))," ",(INDIRECT("L19")))</f>
        <v xml:space="preserve"> </v>
      </c>
    </row>
    <row r="20" spans="1:38" ht="51" customHeight="1" x14ac:dyDescent="0.35">
      <c r="A20" s="9">
        <v>15</v>
      </c>
      <c r="B20" s="164"/>
      <c r="C20" s="164"/>
      <c r="D20" s="165"/>
      <c r="E20" s="166"/>
      <c r="F20" s="167"/>
      <c r="G20" s="167"/>
      <c r="H20" s="166"/>
      <c r="I20" s="166"/>
      <c r="J20" s="166"/>
      <c r="K20" s="168"/>
      <c r="L20" s="168"/>
      <c r="AB20" t="str">
        <f ca="1">IF(ISBLANK(INDIRECT("B20"))," ",(INDIRECT("B20")))</f>
        <v xml:space="preserve"> </v>
      </c>
      <c r="AC20" t="str">
        <f ca="1">IF(ISBLANK(INDIRECT("C20"))," ",(INDIRECT("C20")))</f>
        <v xml:space="preserve"> </v>
      </c>
      <c r="AD20" t="str">
        <f ca="1">IF(ISBLANK(INDIRECT("D20"))," ",(INDIRECT("D20")))</f>
        <v xml:space="preserve"> </v>
      </c>
      <c r="AE20" t="str">
        <f ca="1">IF(ISBLANK(INDIRECT("E20"))," ",(INDIRECT("E20")))</f>
        <v xml:space="preserve"> </v>
      </c>
      <c r="AF20" t="str">
        <f ca="1">IF(ISBLANK(INDIRECT("F20"))," ",(INDIRECT("F20")))</f>
        <v xml:space="preserve"> </v>
      </c>
      <c r="AG20" t="str">
        <f ca="1">IF(ISBLANK(INDIRECT("G20"))," ",(INDIRECT("G20")))</f>
        <v xml:space="preserve"> </v>
      </c>
      <c r="AH20" t="str">
        <f ca="1">IF(ISBLANK(INDIRECT("H20"))," ",(INDIRECT("H20")))</f>
        <v xml:space="preserve"> </v>
      </c>
      <c r="AI20" t="str">
        <f ca="1">IF(ISBLANK(INDIRECT("I20"))," ",(INDIRECT("I20")))</f>
        <v xml:space="preserve"> </v>
      </c>
      <c r="AJ20" t="str">
        <f ca="1">IF(ISBLANK(INDIRECT("J20"))," ",(INDIRECT("J20")))</f>
        <v xml:space="preserve"> </v>
      </c>
      <c r="AK20" t="str">
        <f ca="1">IF(ISBLANK(INDIRECT("K20"))," ",(INDIRECT("K20")))</f>
        <v xml:space="preserve"> </v>
      </c>
      <c r="AL20" t="str">
        <f ca="1">IF(ISBLANK(INDIRECT("L20"))," ",(INDIRECT("L20")))</f>
        <v xml:space="preserve"> </v>
      </c>
    </row>
    <row r="21" spans="1:38" ht="51" customHeight="1" x14ac:dyDescent="0.35">
      <c r="A21" s="9">
        <v>16</v>
      </c>
      <c r="B21" s="164"/>
      <c r="C21" s="164"/>
      <c r="D21" s="165"/>
      <c r="E21" s="166"/>
      <c r="F21" s="167"/>
      <c r="G21" s="167"/>
      <c r="H21" s="166"/>
      <c r="I21" s="166"/>
      <c r="J21" s="166"/>
      <c r="K21" s="168"/>
      <c r="L21" s="168"/>
      <c r="AB21" t="str">
        <f ca="1">IF(ISBLANK(INDIRECT("B21"))," ",(INDIRECT("B21")))</f>
        <v xml:space="preserve"> </v>
      </c>
      <c r="AC21" t="str">
        <f ca="1">IF(ISBLANK(INDIRECT("C21"))," ",(INDIRECT("C21")))</f>
        <v xml:space="preserve"> </v>
      </c>
      <c r="AD21" t="str">
        <f ca="1">IF(ISBLANK(INDIRECT("D21"))," ",(INDIRECT("D21")))</f>
        <v xml:space="preserve"> </v>
      </c>
      <c r="AE21" t="str">
        <f ca="1">IF(ISBLANK(INDIRECT("E21"))," ",(INDIRECT("E21")))</f>
        <v xml:space="preserve"> </v>
      </c>
      <c r="AF21" t="str">
        <f ca="1">IF(ISBLANK(INDIRECT("F21"))," ",(INDIRECT("F21")))</f>
        <v xml:space="preserve"> </v>
      </c>
      <c r="AG21" t="str">
        <f ca="1">IF(ISBLANK(INDIRECT("G21"))," ",(INDIRECT("G21")))</f>
        <v xml:space="preserve"> </v>
      </c>
      <c r="AH21" t="str">
        <f ca="1">IF(ISBLANK(INDIRECT("H21"))," ",(INDIRECT("H21")))</f>
        <v xml:space="preserve"> </v>
      </c>
      <c r="AI21" t="str">
        <f ca="1">IF(ISBLANK(INDIRECT("I21"))," ",(INDIRECT("I21")))</f>
        <v xml:space="preserve"> </v>
      </c>
      <c r="AJ21" t="str">
        <f ca="1">IF(ISBLANK(INDIRECT("J21"))," ",(INDIRECT("J21")))</f>
        <v xml:space="preserve"> </v>
      </c>
      <c r="AK21" t="str">
        <f ca="1">IF(ISBLANK(INDIRECT("K21"))," ",(INDIRECT("K21")))</f>
        <v xml:space="preserve"> </v>
      </c>
      <c r="AL21" t="str">
        <f ca="1">IF(ISBLANK(INDIRECT("L21"))," ",(INDIRECT("L21")))</f>
        <v xml:space="preserve"> </v>
      </c>
    </row>
    <row r="22" spans="1:38" ht="51" customHeight="1" x14ac:dyDescent="0.35">
      <c r="A22" s="9">
        <v>17</v>
      </c>
      <c r="B22" s="164"/>
      <c r="C22" s="164"/>
      <c r="D22" s="165"/>
      <c r="E22" s="166"/>
      <c r="F22" s="167"/>
      <c r="G22" s="167"/>
      <c r="H22" s="166"/>
      <c r="I22" s="166"/>
      <c r="J22" s="166"/>
      <c r="K22" s="168"/>
      <c r="L22" s="168"/>
      <c r="AB22" t="str">
        <f ca="1">IF(ISBLANK(INDIRECT("B22"))," ",(INDIRECT("B22")))</f>
        <v xml:space="preserve"> </v>
      </c>
      <c r="AC22" t="str">
        <f ca="1">IF(ISBLANK(INDIRECT("C22"))," ",(INDIRECT("C22")))</f>
        <v xml:space="preserve"> </v>
      </c>
      <c r="AD22" t="str">
        <f ca="1">IF(ISBLANK(INDIRECT("D22"))," ",(INDIRECT("D22")))</f>
        <v xml:space="preserve"> </v>
      </c>
      <c r="AE22" t="str">
        <f ca="1">IF(ISBLANK(INDIRECT("E22"))," ",(INDIRECT("E22")))</f>
        <v xml:space="preserve"> </v>
      </c>
      <c r="AF22" t="str">
        <f ca="1">IF(ISBLANK(INDIRECT("F22"))," ",(INDIRECT("F22")))</f>
        <v xml:space="preserve"> </v>
      </c>
      <c r="AG22" t="str">
        <f ca="1">IF(ISBLANK(INDIRECT("G22"))," ",(INDIRECT("G22")))</f>
        <v xml:space="preserve"> </v>
      </c>
      <c r="AH22" t="str">
        <f ca="1">IF(ISBLANK(INDIRECT("H22"))," ",(INDIRECT("H22")))</f>
        <v xml:space="preserve"> </v>
      </c>
      <c r="AI22" t="str">
        <f ca="1">IF(ISBLANK(INDIRECT("I22"))," ",(INDIRECT("I22")))</f>
        <v xml:space="preserve"> </v>
      </c>
      <c r="AJ22" t="str">
        <f ca="1">IF(ISBLANK(INDIRECT("J22"))," ",(INDIRECT("J22")))</f>
        <v xml:space="preserve"> </v>
      </c>
      <c r="AK22" t="str">
        <f ca="1">IF(ISBLANK(INDIRECT("K22"))," ",(INDIRECT("K22")))</f>
        <v xml:space="preserve"> </v>
      </c>
      <c r="AL22" t="str">
        <f ca="1">IF(ISBLANK(INDIRECT("L22"))," ",(INDIRECT("L22")))</f>
        <v xml:space="preserve"> </v>
      </c>
    </row>
    <row r="23" spans="1:38" ht="51" customHeight="1" x14ac:dyDescent="0.35">
      <c r="A23" s="9">
        <v>18</v>
      </c>
      <c r="B23" s="164"/>
      <c r="C23" s="164"/>
      <c r="D23" s="165"/>
      <c r="E23" s="166"/>
      <c r="F23" s="167"/>
      <c r="G23" s="167"/>
      <c r="H23" s="166"/>
      <c r="I23" s="166"/>
      <c r="J23" s="166"/>
      <c r="K23" s="168"/>
      <c r="L23" s="168"/>
      <c r="AB23" t="str">
        <f ca="1">IF(ISBLANK(INDIRECT("B23"))," ",(INDIRECT("B23")))</f>
        <v xml:space="preserve"> </v>
      </c>
      <c r="AC23" t="str">
        <f ca="1">IF(ISBLANK(INDIRECT("C23"))," ",(INDIRECT("C23")))</f>
        <v xml:space="preserve"> </v>
      </c>
      <c r="AD23" t="str">
        <f ca="1">IF(ISBLANK(INDIRECT("D23"))," ",(INDIRECT("D23")))</f>
        <v xml:space="preserve"> </v>
      </c>
      <c r="AE23" t="str">
        <f ca="1">IF(ISBLANK(INDIRECT("E23"))," ",(INDIRECT("E23")))</f>
        <v xml:space="preserve"> </v>
      </c>
      <c r="AF23" t="str">
        <f ca="1">IF(ISBLANK(INDIRECT("F23"))," ",(INDIRECT("F23")))</f>
        <v xml:space="preserve"> </v>
      </c>
      <c r="AG23" t="str">
        <f ca="1">IF(ISBLANK(INDIRECT("G23"))," ",(INDIRECT("G23")))</f>
        <v xml:space="preserve"> </v>
      </c>
      <c r="AH23" t="str">
        <f ca="1">IF(ISBLANK(INDIRECT("H23"))," ",(INDIRECT("H23")))</f>
        <v xml:space="preserve"> </v>
      </c>
      <c r="AI23" t="str">
        <f ca="1">IF(ISBLANK(INDIRECT("I23"))," ",(INDIRECT("I23")))</f>
        <v xml:space="preserve"> </v>
      </c>
      <c r="AJ23" t="str">
        <f ca="1">IF(ISBLANK(INDIRECT("J23"))," ",(INDIRECT("J23")))</f>
        <v xml:space="preserve"> </v>
      </c>
      <c r="AK23" t="str">
        <f ca="1">IF(ISBLANK(INDIRECT("K23"))," ",(INDIRECT("K23")))</f>
        <v xml:space="preserve"> </v>
      </c>
      <c r="AL23" t="str">
        <f ca="1">IF(ISBLANK(INDIRECT("L23"))," ",(INDIRECT("L23")))</f>
        <v xml:space="preserve"> </v>
      </c>
    </row>
    <row r="24" spans="1:38" ht="51" customHeight="1" x14ac:dyDescent="0.35">
      <c r="A24" s="9">
        <v>19</v>
      </c>
      <c r="B24" s="164"/>
      <c r="C24" s="164"/>
      <c r="D24" s="165"/>
      <c r="E24" s="166"/>
      <c r="F24" s="167"/>
      <c r="G24" s="167"/>
      <c r="H24" s="166"/>
      <c r="I24" s="166"/>
      <c r="J24" s="166"/>
      <c r="K24" s="168"/>
      <c r="L24" s="168"/>
      <c r="AB24" t="str">
        <f ca="1">IF(ISBLANK(INDIRECT("B24"))," ",(INDIRECT("B24")))</f>
        <v xml:space="preserve"> </v>
      </c>
      <c r="AC24" t="str">
        <f ca="1">IF(ISBLANK(INDIRECT("C24"))," ",(INDIRECT("C24")))</f>
        <v xml:space="preserve"> </v>
      </c>
      <c r="AD24" t="str">
        <f ca="1">IF(ISBLANK(INDIRECT("D24"))," ",(INDIRECT("D24")))</f>
        <v xml:space="preserve"> </v>
      </c>
      <c r="AE24" t="str">
        <f ca="1">IF(ISBLANK(INDIRECT("E24"))," ",(INDIRECT("E24")))</f>
        <v xml:space="preserve"> </v>
      </c>
      <c r="AF24" t="str">
        <f ca="1">IF(ISBLANK(INDIRECT("F24"))," ",(INDIRECT("F24")))</f>
        <v xml:space="preserve"> </v>
      </c>
      <c r="AG24" t="str">
        <f ca="1">IF(ISBLANK(INDIRECT("G24"))," ",(INDIRECT("G24")))</f>
        <v xml:space="preserve"> </v>
      </c>
      <c r="AH24" t="str">
        <f ca="1">IF(ISBLANK(INDIRECT("H24"))," ",(INDIRECT("H24")))</f>
        <v xml:space="preserve"> </v>
      </c>
      <c r="AI24" t="str">
        <f ca="1">IF(ISBLANK(INDIRECT("I24"))," ",(INDIRECT("I24")))</f>
        <v xml:space="preserve"> </v>
      </c>
      <c r="AJ24" t="str">
        <f ca="1">IF(ISBLANK(INDIRECT("J24"))," ",(INDIRECT("J24")))</f>
        <v xml:space="preserve"> </v>
      </c>
      <c r="AK24" t="str">
        <f ca="1">IF(ISBLANK(INDIRECT("K24"))," ",(INDIRECT("K24")))</f>
        <v xml:space="preserve"> </v>
      </c>
      <c r="AL24" t="str">
        <f ca="1">IF(ISBLANK(INDIRECT("L24"))," ",(INDIRECT("L24")))</f>
        <v xml:space="preserve"> </v>
      </c>
    </row>
    <row r="25" spans="1:38" ht="51" customHeight="1" x14ac:dyDescent="0.35">
      <c r="A25" s="9">
        <v>20</v>
      </c>
      <c r="B25" s="164"/>
      <c r="C25" s="164"/>
      <c r="D25" s="165"/>
      <c r="E25" s="166"/>
      <c r="F25" s="167"/>
      <c r="G25" s="167"/>
      <c r="H25" s="166"/>
      <c r="I25" s="166"/>
      <c r="J25" s="166"/>
      <c r="K25" s="168"/>
      <c r="L25" s="168"/>
      <c r="AB25" t="str">
        <f ca="1">IF(ISBLANK(INDIRECT("B25"))," ",(INDIRECT("B25")))</f>
        <v xml:space="preserve"> </v>
      </c>
      <c r="AC25" t="str">
        <f ca="1">IF(ISBLANK(INDIRECT("C25"))," ",(INDIRECT("C25")))</f>
        <v xml:space="preserve"> </v>
      </c>
      <c r="AD25" t="str">
        <f ca="1">IF(ISBLANK(INDIRECT("D25"))," ",(INDIRECT("D25")))</f>
        <v xml:space="preserve"> </v>
      </c>
      <c r="AE25" t="str">
        <f ca="1">IF(ISBLANK(INDIRECT("E25"))," ",(INDIRECT("E25")))</f>
        <v xml:space="preserve"> </v>
      </c>
      <c r="AF25" t="str">
        <f ca="1">IF(ISBLANK(INDIRECT("F25"))," ",(INDIRECT("F25")))</f>
        <v xml:space="preserve"> </v>
      </c>
      <c r="AG25" t="str">
        <f ca="1">IF(ISBLANK(INDIRECT("G25"))," ",(INDIRECT("G25")))</f>
        <v xml:space="preserve"> </v>
      </c>
      <c r="AH25" t="str">
        <f ca="1">IF(ISBLANK(INDIRECT("H25"))," ",(INDIRECT("H25")))</f>
        <v xml:space="preserve"> </v>
      </c>
      <c r="AI25" t="str">
        <f ca="1">IF(ISBLANK(INDIRECT("I25"))," ",(INDIRECT("I25")))</f>
        <v xml:space="preserve"> </v>
      </c>
      <c r="AJ25" t="str">
        <f ca="1">IF(ISBLANK(INDIRECT("J25"))," ",(INDIRECT("J25")))</f>
        <v xml:space="preserve"> </v>
      </c>
      <c r="AK25" t="str">
        <f ca="1">IF(ISBLANK(INDIRECT("K25"))," ",(INDIRECT("K25")))</f>
        <v xml:space="preserve"> </v>
      </c>
      <c r="AL25" t="str">
        <f ca="1">IF(ISBLANK(INDIRECT("L25"))," ",(INDIRECT("L25")))</f>
        <v xml:space="preserve"> </v>
      </c>
    </row>
    <row r="26" spans="1:38" ht="51" customHeight="1" x14ac:dyDescent="0.35">
      <c r="A26" s="9">
        <v>21</v>
      </c>
      <c r="B26" s="164"/>
      <c r="C26" s="164"/>
      <c r="D26" s="165"/>
      <c r="E26" s="166"/>
      <c r="F26" s="167"/>
      <c r="G26" s="167"/>
      <c r="H26" s="166"/>
      <c r="I26" s="166"/>
      <c r="J26" s="166"/>
      <c r="K26" s="168"/>
      <c r="L26" s="168"/>
      <c r="AB26" t="str">
        <f ca="1">IF(ISBLANK(INDIRECT("B26"))," ",(INDIRECT("B26")))</f>
        <v xml:space="preserve"> </v>
      </c>
      <c r="AC26" t="str">
        <f ca="1">IF(ISBLANK(INDIRECT("C26"))," ",(INDIRECT("C26")))</f>
        <v xml:space="preserve"> </v>
      </c>
      <c r="AD26" t="str">
        <f ca="1">IF(ISBLANK(INDIRECT("D26"))," ",(INDIRECT("D26")))</f>
        <v xml:space="preserve"> </v>
      </c>
      <c r="AE26" t="str">
        <f ca="1">IF(ISBLANK(INDIRECT("E26"))," ",(INDIRECT("E26")))</f>
        <v xml:space="preserve"> </v>
      </c>
      <c r="AF26" t="str">
        <f ca="1">IF(ISBLANK(INDIRECT("F26"))," ",(INDIRECT("F26")))</f>
        <v xml:space="preserve"> </v>
      </c>
      <c r="AG26" t="str">
        <f ca="1">IF(ISBLANK(INDIRECT("G26"))," ",(INDIRECT("G26")))</f>
        <v xml:space="preserve"> </v>
      </c>
      <c r="AH26" t="str">
        <f ca="1">IF(ISBLANK(INDIRECT("H26"))," ",(INDIRECT("H26")))</f>
        <v xml:space="preserve"> </v>
      </c>
      <c r="AI26" t="str">
        <f ca="1">IF(ISBLANK(INDIRECT("I26"))," ",(INDIRECT("I26")))</f>
        <v xml:space="preserve"> </v>
      </c>
      <c r="AJ26" t="str">
        <f ca="1">IF(ISBLANK(INDIRECT("J26"))," ",(INDIRECT("J26")))</f>
        <v xml:space="preserve"> </v>
      </c>
      <c r="AK26" t="str">
        <f ca="1">IF(ISBLANK(INDIRECT("K26"))," ",(INDIRECT("K26")))</f>
        <v xml:space="preserve"> </v>
      </c>
      <c r="AL26" t="str">
        <f ca="1">IF(ISBLANK(INDIRECT("L26"))," ",(INDIRECT("L26")))</f>
        <v xml:space="preserve"> </v>
      </c>
    </row>
    <row r="27" spans="1:38" ht="51" customHeight="1" x14ac:dyDescent="0.35">
      <c r="A27" s="9">
        <v>22</v>
      </c>
      <c r="B27" s="164"/>
      <c r="C27" s="164"/>
      <c r="D27" s="165"/>
      <c r="E27" s="166"/>
      <c r="F27" s="167"/>
      <c r="G27" s="167"/>
      <c r="H27" s="166"/>
      <c r="I27" s="166"/>
      <c r="J27" s="166"/>
      <c r="K27" s="168"/>
      <c r="L27" s="168"/>
      <c r="AB27" t="str">
        <f ca="1">IF(ISBLANK(INDIRECT("B27"))," ",(INDIRECT("B27")))</f>
        <v xml:space="preserve"> </v>
      </c>
      <c r="AC27" t="str">
        <f ca="1">IF(ISBLANK(INDIRECT("C27"))," ",(INDIRECT("C27")))</f>
        <v xml:space="preserve"> </v>
      </c>
      <c r="AD27" t="str">
        <f ca="1">IF(ISBLANK(INDIRECT("D27"))," ",(INDIRECT("D27")))</f>
        <v xml:space="preserve"> </v>
      </c>
      <c r="AE27" t="str">
        <f ca="1">IF(ISBLANK(INDIRECT("E27"))," ",(INDIRECT("E27")))</f>
        <v xml:space="preserve"> </v>
      </c>
      <c r="AF27" t="str">
        <f ca="1">IF(ISBLANK(INDIRECT("F27"))," ",(INDIRECT("F27")))</f>
        <v xml:space="preserve"> </v>
      </c>
      <c r="AG27" t="str">
        <f ca="1">IF(ISBLANK(INDIRECT("G27"))," ",(INDIRECT("G27")))</f>
        <v xml:space="preserve"> </v>
      </c>
      <c r="AH27" t="str">
        <f ca="1">IF(ISBLANK(INDIRECT("H27"))," ",(INDIRECT("H27")))</f>
        <v xml:space="preserve"> </v>
      </c>
      <c r="AI27" t="str">
        <f ca="1">IF(ISBLANK(INDIRECT("I27"))," ",(INDIRECT("I27")))</f>
        <v xml:space="preserve"> </v>
      </c>
      <c r="AJ27" t="str">
        <f ca="1">IF(ISBLANK(INDIRECT("J27"))," ",(INDIRECT("J27")))</f>
        <v xml:space="preserve"> </v>
      </c>
      <c r="AK27" t="str">
        <f ca="1">IF(ISBLANK(INDIRECT("K27"))," ",(INDIRECT("K27")))</f>
        <v xml:space="preserve"> </v>
      </c>
      <c r="AL27" t="str">
        <f ca="1">IF(ISBLANK(INDIRECT("L27"))," ",(INDIRECT("L27")))</f>
        <v xml:space="preserve"> </v>
      </c>
    </row>
    <row r="28" spans="1:38" ht="51" customHeight="1" x14ac:dyDescent="0.35">
      <c r="A28" s="9">
        <v>23</v>
      </c>
      <c r="B28" s="164"/>
      <c r="C28" s="164"/>
      <c r="D28" s="165"/>
      <c r="E28" s="166"/>
      <c r="F28" s="167"/>
      <c r="G28" s="167"/>
      <c r="H28" s="166"/>
      <c r="I28" s="166"/>
      <c r="J28" s="166"/>
      <c r="K28" s="168"/>
      <c r="L28" s="168"/>
      <c r="AB28" t="str">
        <f ca="1">IF(ISBLANK(INDIRECT("B28"))," ",(INDIRECT("B28")))</f>
        <v xml:space="preserve"> </v>
      </c>
      <c r="AC28" t="str">
        <f ca="1">IF(ISBLANK(INDIRECT("C28"))," ",(INDIRECT("C28")))</f>
        <v xml:space="preserve"> </v>
      </c>
      <c r="AD28" t="str">
        <f ca="1">IF(ISBLANK(INDIRECT("D28"))," ",(INDIRECT("D28")))</f>
        <v xml:space="preserve"> </v>
      </c>
      <c r="AE28" t="str">
        <f ca="1">IF(ISBLANK(INDIRECT("E28"))," ",(INDIRECT("E28")))</f>
        <v xml:space="preserve"> </v>
      </c>
      <c r="AF28" t="str">
        <f ca="1">IF(ISBLANK(INDIRECT("F28"))," ",(INDIRECT("F28")))</f>
        <v xml:space="preserve"> </v>
      </c>
      <c r="AG28" t="str">
        <f ca="1">IF(ISBLANK(INDIRECT("G28"))," ",(INDIRECT("G28")))</f>
        <v xml:space="preserve"> </v>
      </c>
      <c r="AH28" t="str">
        <f ca="1">IF(ISBLANK(INDIRECT("H28"))," ",(INDIRECT("H28")))</f>
        <v xml:space="preserve"> </v>
      </c>
      <c r="AI28" t="str">
        <f ca="1">IF(ISBLANK(INDIRECT("I28"))," ",(INDIRECT("I28")))</f>
        <v xml:space="preserve"> </v>
      </c>
      <c r="AJ28" t="str">
        <f ca="1">IF(ISBLANK(INDIRECT("J28"))," ",(INDIRECT("J28")))</f>
        <v xml:space="preserve"> </v>
      </c>
      <c r="AK28" t="str">
        <f ca="1">IF(ISBLANK(INDIRECT("K28"))," ",(INDIRECT("K28")))</f>
        <v xml:space="preserve"> </v>
      </c>
      <c r="AL28" t="str">
        <f ca="1">IF(ISBLANK(INDIRECT("L28"))," ",(INDIRECT("L28")))</f>
        <v xml:space="preserve"> </v>
      </c>
    </row>
    <row r="29" spans="1:38" ht="51" customHeight="1" x14ac:dyDescent="0.35">
      <c r="A29" s="9">
        <v>24</v>
      </c>
      <c r="B29" s="164"/>
      <c r="C29" s="164"/>
      <c r="D29" s="165"/>
      <c r="E29" s="166"/>
      <c r="F29" s="167"/>
      <c r="G29" s="167"/>
      <c r="H29" s="166"/>
      <c r="I29" s="166"/>
      <c r="J29" s="166"/>
      <c r="K29" s="168"/>
      <c r="L29" s="168"/>
      <c r="AB29" t="str">
        <f ca="1">IF(ISBLANK(INDIRECT("B29"))," ",(INDIRECT("B29")))</f>
        <v xml:space="preserve"> </v>
      </c>
      <c r="AC29" t="str">
        <f ca="1">IF(ISBLANK(INDIRECT("C29"))," ",(INDIRECT("C29")))</f>
        <v xml:space="preserve"> </v>
      </c>
      <c r="AD29" t="str">
        <f ca="1">IF(ISBLANK(INDIRECT("D29"))," ",(INDIRECT("D29")))</f>
        <v xml:space="preserve"> </v>
      </c>
      <c r="AE29" t="str">
        <f ca="1">IF(ISBLANK(INDIRECT("E29"))," ",(INDIRECT("E29")))</f>
        <v xml:space="preserve"> </v>
      </c>
      <c r="AF29" t="str">
        <f ca="1">IF(ISBLANK(INDIRECT("F29"))," ",(INDIRECT("F29")))</f>
        <v xml:space="preserve"> </v>
      </c>
      <c r="AG29" t="str">
        <f ca="1">IF(ISBLANK(INDIRECT("G29"))," ",(INDIRECT("G29")))</f>
        <v xml:space="preserve"> </v>
      </c>
      <c r="AH29" t="str">
        <f ca="1">IF(ISBLANK(INDIRECT("H29"))," ",(INDIRECT("H29")))</f>
        <v xml:space="preserve"> </v>
      </c>
      <c r="AI29" t="str">
        <f ca="1">IF(ISBLANK(INDIRECT("I29"))," ",(INDIRECT("I29")))</f>
        <v xml:space="preserve"> </v>
      </c>
      <c r="AJ29" t="str">
        <f ca="1">IF(ISBLANK(INDIRECT("J29"))," ",(INDIRECT("J29")))</f>
        <v xml:space="preserve"> </v>
      </c>
      <c r="AK29" t="str">
        <f ca="1">IF(ISBLANK(INDIRECT("K29"))," ",(INDIRECT("K29")))</f>
        <v xml:space="preserve"> </v>
      </c>
      <c r="AL29" t="str">
        <f ca="1">IF(ISBLANK(INDIRECT("L29"))," ",(INDIRECT("L29")))</f>
        <v xml:space="preserve"> </v>
      </c>
    </row>
    <row r="30" spans="1:38" ht="51" customHeight="1" x14ac:dyDescent="0.35">
      <c r="A30" s="9">
        <v>25</v>
      </c>
      <c r="B30" s="164"/>
      <c r="C30" s="164"/>
      <c r="D30" s="165"/>
      <c r="E30" s="166"/>
      <c r="F30" s="167"/>
      <c r="G30" s="167"/>
      <c r="H30" s="166"/>
      <c r="I30" s="166"/>
      <c r="J30" s="166"/>
      <c r="K30" s="168"/>
      <c r="L30" s="168"/>
      <c r="AB30" t="str">
        <f ca="1">IF(ISBLANK(INDIRECT("B30"))," ",(INDIRECT("B30")))</f>
        <v xml:space="preserve"> </v>
      </c>
      <c r="AC30" t="str">
        <f ca="1">IF(ISBLANK(INDIRECT("C30"))," ",(INDIRECT("C30")))</f>
        <v xml:space="preserve"> </v>
      </c>
      <c r="AD30" t="str">
        <f ca="1">IF(ISBLANK(INDIRECT("D30"))," ",(INDIRECT("D30")))</f>
        <v xml:space="preserve"> </v>
      </c>
      <c r="AE30" t="str">
        <f ca="1">IF(ISBLANK(INDIRECT("E30"))," ",(INDIRECT("E30")))</f>
        <v xml:space="preserve"> </v>
      </c>
      <c r="AF30" t="str">
        <f ca="1">IF(ISBLANK(INDIRECT("F30"))," ",(INDIRECT("F30")))</f>
        <v xml:space="preserve"> </v>
      </c>
      <c r="AG30" t="str">
        <f ca="1">IF(ISBLANK(INDIRECT("G30"))," ",(INDIRECT("G30")))</f>
        <v xml:space="preserve"> </v>
      </c>
      <c r="AH30" t="str">
        <f ca="1">IF(ISBLANK(INDIRECT("H30"))," ",(INDIRECT("H30")))</f>
        <v xml:space="preserve"> </v>
      </c>
      <c r="AI30" t="str">
        <f ca="1">IF(ISBLANK(INDIRECT("I30"))," ",(INDIRECT("I30")))</f>
        <v xml:space="preserve"> </v>
      </c>
      <c r="AJ30" t="str">
        <f ca="1">IF(ISBLANK(INDIRECT("J30"))," ",(INDIRECT("J30")))</f>
        <v xml:space="preserve"> </v>
      </c>
      <c r="AK30" t="str">
        <f ca="1">IF(ISBLANK(INDIRECT("K30"))," ",(INDIRECT("K30")))</f>
        <v xml:space="preserve"> </v>
      </c>
      <c r="AL30" t="str">
        <f ca="1">IF(ISBLANK(INDIRECT("L30"))," ",(INDIRECT("L30")))</f>
        <v xml:space="preserve"> </v>
      </c>
    </row>
    <row r="31" spans="1:38" ht="51" customHeight="1" x14ac:dyDescent="0.35">
      <c r="A31" s="9">
        <v>26</v>
      </c>
      <c r="B31" s="164"/>
      <c r="C31" s="164"/>
      <c r="D31" s="165"/>
      <c r="E31" s="166"/>
      <c r="F31" s="167"/>
      <c r="G31" s="167"/>
      <c r="H31" s="166"/>
      <c r="I31" s="166"/>
      <c r="J31" s="166"/>
      <c r="K31" s="168"/>
      <c r="L31" s="168"/>
      <c r="AB31" t="str">
        <f ca="1">IF(ISBLANK(INDIRECT("B31"))," ",(INDIRECT("B31")))</f>
        <v xml:space="preserve"> </v>
      </c>
      <c r="AC31" t="str">
        <f ca="1">IF(ISBLANK(INDIRECT("C31"))," ",(INDIRECT("C31")))</f>
        <v xml:space="preserve"> </v>
      </c>
      <c r="AD31" t="str">
        <f ca="1">IF(ISBLANK(INDIRECT("D31"))," ",(INDIRECT("D31")))</f>
        <v xml:space="preserve"> </v>
      </c>
      <c r="AE31" t="str">
        <f ca="1">IF(ISBLANK(INDIRECT("E31"))," ",(INDIRECT("E31")))</f>
        <v xml:space="preserve"> </v>
      </c>
      <c r="AF31" t="str">
        <f ca="1">IF(ISBLANK(INDIRECT("F31"))," ",(INDIRECT("F31")))</f>
        <v xml:space="preserve"> </v>
      </c>
      <c r="AG31" t="str">
        <f ca="1">IF(ISBLANK(INDIRECT("G31"))," ",(INDIRECT("G31")))</f>
        <v xml:space="preserve"> </v>
      </c>
      <c r="AH31" t="str">
        <f ca="1">IF(ISBLANK(INDIRECT("H31"))," ",(INDIRECT("H31")))</f>
        <v xml:space="preserve"> </v>
      </c>
      <c r="AI31" t="str">
        <f ca="1">IF(ISBLANK(INDIRECT("I31"))," ",(INDIRECT("I31")))</f>
        <v xml:space="preserve"> </v>
      </c>
      <c r="AJ31" t="str">
        <f ca="1">IF(ISBLANK(INDIRECT("J31"))," ",(INDIRECT("J31")))</f>
        <v xml:space="preserve"> </v>
      </c>
      <c r="AK31" t="str">
        <f ca="1">IF(ISBLANK(INDIRECT("K31"))," ",(INDIRECT("K31")))</f>
        <v xml:space="preserve"> </v>
      </c>
      <c r="AL31" t="str">
        <f ca="1">IF(ISBLANK(INDIRECT("L31"))," ",(INDIRECT("L31")))</f>
        <v xml:space="preserve"> </v>
      </c>
    </row>
    <row r="32" spans="1:38" ht="51" customHeight="1" x14ac:dyDescent="0.35">
      <c r="A32" s="9">
        <v>27</v>
      </c>
      <c r="B32" s="164"/>
      <c r="C32" s="164"/>
      <c r="D32" s="165"/>
      <c r="E32" s="166"/>
      <c r="F32" s="167"/>
      <c r="G32" s="167"/>
      <c r="H32" s="166"/>
      <c r="I32" s="166"/>
      <c r="J32" s="166"/>
      <c r="K32" s="168"/>
      <c r="L32" s="168"/>
      <c r="AB32" t="str">
        <f ca="1">IF(ISBLANK(INDIRECT("B32"))," ",(INDIRECT("B32")))</f>
        <v xml:space="preserve"> </v>
      </c>
      <c r="AC32" t="str">
        <f ca="1">IF(ISBLANK(INDIRECT("C32"))," ",(INDIRECT("C32")))</f>
        <v xml:space="preserve"> </v>
      </c>
      <c r="AD32" t="str">
        <f ca="1">IF(ISBLANK(INDIRECT("D32"))," ",(INDIRECT("D32")))</f>
        <v xml:space="preserve"> </v>
      </c>
      <c r="AE32" t="str">
        <f ca="1">IF(ISBLANK(INDIRECT("E32"))," ",(INDIRECT("E32")))</f>
        <v xml:space="preserve"> </v>
      </c>
      <c r="AF32" t="str">
        <f ca="1">IF(ISBLANK(INDIRECT("F32"))," ",(INDIRECT("F32")))</f>
        <v xml:space="preserve"> </v>
      </c>
      <c r="AG32" t="str">
        <f ca="1">IF(ISBLANK(INDIRECT("G32"))," ",(INDIRECT("G32")))</f>
        <v xml:space="preserve"> </v>
      </c>
      <c r="AH32" t="str">
        <f ca="1">IF(ISBLANK(INDIRECT("H32"))," ",(INDIRECT("H32")))</f>
        <v xml:space="preserve"> </v>
      </c>
      <c r="AI32" t="str">
        <f ca="1">IF(ISBLANK(INDIRECT("I32"))," ",(INDIRECT("I32")))</f>
        <v xml:space="preserve"> </v>
      </c>
      <c r="AJ32" t="str">
        <f ca="1">IF(ISBLANK(INDIRECT("J32"))," ",(INDIRECT("J32")))</f>
        <v xml:space="preserve"> </v>
      </c>
      <c r="AK32" t="str">
        <f ca="1">IF(ISBLANK(INDIRECT("K32"))," ",(INDIRECT("K32")))</f>
        <v xml:space="preserve"> </v>
      </c>
      <c r="AL32" t="str">
        <f ca="1">IF(ISBLANK(INDIRECT("L32"))," ",(INDIRECT("L32")))</f>
        <v xml:space="preserve"> </v>
      </c>
    </row>
    <row r="33" spans="1:38" ht="51" customHeight="1" x14ac:dyDescent="0.35">
      <c r="A33" s="9">
        <v>28</v>
      </c>
      <c r="B33" s="164"/>
      <c r="C33" s="164"/>
      <c r="D33" s="165"/>
      <c r="E33" s="166"/>
      <c r="F33" s="167"/>
      <c r="G33" s="167"/>
      <c r="H33" s="166"/>
      <c r="I33" s="166"/>
      <c r="J33" s="166"/>
      <c r="K33" s="168"/>
      <c r="L33" s="168"/>
      <c r="AB33" t="str">
        <f ca="1">IF(ISBLANK(INDIRECT("B33"))," ",(INDIRECT("B33")))</f>
        <v xml:space="preserve"> </v>
      </c>
      <c r="AC33" t="str">
        <f ca="1">IF(ISBLANK(INDIRECT("C33"))," ",(INDIRECT("C33")))</f>
        <v xml:space="preserve"> </v>
      </c>
      <c r="AD33" t="str">
        <f ca="1">IF(ISBLANK(INDIRECT("D33"))," ",(INDIRECT("D33")))</f>
        <v xml:space="preserve"> </v>
      </c>
      <c r="AE33" t="str">
        <f ca="1">IF(ISBLANK(INDIRECT("E33"))," ",(INDIRECT("E33")))</f>
        <v xml:space="preserve"> </v>
      </c>
      <c r="AF33" t="str">
        <f ca="1">IF(ISBLANK(INDIRECT("F33"))," ",(INDIRECT("F33")))</f>
        <v xml:space="preserve"> </v>
      </c>
      <c r="AG33" t="str">
        <f ca="1">IF(ISBLANK(INDIRECT("G33"))," ",(INDIRECT("G33")))</f>
        <v xml:space="preserve"> </v>
      </c>
      <c r="AH33" t="str">
        <f ca="1">IF(ISBLANK(INDIRECT("H33"))," ",(INDIRECT("H33")))</f>
        <v xml:space="preserve"> </v>
      </c>
      <c r="AI33" t="str">
        <f ca="1">IF(ISBLANK(INDIRECT("I33"))," ",(INDIRECT("I33")))</f>
        <v xml:space="preserve"> </v>
      </c>
      <c r="AJ33" t="str">
        <f ca="1">IF(ISBLANK(INDIRECT("J33"))," ",(INDIRECT("J33")))</f>
        <v xml:space="preserve"> </v>
      </c>
      <c r="AK33" t="str">
        <f ca="1">IF(ISBLANK(INDIRECT("K33"))," ",(INDIRECT("K33")))</f>
        <v xml:space="preserve"> </v>
      </c>
      <c r="AL33" t="str">
        <f ca="1">IF(ISBLANK(INDIRECT("L33"))," ",(INDIRECT("L33")))</f>
        <v xml:space="preserve"> </v>
      </c>
    </row>
    <row r="34" spans="1:38" ht="51" customHeight="1" x14ac:dyDescent="0.35">
      <c r="A34" s="9">
        <v>29</v>
      </c>
      <c r="B34" s="164"/>
      <c r="C34" s="164"/>
      <c r="D34" s="165"/>
      <c r="E34" s="166"/>
      <c r="F34" s="167"/>
      <c r="G34" s="167"/>
      <c r="H34" s="166"/>
      <c r="I34" s="166"/>
      <c r="J34" s="166"/>
      <c r="K34" s="168"/>
      <c r="L34" s="168"/>
      <c r="AB34" t="str">
        <f ca="1">IF(ISBLANK(INDIRECT("B34"))," ",(INDIRECT("B34")))</f>
        <v xml:space="preserve"> </v>
      </c>
      <c r="AC34" t="str">
        <f ca="1">IF(ISBLANK(INDIRECT("C34"))," ",(INDIRECT("C34")))</f>
        <v xml:space="preserve"> </v>
      </c>
      <c r="AD34" t="str">
        <f ca="1">IF(ISBLANK(INDIRECT("D34"))," ",(INDIRECT("D34")))</f>
        <v xml:space="preserve"> </v>
      </c>
      <c r="AE34" t="str">
        <f ca="1">IF(ISBLANK(INDIRECT("E34"))," ",(INDIRECT("E34")))</f>
        <v xml:space="preserve"> </v>
      </c>
      <c r="AF34" t="str">
        <f ca="1">IF(ISBLANK(INDIRECT("F34"))," ",(INDIRECT("F34")))</f>
        <v xml:space="preserve"> </v>
      </c>
      <c r="AG34" t="str">
        <f ca="1">IF(ISBLANK(INDIRECT("G34"))," ",(INDIRECT("G34")))</f>
        <v xml:space="preserve"> </v>
      </c>
      <c r="AH34" t="str">
        <f ca="1">IF(ISBLANK(INDIRECT("H34"))," ",(INDIRECT("H34")))</f>
        <v xml:space="preserve"> </v>
      </c>
      <c r="AI34" t="str">
        <f ca="1">IF(ISBLANK(INDIRECT("I34"))," ",(INDIRECT("I34")))</f>
        <v xml:space="preserve"> </v>
      </c>
      <c r="AJ34" t="str">
        <f ca="1">IF(ISBLANK(INDIRECT("J34"))," ",(INDIRECT("J34")))</f>
        <v xml:space="preserve"> </v>
      </c>
      <c r="AK34" t="str">
        <f ca="1">IF(ISBLANK(INDIRECT("K34"))," ",(INDIRECT("K34")))</f>
        <v xml:space="preserve"> </v>
      </c>
      <c r="AL34" t="str">
        <f ca="1">IF(ISBLANK(INDIRECT("L34"))," ",(INDIRECT("L34")))</f>
        <v xml:space="preserve"> </v>
      </c>
    </row>
    <row r="35" spans="1:38" ht="51" customHeight="1" x14ac:dyDescent="0.35">
      <c r="A35" s="9">
        <v>30</v>
      </c>
      <c r="B35" s="164"/>
      <c r="C35" s="164"/>
      <c r="D35" s="165"/>
      <c r="E35" s="166"/>
      <c r="F35" s="167"/>
      <c r="G35" s="167"/>
      <c r="H35" s="166"/>
      <c r="I35" s="166"/>
      <c r="J35" s="166"/>
      <c r="K35" s="168"/>
      <c r="L35" s="168"/>
      <c r="AB35" t="str">
        <f ca="1">IF(ISBLANK(INDIRECT("B35"))," ",(INDIRECT("B35")))</f>
        <v xml:space="preserve"> </v>
      </c>
      <c r="AC35" t="str">
        <f ca="1">IF(ISBLANK(INDIRECT("C35"))," ",(INDIRECT("C35")))</f>
        <v xml:space="preserve"> </v>
      </c>
      <c r="AD35" t="str">
        <f ca="1">IF(ISBLANK(INDIRECT("D35"))," ",(INDIRECT("D35")))</f>
        <v xml:space="preserve"> </v>
      </c>
      <c r="AE35" t="str">
        <f ca="1">IF(ISBLANK(INDIRECT("E35"))," ",(INDIRECT("E35")))</f>
        <v xml:space="preserve"> </v>
      </c>
      <c r="AF35" t="str">
        <f ca="1">IF(ISBLANK(INDIRECT("F35"))," ",(INDIRECT("F35")))</f>
        <v xml:space="preserve"> </v>
      </c>
      <c r="AG35" t="str">
        <f ca="1">IF(ISBLANK(INDIRECT("G35"))," ",(INDIRECT("G35")))</f>
        <v xml:space="preserve"> </v>
      </c>
      <c r="AH35" t="str">
        <f ca="1">IF(ISBLANK(INDIRECT("H35"))," ",(INDIRECT("H35")))</f>
        <v xml:space="preserve"> </v>
      </c>
      <c r="AI35" t="str">
        <f ca="1">IF(ISBLANK(INDIRECT("I35"))," ",(INDIRECT("I35")))</f>
        <v xml:space="preserve"> </v>
      </c>
      <c r="AJ35" t="str">
        <f ca="1">IF(ISBLANK(INDIRECT("J35"))," ",(INDIRECT("J35")))</f>
        <v xml:space="preserve"> </v>
      </c>
      <c r="AK35" t="str">
        <f ca="1">IF(ISBLANK(INDIRECT("K35"))," ",(INDIRECT("K35")))</f>
        <v xml:space="preserve"> </v>
      </c>
      <c r="AL35" t="str">
        <f ca="1">IF(ISBLANK(INDIRECT("L35"))," ",(INDIRECT("L35")))</f>
        <v xml:space="preserve"> </v>
      </c>
    </row>
    <row r="36" spans="1:38" ht="51" customHeight="1" x14ac:dyDescent="0.35">
      <c r="A36" s="9">
        <v>31</v>
      </c>
      <c r="B36" s="164"/>
      <c r="C36" s="164"/>
      <c r="D36" s="165"/>
      <c r="E36" s="166"/>
      <c r="F36" s="167"/>
      <c r="G36" s="167"/>
      <c r="H36" s="166"/>
      <c r="I36" s="166"/>
      <c r="J36" s="166"/>
      <c r="K36" s="168"/>
      <c r="L36" s="168"/>
      <c r="AB36" t="str">
        <f ca="1">IF(ISBLANK(INDIRECT("B36"))," ",(INDIRECT("B36")))</f>
        <v xml:space="preserve"> </v>
      </c>
      <c r="AC36" t="str">
        <f ca="1">IF(ISBLANK(INDIRECT("C36"))," ",(INDIRECT("C36")))</f>
        <v xml:space="preserve"> </v>
      </c>
      <c r="AD36" t="str">
        <f ca="1">IF(ISBLANK(INDIRECT("D36"))," ",(INDIRECT("D36")))</f>
        <v xml:space="preserve"> </v>
      </c>
      <c r="AE36" t="str">
        <f ca="1">IF(ISBLANK(INDIRECT("E36"))," ",(INDIRECT("E36")))</f>
        <v xml:space="preserve"> </v>
      </c>
      <c r="AF36" t="str">
        <f ca="1">IF(ISBLANK(INDIRECT("F36"))," ",(INDIRECT("F36")))</f>
        <v xml:space="preserve"> </v>
      </c>
      <c r="AG36" t="str">
        <f ca="1">IF(ISBLANK(INDIRECT("G36"))," ",(INDIRECT("G36")))</f>
        <v xml:space="preserve"> </v>
      </c>
      <c r="AH36" t="str">
        <f ca="1">IF(ISBLANK(INDIRECT("H36"))," ",(INDIRECT("H36")))</f>
        <v xml:space="preserve"> </v>
      </c>
      <c r="AI36" t="str">
        <f ca="1">IF(ISBLANK(INDIRECT("I36"))," ",(INDIRECT("I36")))</f>
        <v xml:space="preserve"> </v>
      </c>
      <c r="AJ36" t="str">
        <f ca="1">IF(ISBLANK(INDIRECT("J36"))," ",(INDIRECT("J36")))</f>
        <v xml:space="preserve"> </v>
      </c>
      <c r="AK36" t="str">
        <f ca="1">IF(ISBLANK(INDIRECT("K36"))," ",(INDIRECT("K36")))</f>
        <v xml:space="preserve"> </v>
      </c>
      <c r="AL36" t="str">
        <f ca="1">IF(ISBLANK(INDIRECT("L36"))," ",(INDIRECT("L36")))</f>
        <v xml:space="preserve"> </v>
      </c>
    </row>
    <row r="37" spans="1:38" ht="51" customHeight="1" x14ac:dyDescent="0.35">
      <c r="A37" s="9">
        <v>32</v>
      </c>
      <c r="B37" s="164"/>
      <c r="C37" s="164"/>
      <c r="D37" s="165"/>
      <c r="E37" s="166"/>
      <c r="F37" s="167"/>
      <c r="G37" s="167"/>
      <c r="H37" s="166"/>
      <c r="I37" s="166"/>
      <c r="J37" s="166"/>
      <c r="K37" s="168"/>
      <c r="L37" s="168"/>
      <c r="AB37" t="str">
        <f ca="1">IF(ISBLANK(INDIRECT("B37"))," ",(INDIRECT("B37")))</f>
        <v xml:space="preserve"> </v>
      </c>
      <c r="AC37" t="str">
        <f ca="1">IF(ISBLANK(INDIRECT("C37"))," ",(INDIRECT("C37")))</f>
        <v xml:space="preserve"> </v>
      </c>
      <c r="AD37" t="str">
        <f ca="1">IF(ISBLANK(INDIRECT("D37"))," ",(INDIRECT("D37")))</f>
        <v xml:space="preserve"> </v>
      </c>
      <c r="AE37" t="str">
        <f ca="1">IF(ISBLANK(INDIRECT("E37"))," ",(INDIRECT("E37")))</f>
        <v xml:space="preserve"> </v>
      </c>
      <c r="AF37" t="str">
        <f ca="1">IF(ISBLANK(INDIRECT("F37"))," ",(INDIRECT("F37")))</f>
        <v xml:space="preserve"> </v>
      </c>
      <c r="AG37" t="str">
        <f ca="1">IF(ISBLANK(INDIRECT("G37"))," ",(INDIRECT("G37")))</f>
        <v xml:space="preserve"> </v>
      </c>
      <c r="AH37" t="str">
        <f ca="1">IF(ISBLANK(INDIRECT("H37"))," ",(INDIRECT("H37")))</f>
        <v xml:space="preserve"> </v>
      </c>
      <c r="AI37" t="str">
        <f ca="1">IF(ISBLANK(INDIRECT("I37"))," ",(INDIRECT("I37")))</f>
        <v xml:space="preserve"> </v>
      </c>
      <c r="AJ37" t="str">
        <f ca="1">IF(ISBLANK(INDIRECT("J37"))," ",(INDIRECT("J37")))</f>
        <v xml:space="preserve"> </v>
      </c>
      <c r="AK37" t="str">
        <f ca="1">IF(ISBLANK(INDIRECT("K37"))," ",(INDIRECT("K37")))</f>
        <v xml:space="preserve"> </v>
      </c>
      <c r="AL37" t="str">
        <f ca="1">IF(ISBLANK(INDIRECT("L37"))," ",(INDIRECT("L37")))</f>
        <v xml:space="preserve"> </v>
      </c>
    </row>
    <row r="38" spans="1:38" ht="51" customHeight="1" x14ac:dyDescent="0.35">
      <c r="A38" s="9">
        <v>33</v>
      </c>
      <c r="B38" s="164"/>
      <c r="C38" s="164"/>
      <c r="D38" s="165"/>
      <c r="E38" s="166"/>
      <c r="F38" s="167"/>
      <c r="G38" s="167"/>
      <c r="H38" s="166"/>
      <c r="I38" s="166"/>
      <c r="J38" s="166"/>
      <c r="K38" s="168"/>
      <c r="L38" s="168"/>
      <c r="AB38" t="str">
        <f ca="1">IF(ISBLANK(INDIRECT("B38"))," ",(INDIRECT("B38")))</f>
        <v xml:space="preserve"> </v>
      </c>
      <c r="AC38" t="str">
        <f ca="1">IF(ISBLANK(INDIRECT("C38"))," ",(INDIRECT("C38")))</f>
        <v xml:space="preserve"> </v>
      </c>
      <c r="AD38" t="str">
        <f ca="1">IF(ISBLANK(INDIRECT("D38"))," ",(INDIRECT("D38")))</f>
        <v xml:space="preserve"> </v>
      </c>
      <c r="AE38" t="str">
        <f ca="1">IF(ISBLANK(INDIRECT("E38"))," ",(INDIRECT("E38")))</f>
        <v xml:space="preserve"> </v>
      </c>
      <c r="AF38" t="str">
        <f ca="1">IF(ISBLANK(INDIRECT("F38"))," ",(INDIRECT("F38")))</f>
        <v xml:space="preserve"> </v>
      </c>
      <c r="AG38" t="str">
        <f ca="1">IF(ISBLANK(INDIRECT("G38"))," ",(INDIRECT("G38")))</f>
        <v xml:space="preserve"> </v>
      </c>
      <c r="AH38" t="str">
        <f ca="1">IF(ISBLANK(INDIRECT("H38"))," ",(INDIRECT("H38")))</f>
        <v xml:space="preserve"> </v>
      </c>
      <c r="AI38" t="str">
        <f ca="1">IF(ISBLANK(INDIRECT("I38"))," ",(INDIRECT("I38")))</f>
        <v xml:space="preserve"> </v>
      </c>
      <c r="AJ38" t="str">
        <f ca="1">IF(ISBLANK(INDIRECT("J38"))," ",(INDIRECT("J38")))</f>
        <v xml:space="preserve"> </v>
      </c>
      <c r="AK38" t="str">
        <f ca="1">IF(ISBLANK(INDIRECT("K38"))," ",(INDIRECT("K38")))</f>
        <v xml:space="preserve"> </v>
      </c>
      <c r="AL38" t="str">
        <f ca="1">IF(ISBLANK(INDIRECT("L38"))," ",(INDIRECT("L38")))</f>
        <v xml:space="preserve"> </v>
      </c>
    </row>
    <row r="39" spans="1:38" ht="51" customHeight="1" x14ac:dyDescent="0.35">
      <c r="A39" s="9">
        <v>34</v>
      </c>
      <c r="B39" s="164"/>
      <c r="C39" s="164"/>
      <c r="D39" s="165"/>
      <c r="E39" s="166"/>
      <c r="F39" s="167"/>
      <c r="G39" s="167"/>
      <c r="H39" s="166"/>
      <c r="I39" s="166"/>
      <c r="J39" s="166"/>
      <c r="K39" s="168"/>
      <c r="L39" s="168"/>
      <c r="AB39" t="str">
        <f ca="1">IF(ISBLANK(INDIRECT("B39"))," ",(INDIRECT("B39")))</f>
        <v xml:space="preserve"> </v>
      </c>
      <c r="AC39" t="str">
        <f ca="1">IF(ISBLANK(INDIRECT("C39"))," ",(INDIRECT("C39")))</f>
        <v xml:space="preserve"> </v>
      </c>
      <c r="AD39" t="str">
        <f ca="1">IF(ISBLANK(INDIRECT("D39"))," ",(INDIRECT("D39")))</f>
        <v xml:space="preserve"> </v>
      </c>
      <c r="AE39" t="str">
        <f ca="1">IF(ISBLANK(INDIRECT("E39"))," ",(INDIRECT("E39")))</f>
        <v xml:space="preserve"> </v>
      </c>
      <c r="AF39" t="str">
        <f ca="1">IF(ISBLANK(INDIRECT("F39"))," ",(INDIRECT("F39")))</f>
        <v xml:space="preserve"> </v>
      </c>
      <c r="AG39" t="str">
        <f ca="1">IF(ISBLANK(INDIRECT("G39"))," ",(INDIRECT("G39")))</f>
        <v xml:space="preserve"> </v>
      </c>
      <c r="AH39" t="str">
        <f ca="1">IF(ISBLANK(INDIRECT("H39"))," ",(INDIRECT("H39")))</f>
        <v xml:space="preserve"> </v>
      </c>
      <c r="AI39" t="str">
        <f ca="1">IF(ISBLANK(INDIRECT("I39"))," ",(INDIRECT("I39")))</f>
        <v xml:space="preserve"> </v>
      </c>
      <c r="AJ39" t="str">
        <f ca="1">IF(ISBLANK(INDIRECT("J39"))," ",(INDIRECT("J39")))</f>
        <v xml:space="preserve"> </v>
      </c>
      <c r="AK39" t="str">
        <f ca="1">IF(ISBLANK(INDIRECT("K39"))," ",(INDIRECT("K39")))</f>
        <v xml:space="preserve"> </v>
      </c>
      <c r="AL39" t="str">
        <f ca="1">IF(ISBLANK(INDIRECT("L39"))," ",(INDIRECT("L39")))</f>
        <v xml:space="preserve"> </v>
      </c>
    </row>
    <row r="40" spans="1:38" ht="51" customHeight="1" x14ac:dyDescent="0.35">
      <c r="A40" s="9">
        <v>35</v>
      </c>
      <c r="B40" s="164"/>
      <c r="C40" s="164"/>
      <c r="D40" s="165"/>
      <c r="E40" s="166"/>
      <c r="F40" s="167"/>
      <c r="G40" s="167"/>
      <c r="H40" s="166"/>
      <c r="I40" s="166"/>
      <c r="J40" s="166"/>
      <c r="K40" s="168"/>
      <c r="L40" s="168"/>
      <c r="AB40" t="str">
        <f ca="1">IF(ISBLANK(INDIRECT("B40"))," ",(INDIRECT("B40")))</f>
        <v xml:space="preserve"> </v>
      </c>
      <c r="AC40" t="str">
        <f ca="1">IF(ISBLANK(INDIRECT("C40"))," ",(INDIRECT("C40")))</f>
        <v xml:space="preserve"> </v>
      </c>
      <c r="AD40" t="str">
        <f ca="1">IF(ISBLANK(INDIRECT("D40"))," ",(INDIRECT("D40")))</f>
        <v xml:space="preserve"> </v>
      </c>
      <c r="AE40" t="str">
        <f ca="1">IF(ISBLANK(INDIRECT("E40"))," ",(INDIRECT("E40")))</f>
        <v xml:space="preserve"> </v>
      </c>
      <c r="AF40" t="str">
        <f ca="1">IF(ISBLANK(INDIRECT("F40"))," ",(INDIRECT("F40")))</f>
        <v xml:space="preserve"> </v>
      </c>
      <c r="AG40" t="str">
        <f ca="1">IF(ISBLANK(INDIRECT("G40"))," ",(INDIRECT("G40")))</f>
        <v xml:space="preserve"> </v>
      </c>
      <c r="AH40" t="str">
        <f ca="1">IF(ISBLANK(INDIRECT("H40"))," ",(INDIRECT("H40")))</f>
        <v xml:space="preserve"> </v>
      </c>
      <c r="AI40" t="str">
        <f ca="1">IF(ISBLANK(INDIRECT("I40"))," ",(INDIRECT("I40")))</f>
        <v xml:space="preserve"> </v>
      </c>
      <c r="AJ40" t="str">
        <f ca="1">IF(ISBLANK(INDIRECT("J40"))," ",(INDIRECT("J40")))</f>
        <v xml:space="preserve"> </v>
      </c>
      <c r="AK40" t="str">
        <f ca="1">IF(ISBLANK(INDIRECT("K40"))," ",(INDIRECT("K40")))</f>
        <v xml:space="preserve"> </v>
      </c>
      <c r="AL40" t="str">
        <f ca="1">IF(ISBLANK(INDIRECT("L40"))," ",(INDIRECT("L40")))</f>
        <v xml:space="preserve"> </v>
      </c>
    </row>
    <row r="41" spans="1:38" ht="51" customHeight="1" x14ac:dyDescent="0.35">
      <c r="A41" s="9">
        <v>36</v>
      </c>
      <c r="B41" s="164"/>
      <c r="C41" s="164"/>
      <c r="D41" s="165"/>
      <c r="E41" s="166"/>
      <c r="F41" s="167"/>
      <c r="G41" s="167"/>
      <c r="H41" s="166"/>
      <c r="I41" s="166"/>
      <c r="J41" s="166"/>
      <c r="K41" s="168"/>
      <c r="L41" s="168"/>
      <c r="AB41" t="str">
        <f ca="1">IF(ISBLANK(INDIRECT("B41"))," ",(INDIRECT("B41")))</f>
        <v xml:space="preserve"> </v>
      </c>
      <c r="AC41" t="str">
        <f ca="1">IF(ISBLANK(INDIRECT("C41"))," ",(INDIRECT("C41")))</f>
        <v xml:space="preserve"> </v>
      </c>
      <c r="AD41" t="str">
        <f ca="1">IF(ISBLANK(INDIRECT("D41"))," ",(INDIRECT("D41")))</f>
        <v xml:space="preserve"> </v>
      </c>
      <c r="AE41" t="str">
        <f ca="1">IF(ISBLANK(INDIRECT("E41"))," ",(INDIRECT("E41")))</f>
        <v xml:space="preserve"> </v>
      </c>
      <c r="AF41" t="str">
        <f ca="1">IF(ISBLANK(INDIRECT("F41"))," ",(INDIRECT("F41")))</f>
        <v xml:space="preserve"> </v>
      </c>
      <c r="AG41" t="str">
        <f ca="1">IF(ISBLANK(INDIRECT("G41"))," ",(INDIRECT("G41")))</f>
        <v xml:space="preserve"> </v>
      </c>
      <c r="AH41" t="str">
        <f ca="1">IF(ISBLANK(INDIRECT("H41"))," ",(INDIRECT("H41")))</f>
        <v xml:space="preserve"> </v>
      </c>
      <c r="AI41" t="str">
        <f ca="1">IF(ISBLANK(INDIRECT("I41"))," ",(INDIRECT("I41")))</f>
        <v xml:space="preserve"> </v>
      </c>
      <c r="AJ41" t="str">
        <f ca="1">IF(ISBLANK(INDIRECT("J41"))," ",(INDIRECT("J41")))</f>
        <v xml:space="preserve"> </v>
      </c>
      <c r="AK41" t="str">
        <f ca="1">IF(ISBLANK(INDIRECT("K41"))," ",(INDIRECT("K41")))</f>
        <v xml:space="preserve"> </v>
      </c>
      <c r="AL41" t="str">
        <f ca="1">IF(ISBLANK(INDIRECT("L41"))," ",(INDIRECT("L41")))</f>
        <v xml:space="preserve"> </v>
      </c>
    </row>
    <row r="42" spans="1:38" ht="51" customHeight="1" x14ac:dyDescent="0.35">
      <c r="A42" s="9">
        <v>37</v>
      </c>
      <c r="B42" s="164"/>
      <c r="C42" s="164"/>
      <c r="D42" s="165"/>
      <c r="E42" s="166"/>
      <c r="F42" s="167"/>
      <c r="G42" s="167"/>
      <c r="H42" s="166"/>
      <c r="I42" s="166"/>
      <c r="J42" s="166"/>
      <c r="K42" s="168"/>
      <c r="L42" s="168"/>
      <c r="AB42" t="str">
        <f ca="1">IF(ISBLANK(INDIRECT("B42"))," ",(INDIRECT("B42")))</f>
        <v xml:space="preserve"> </v>
      </c>
      <c r="AC42" t="str">
        <f ca="1">IF(ISBLANK(INDIRECT("C42"))," ",(INDIRECT("C42")))</f>
        <v xml:space="preserve"> </v>
      </c>
      <c r="AD42" t="str">
        <f ca="1">IF(ISBLANK(INDIRECT("D42"))," ",(INDIRECT("D42")))</f>
        <v xml:space="preserve"> </v>
      </c>
      <c r="AE42" t="str">
        <f ca="1">IF(ISBLANK(INDIRECT("E42"))," ",(INDIRECT("E42")))</f>
        <v xml:space="preserve"> </v>
      </c>
      <c r="AF42" t="str">
        <f ca="1">IF(ISBLANK(INDIRECT("F42"))," ",(INDIRECT("F42")))</f>
        <v xml:space="preserve"> </v>
      </c>
      <c r="AG42" t="str">
        <f ca="1">IF(ISBLANK(INDIRECT("G42"))," ",(INDIRECT("G42")))</f>
        <v xml:space="preserve"> </v>
      </c>
      <c r="AH42" t="str">
        <f ca="1">IF(ISBLANK(INDIRECT("H42"))," ",(INDIRECT("H42")))</f>
        <v xml:space="preserve"> </v>
      </c>
      <c r="AI42" t="str">
        <f ca="1">IF(ISBLANK(INDIRECT("I42"))," ",(INDIRECT("I42")))</f>
        <v xml:space="preserve"> </v>
      </c>
      <c r="AJ42" t="str">
        <f ca="1">IF(ISBLANK(INDIRECT("J42"))," ",(INDIRECT("J42")))</f>
        <v xml:space="preserve"> </v>
      </c>
      <c r="AK42" t="str">
        <f ca="1">IF(ISBLANK(INDIRECT("K42"))," ",(INDIRECT("K42")))</f>
        <v xml:space="preserve"> </v>
      </c>
      <c r="AL42" t="str">
        <f ca="1">IF(ISBLANK(INDIRECT("L42"))," ",(INDIRECT("L42")))</f>
        <v xml:space="preserve"> </v>
      </c>
    </row>
    <row r="43" spans="1:38" ht="51" customHeight="1" x14ac:dyDescent="0.35">
      <c r="A43" s="9">
        <v>38</v>
      </c>
      <c r="B43" s="164"/>
      <c r="C43" s="164"/>
      <c r="D43" s="165"/>
      <c r="E43" s="166"/>
      <c r="F43" s="167"/>
      <c r="G43" s="167"/>
      <c r="H43" s="166"/>
      <c r="I43" s="166"/>
      <c r="J43" s="166"/>
      <c r="K43" s="168"/>
      <c r="L43" s="168"/>
      <c r="AB43" t="str">
        <f ca="1">IF(ISBLANK(INDIRECT("B43"))," ",(INDIRECT("B43")))</f>
        <v xml:space="preserve"> </v>
      </c>
      <c r="AC43" t="str">
        <f ca="1">IF(ISBLANK(INDIRECT("C43"))," ",(INDIRECT("C43")))</f>
        <v xml:space="preserve"> </v>
      </c>
      <c r="AD43" t="str">
        <f ca="1">IF(ISBLANK(INDIRECT("D43"))," ",(INDIRECT("D43")))</f>
        <v xml:space="preserve"> </v>
      </c>
      <c r="AE43" t="str">
        <f ca="1">IF(ISBLANK(INDIRECT("E43"))," ",(INDIRECT("E43")))</f>
        <v xml:space="preserve"> </v>
      </c>
      <c r="AF43" t="str">
        <f ca="1">IF(ISBLANK(INDIRECT("F43"))," ",(INDIRECT("F43")))</f>
        <v xml:space="preserve"> </v>
      </c>
      <c r="AG43" t="str">
        <f ca="1">IF(ISBLANK(INDIRECT("G43"))," ",(INDIRECT("G43")))</f>
        <v xml:space="preserve"> </v>
      </c>
      <c r="AH43" t="str">
        <f ca="1">IF(ISBLANK(INDIRECT("H43"))," ",(INDIRECT("H43")))</f>
        <v xml:space="preserve"> </v>
      </c>
      <c r="AI43" t="str">
        <f ca="1">IF(ISBLANK(INDIRECT("I43"))," ",(INDIRECT("I43")))</f>
        <v xml:space="preserve"> </v>
      </c>
      <c r="AJ43" t="str">
        <f ca="1">IF(ISBLANK(INDIRECT("J43"))," ",(INDIRECT("J43")))</f>
        <v xml:space="preserve"> </v>
      </c>
      <c r="AK43" t="str">
        <f ca="1">IF(ISBLANK(INDIRECT("K43"))," ",(INDIRECT("K43")))</f>
        <v xml:space="preserve"> </v>
      </c>
      <c r="AL43" t="str">
        <f ca="1">IF(ISBLANK(INDIRECT("L43"))," ",(INDIRECT("L43")))</f>
        <v xml:space="preserve"> </v>
      </c>
    </row>
    <row r="44" spans="1:38" ht="51" customHeight="1" x14ac:dyDescent="0.35">
      <c r="A44" s="9">
        <v>39</v>
      </c>
      <c r="B44" s="164"/>
      <c r="C44" s="164"/>
      <c r="D44" s="165"/>
      <c r="E44" s="166"/>
      <c r="F44" s="167"/>
      <c r="G44" s="167"/>
      <c r="H44" s="166"/>
      <c r="I44" s="166"/>
      <c r="J44" s="166"/>
      <c r="K44" s="168"/>
      <c r="L44" s="168"/>
      <c r="AB44" t="str">
        <f ca="1">IF(ISBLANK(INDIRECT("B44"))," ",(INDIRECT("B44")))</f>
        <v xml:space="preserve"> </v>
      </c>
      <c r="AC44" t="str">
        <f ca="1">IF(ISBLANK(INDIRECT("C44"))," ",(INDIRECT("C44")))</f>
        <v xml:space="preserve"> </v>
      </c>
      <c r="AD44" t="str">
        <f ca="1">IF(ISBLANK(INDIRECT("D44"))," ",(INDIRECT("D44")))</f>
        <v xml:space="preserve"> </v>
      </c>
      <c r="AE44" t="str">
        <f ca="1">IF(ISBLANK(INDIRECT("E44"))," ",(INDIRECT("E44")))</f>
        <v xml:space="preserve"> </v>
      </c>
      <c r="AF44" t="str">
        <f ca="1">IF(ISBLANK(INDIRECT("F44"))," ",(INDIRECT("F44")))</f>
        <v xml:space="preserve"> </v>
      </c>
      <c r="AG44" t="str">
        <f ca="1">IF(ISBLANK(INDIRECT("G44"))," ",(INDIRECT("G44")))</f>
        <v xml:space="preserve"> </v>
      </c>
      <c r="AH44" t="str">
        <f ca="1">IF(ISBLANK(INDIRECT("H44"))," ",(INDIRECT("H44")))</f>
        <v xml:space="preserve"> </v>
      </c>
      <c r="AI44" t="str">
        <f ca="1">IF(ISBLANK(INDIRECT("I44"))," ",(INDIRECT("I44")))</f>
        <v xml:space="preserve"> </v>
      </c>
      <c r="AJ44" t="str">
        <f ca="1">IF(ISBLANK(INDIRECT("J44"))," ",(INDIRECT("J44")))</f>
        <v xml:space="preserve"> </v>
      </c>
      <c r="AK44" t="str">
        <f ca="1">IF(ISBLANK(INDIRECT("K44"))," ",(INDIRECT("K44")))</f>
        <v xml:space="preserve"> </v>
      </c>
      <c r="AL44" t="str">
        <f ca="1">IF(ISBLANK(INDIRECT("L44"))," ",(INDIRECT("L44")))</f>
        <v xml:space="preserve"> </v>
      </c>
    </row>
    <row r="45" spans="1:38" ht="51" customHeight="1" x14ac:dyDescent="0.35">
      <c r="A45" s="9">
        <v>40</v>
      </c>
      <c r="B45" s="164"/>
      <c r="C45" s="164"/>
      <c r="D45" s="165"/>
      <c r="E45" s="166"/>
      <c r="F45" s="167"/>
      <c r="G45" s="167"/>
      <c r="H45" s="166"/>
      <c r="I45" s="166"/>
      <c r="J45" s="166"/>
      <c r="K45" s="168"/>
      <c r="L45" s="168"/>
      <c r="AB45" t="str">
        <f ca="1">IF(ISBLANK(INDIRECT("B45"))," ",(INDIRECT("B45")))</f>
        <v xml:space="preserve"> </v>
      </c>
      <c r="AC45" t="str">
        <f ca="1">IF(ISBLANK(INDIRECT("C45"))," ",(INDIRECT("C45")))</f>
        <v xml:space="preserve"> </v>
      </c>
      <c r="AD45" t="str">
        <f ca="1">IF(ISBLANK(INDIRECT("D45"))," ",(INDIRECT("D45")))</f>
        <v xml:space="preserve"> </v>
      </c>
      <c r="AE45" t="str">
        <f ca="1">IF(ISBLANK(INDIRECT("E45"))," ",(INDIRECT("E45")))</f>
        <v xml:space="preserve"> </v>
      </c>
      <c r="AF45" t="str">
        <f ca="1">IF(ISBLANK(INDIRECT("F45"))," ",(INDIRECT("F45")))</f>
        <v xml:space="preserve"> </v>
      </c>
      <c r="AG45" t="str">
        <f ca="1">IF(ISBLANK(INDIRECT("G45"))," ",(INDIRECT("G45")))</f>
        <v xml:space="preserve"> </v>
      </c>
      <c r="AH45" t="str">
        <f ca="1">IF(ISBLANK(INDIRECT("H45"))," ",(INDIRECT("H45")))</f>
        <v xml:space="preserve"> </v>
      </c>
      <c r="AI45" t="str">
        <f ca="1">IF(ISBLANK(INDIRECT("I45"))," ",(INDIRECT("I45")))</f>
        <v xml:space="preserve"> </v>
      </c>
      <c r="AJ45" t="str">
        <f ca="1">IF(ISBLANK(INDIRECT("J45"))," ",(INDIRECT("J45")))</f>
        <v xml:space="preserve"> </v>
      </c>
      <c r="AK45" t="str">
        <f ca="1">IF(ISBLANK(INDIRECT("K45"))," ",(INDIRECT("K45")))</f>
        <v xml:space="preserve"> </v>
      </c>
      <c r="AL45" t="str">
        <f ca="1">IF(ISBLANK(INDIRECT("L45"))," ",(INDIRECT("L45")))</f>
        <v xml:space="preserve"> </v>
      </c>
    </row>
    <row r="46" spans="1:38" ht="51" customHeight="1" x14ac:dyDescent="0.35">
      <c r="A46" s="9">
        <v>41</v>
      </c>
      <c r="B46" s="164"/>
      <c r="C46" s="164"/>
      <c r="D46" s="165"/>
      <c r="E46" s="166"/>
      <c r="F46" s="167"/>
      <c r="G46" s="167"/>
      <c r="H46" s="166"/>
      <c r="I46" s="166"/>
      <c r="J46" s="166"/>
      <c r="K46" s="168"/>
      <c r="L46" s="168"/>
      <c r="AB46" t="str">
        <f ca="1">IF(ISBLANK(INDIRECT("B46"))," ",(INDIRECT("B46")))</f>
        <v xml:space="preserve"> </v>
      </c>
      <c r="AC46" t="str">
        <f ca="1">IF(ISBLANK(INDIRECT("C46"))," ",(INDIRECT("C46")))</f>
        <v xml:space="preserve"> </v>
      </c>
      <c r="AD46" t="str">
        <f ca="1">IF(ISBLANK(INDIRECT("D46"))," ",(INDIRECT("D46")))</f>
        <v xml:space="preserve"> </v>
      </c>
      <c r="AE46" t="str">
        <f ca="1">IF(ISBLANK(INDIRECT("E46"))," ",(INDIRECT("E46")))</f>
        <v xml:space="preserve"> </v>
      </c>
      <c r="AF46" t="str">
        <f ca="1">IF(ISBLANK(INDIRECT("F46"))," ",(INDIRECT("F46")))</f>
        <v xml:space="preserve"> </v>
      </c>
      <c r="AG46" t="str">
        <f ca="1">IF(ISBLANK(INDIRECT("G46"))," ",(INDIRECT("G46")))</f>
        <v xml:space="preserve"> </v>
      </c>
      <c r="AH46" t="str">
        <f ca="1">IF(ISBLANK(INDIRECT("H46"))," ",(INDIRECT("H46")))</f>
        <v xml:space="preserve"> </v>
      </c>
      <c r="AI46" t="str">
        <f ca="1">IF(ISBLANK(INDIRECT("I46"))," ",(INDIRECT("I46")))</f>
        <v xml:space="preserve"> </v>
      </c>
      <c r="AJ46" t="str">
        <f ca="1">IF(ISBLANK(INDIRECT("J46"))," ",(INDIRECT("J46")))</f>
        <v xml:space="preserve"> </v>
      </c>
      <c r="AK46" t="str">
        <f ca="1">IF(ISBLANK(INDIRECT("K46"))," ",(INDIRECT("K46")))</f>
        <v xml:space="preserve"> </v>
      </c>
      <c r="AL46" t="str">
        <f ca="1">IF(ISBLANK(INDIRECT("L46"))," ",(INDIRECT("L46")))</f>
        <v xml:space="preserve"> </v>
      </c>
    </row>
    <row r="47" spans="1:38" ht="51" customHeight="1" x14ac:dyDescent="0.35">
      <c r="A47" s="9">
        <v>42</v>
      </c>
      <c r="B47" s="164"/>
      <c r="C47" s="164"/>
      <c r="D47" s="165"/>
      <c r="E47" s="166"/>
      <c r="F47" s="167"/>
      <c r="G47" s="167"/>
      <c r="H47" s="166"/>
      <c r="I47" s="166"/>
      <c r="J47" s="166"/>
      <c r="K47" s="168"/>
      <c r="L47" s="168"/>
      <c r="AB47" t="str">
        <f ca="1">IF(ISBLANK(INDIRECT("B47"))," ",(INDIRECT("B47")))</f>
        <v xml:space="preserve"> </v>
      </c>
      <c r="AC47" t="str">
        <f ca="1">IF(ISBLANK(INDIRECT("C47"))," ",(INDIRECT("C47")))</f>
        <v xml:space="preserve"> </v>
      </c>
      <c r="AD47" t="str">
        <f ca="1">IF(ISBLANK(INDIRECT("D47"))," ",(INDIRECT("D47")))</f>
        <v xml:space="preserve"> </v>
      </c>
      <c r="AE47" t="str">
        <f ca="1">IF(ISBLANK(INDIRECT("E47"))," ",(INDIRECT("E47")))</f>
        <v xml:space="preserve"> </v>
      </c>
      <c r="AF47" t="str">
        <f ca="1">IF(ISBLANK(INDIRECT("F47"))," ",(INDIRECT("F47")))</f>
        <v xml:space="preserve"> </v>
      </c>
      <c r="AG47" t="str">
        <f ca="1">IF(ISBLANK(INDIRECT("G47"))," ",(INDIRECT("G47")))</f>
        <v xml:space="preserve"> </v>
      </c>
      <c r="AH47" t="str">
        <f ca="1">IF(ISBLANK(INDIRECT("H47"))," ",(INDIRECT("H47")))</f>
        <v xml:space="preserve"> </v>
      </c>
      <c r="AI47" t="str">
        <f ca="1">IF(ISBLANK(INDIRECT("I47"))," ",(INDIRECT("I47")))</f>
        <v xml:space="preserve"> </v>
      </c>
      <c r="AJ47" t="str">
        <f ca="1">IF(ISBLANK(INDIRECT("J47"))," ",(INDIRECT("J47")))</f>
        <v xml:space="preserve"> </v>
      </c>
      <c r="AK47" t="str">
        <f ca="1">IF(ISBLANK(INDIRECT("K47"))," ",(INDIRECT("K47")))</f>
        <v xml:space="preserve"> </v>
      </c>
      <c r="AL47" t="str">
        <f ca="1">IF(ISBLANK(INDIRECT("L47"))," ",(INDIRECT("L47")))</f>
        <v xml:space="preserve"> </v>
      </c>
    </row>
    <row r="48" spans="1:38" ht="51" customHeight="1" x14ac:dyDescent="0.35">
      <c r="A48" s="9">
        <v>43</v>
      </c>
      <c r="B48" s="164"/>
      <c r="C48" s="164"/>
      <c r="D48" s="165"/>
      <c r="E48" s="166"/>
      <c r="F48" s="167"/>
      <c r="G48" s="167"/>
      <c r="H48" s="166"/>
      <c r="I48" s="166"/>
      <c r="J48" s="166"/>
      <c r="K48" s="168"/>
      <c r="L48" s="168"/>
      <c r="AB48" t="str">
        <f ca="1">IF(ISBLANK(INDIRECT("B48"))," ",(INDIRECT("B48")))</f>
        <v xml:space="preserve"> </v>
      </c>
      <c r="AC48" t="str">
        <f ca="1">IF(ISBLANK(INDIRECT("C48"))," ",(INDIRECT("C48")))</f>
        <v xml:space="preserve"> </v>
      </c>
      <c r="AD48" t="str">
        <f ca="1">IF(ISBLANK(INDIRECT("D48"))," ",(INDIRECT("D48")))</f>
        <v xml:space="preserve"> </v>
      </c>
      <c r="AE48" t="str">
        <f ca="1">IF(ISBLANK(INDIRECT("E48"))," ",(INDIRECT("E48")))</f>
        <v xml:space="preserve"> </v>
      </c>
      <c r="AF48" t="str">
        <f ca="1">IF(ISBLANK(INDIRECT("F48"))," ",(INDIRECT("F48")))</f>
        <v xml:space="preserve"> </v>
      </c>
      <c r="AG48" t="str">
        <f ca="1">IF(ISBLANK(INDIRECT("G48"))," ",(INDIRECT("G48")))</f>
        <v xml:space="preserve"> </v>
      </c>
      <c r="AH48" t="str">
        <f ca="1">IF(ISBLANK(INDIRECT("H48"))," ",(INDIRECT("H48")))</f>
        <v xml:space="preserve"> </v>
      </c>
      <c r="AI48" t="str">
        <f ca="1">IF(ISBLANK(INDIRECT("I48"))," ",(INDIRECT("I48")))</f>
        <v xml:space="preserve"> </v>
      </c>
      <c r="AJ48" t="str">
        <f ca="1">IF(ISBLANK(INDIRECT("J48"))," ",(INDIRECT("J48")))</f>
        <v xml:space="preserve"> </v>
      </c>
      <c r="AK48" t="str">
        <f ca="1">IF(ISBLANK(INDIRECT("K48"))," ",(INDIRECT("K48")))</f>
        <v xml:space="preserve"> </v>
      </c>
      <c r="AL48" t="str">
        <f ca="1">IF(ISBLANK(INDIRECT("L48"))," ",(INDIRECT("L48")))</f>
        <v xml:space="preserve"> </v>
      </c>
    </row>
    <row r="49" spans="1:38" ht="51" customHeight="1" x14ac:dyDescent="0.35">
      <c r="A49" s="9">
        <v>44</v>
      </c>
      <c r="B49" s="164"/>
      <c r="C49" s="164"/>
      <c r="D49" s="165"/>
      <c r="E49" s="166"/>
      <c r="F49" s="167"/>
      <c r="G49" s="167"/>
      <c r="H49" s="166"/>
      <c r="I49" s="166"/>
      <c r="J49" s="166"/>
      <c r="K49" s="168"/>
      <c r="L49" s="168"/>
      <c r="AB49" t="str">
        <f ca="1">IF(ISBLANK(INDIRECT("B49"))," ",(INDIRECT("B49")))</f>
        <v xml:space="preserve"> </v>
      </c>
      <c r="AC49" t="str">
        <f ca="1">IF(ISBLANK(INDIRECT("C49"))," ",(INDIRECT("C49")))</f>
        <v xml:space="preserve"> </v>
      </c>
      <c r="AD49" t="str">
        <f ca="1">IF(ISBLANK(INDIRECT("D49"))," ",(INDIRECT("D49")))</f>
        <v xml:space="preserve"> </v>
      </c>
      <c r="AE49" t="str">
        <f ca="1">IF(ISBLANK(INDIRECT("E49"))," ",(INDIRECT("E49")))</f>
        <v xml:space="preserve"> </v>
      </c>
      <c r="AF49" t="str">
        <f ca="1">IF(ISBLANK(INDIRECT("F49"))," ",(INDIRECT("F49")))</f>
        <v xml:space="preserve"> </v>
      </c>
      <c r="AG49" t="str">
        <f ca="1">IF(ISBLANK(INDIRECT("G49"))," ",(INDIRECT("G49")))</f>
        <v xml:space="preserve"> </v>
      </c>
      <c r="AH49" t="str">
        <f ca="1">IF(ISBLANK(INDIRECT("H49"))," ",(INDIRECT("H49")))</f>
        <v xml:space="preserve"> </v>
      </c>
      <c r="AI49" t="str">
        <f ca="1">IF(ISBLANK(INDIRECT("I49"))," ",(INDIRECT("I49")))</f>
        <v xml:space="preserve"> </v>
      </c>
      <c r="AJ49" t="str">
        <f ca="1">IF(ISBLANK(INDIRECT("J49"))," ",(INDIRECT("J49")))</f>
        <v xml:space="preserve"> </v>
      </c>
      <c r="AK49" t="str">
        <f ca="1">IF(ISBLANK(INDIRECT("K49"))," ",(INDIRECT("K49")))</f>
        <v xml:space="preserve"> </v>
      </c>
      <c r="AL49" t="str">
        <f ca="1">IF(ISBLANK(INDIRECT("L49"))," ",(INDIRECT("L49")))</f>
        <v xml:space="preserve"> </v>
      </c>
    </row>
    <row r="50" spans="1:38" ht="51" customHeight="1" x14ac:dyDescent="0.35">
      <c r="A50" s="9">
        <v>45</v>
      </c>
      <c r="B50" s="164"/>
      <c r="C50" s="164"/>
      <c r="D50" s="165"/>
      <c r="E50" s="166"/>
      <c r="F50" s="167"/>
      <c r="G50" s="167"/>
      <c r="H50" s="166"/>
      <c r="I50" s="166"/>
      <c r="J50" s="166"/>
      <c r="K50" s="168"/>
      <c r="L50" s="168"/>
      <c r="AB50" t="str">
        <f ca="1">IF(ISBLANK(INDIRECT("B50"))," ",(INDIRECT("B50")))</f>
        <v xml:space="preserve"> </v>
      </c>
      <c r="AC50" t="str">
        <f ca="1">IF(ISBLANK(INDIRECT("C50"))," ",(INDIRECT("C50")))</f>
        <v xml:space="preserve"> </v>
      </c>
      <c r="AD50" t="str">
        <f ca="1">IF(ISBLANK(INDIRECT("D50"))," ",(INDIRECT("D50")))</f>
        <v xml:space="preserve"> </v>
      </c>
      <c r="AE50" t="str">
        <f ca="1">IF(ISBLANK(INDIRECT("E50"))," ",(INDIRECT("E50")))</f>
        <v xml:space="preserve"> </v>
      </c>
      <c r="AF50" t="str">
        <f ca="1">IF(ISBLANK(INDIRECT("F50"))," ",(INDIRECT("F50")))</f>
        <v xml:space="preserve"> </v>
      </c>
      <c r="AG50" t="str">
        <f ca="1">IF(ISBLANK(INDIRECT("G50"))," ",(INDIRECT("G50")))</f>
        <v xml:space="preserve"> </v>
      </c>
      <c r="AH50" t="str">
        <f ca="1">IF(ISBLANK(INDIRECT("H50"))," ",(INDIRECT("H50")))</f>
        <v xml:space="preserve"> </v>
      </c>
      <c r="AI50" t="str">
        <f ca="1">IF(ISBLANK(INDIRECT("I50"))," ",(INDIRECT("I50")))</f>
        <v xml:space="preserve"> </v>
      </c>
      <c r="AJ50" t="str">
        <f ca="1">IF(ISBLANK(INDIRECT("J50"))," ",(INDIRECT("J50")))</f>
        <v xml:space="preserve"> </v>
      </c>
      <c r="AK50" t="str">
        <f ca="1">IF(ISBLANK(INDIRECT("K50"))," ",(INDIRECT("K50")))</f>
        <v xml:space="preserve"> </v>
      </c>
      <c r="AL50" t="str">
        <f ca="1">IF(ISBLANK(INDIRECT("L50"))," ",(INDIRECT("L50")))</f>
        <v xml:space="preserve"> </v>
      </c>
    </row>
    <row r="51" spans="1:38" ht="51" customHeight="1" x14ac:dyDescent="0.35">
      <c r="A51" s="9">
        <v>46</v>
      </c>
      <c r="B51" s="164"/>
      <c r="C51" s="164"/>
      <c r="D51" s="165"/>
      <c r="E51" s="166"/>
      <c r="F51" s="167"/>
      <c r="G51" s="167"/>
      <c r="H51" s="166"/>
      <c r="I51" s="166"/>
      <c r="J51" s="166"/>
      <c r="K51" s="168"/>
      <c r="L51" s="168"/>
      <c r="AB51" t="str">
        <f ca="1">IF(ISBLANK(INDIRECT("B51"))," ",(INDIRECT("B51")))</f>
        <v xml:space="preserve"> </v>
      </c>
      <c r="AC51" t="str">
        <f ca="1">IF(ISBLANK(INDIRECT("C51"))," ",(INDIRECT("C51")))</f>
        <v xml:space="preserve"> </v>
      </c>
      <c r="AD51" t="str">
        <f ca="1">IF(ISBLANK(INDIRECT("D51"))," ",(INDIRECT("D51")))</f>
        <v xml:space="preserve"> </v>
      </c>
      <c r="AE51" t="str">
        <f ca="1">IF(ISBLANK(INDIRECT("E51"))," ",(INDIRECT("E51")))</f>
        <v xml:space="preserve"> </v>
      </c>
      <c r="AF51" t="str">
        <f ca="1">IF(ISBLANK(INDIRECT("F51"))," ",(INDIRECT("F51")))</f>
        <v xml:space="preserve"> </v>
      </c>
      <c r="AG51" t="str">
        <f ca="1">IF(ISBLANK(INDIRECT("G51"))," ",(INDIRECT("G51")))</f>
        <v xml:space="preserve"> </v>
      </c>
      <c r="AH51" t="str">
        <f ca="1">IF(ISBLANK(INDIRECT("H51"))," ",(INDIRECT("H51")))</f>
        <v xml:space="preserve"> </v>
      </c>
      <c r="AI51" t="str">
        <f ca="1">IF(ISBLANK(INDIRECT("I51"))," ",(INDIRECT("I51")))</f>
        <v xml:space="preserve"> </v>
      </c>
      <c r="AJ51" t="str">
        <f ca="1">IF(ISBLANK(INDIRECT("J51"))," ",(INDIRECT("J51")))</f>
        <v xml:space="preserve"> </v>
      </c>
      <c r="AK51" t="str">
        <f ca="1">IF(ISBLANK(INDIRECT("K51"))," ",(INDIRECT("K51")))</f>
        <v xml:space="preserve"> </v>
      </c>
      <c r="AL51" t="str">
        <f ca="1">IF(ISBLANK(INDIRECT("L51"))," ",(INDIRECT("L51")))</f>
        <v xml:space="preserve"> </v>
      </c>
    </row>
    <row r="52" spans="1:38" ht="51" customHeight="1" x14ac:dyDescent="0.35">
      <c r="A52" s="9">
        <v>47</v>
      </c>
      <c r="B52" s="164"/>
      <c r="C52" s="164"/>
      <c r="D52" s="165"/>
      <c r="E52" s="166"/>
      <c r="F52" s="167"/>
      <c r="G52" s="167"/>
      <c r="H52" s="166"/>
      <c r="I52" s="166"/>
      <c r="J52" s="166"/>
      <c r="K52" s="168"/>
      <c r="L52" s="168"/>
      <c r="AB52" t="str">
        <f ca="1">IF(ISBLANK(INDIRECT("B52"))," ",(INDIRECT("B52")))</f>
        <v xml:space="preserve"> </v>
      </c>
      <c r="AC52" t="str">
        <f ca="1">IF(ISBLANK(INDIRECT("C52"))," ",(INDIRECT("C52")))</f>
        <v xml:space="preserve"> </v>
      </c>
      <c r="AD52" t="str">
        <f ca="1">IF(ISBLANK(INDIRECT("D52"))," ",(INDIRECT("D52")))</f>
        <v xml:space="preserve"> </v>
      </c>
      <c r="AE52" t="str">
        <f ca="1">IF(ISBLANK(INDIRECT("E52"))," ",(INDIRECT("E52")))</f>
        <v xml:space="preserve"> </v>
      </c>
      <c r="AF52" t="str">
        <f ca="1">IF(ISBLANK(INDIRECT("F52"))," ",(INDIRECT("F52")))</f>
        <v xml:space="preserve"> </v>
      </c>
      <c r="AG52" t="str">
        <f ca="1">IF(ISBLANK(INDIRECT("G52"))," ",(INDIRECT("G52")))</f>
        <v xml:space="preserve"> </v>
      </c>
      <c r="AH52" t="str">
        <f ca="1">IF(ISBLANK(INDIRECT("H52"))," ",(INDIRECT("H52")))</f>
        <v xml:space="preserve"> </v>
      </c>
      <c r="AI52" t="str">
        <f ca="1">IF(ISBLANK(INDIRECT("I52"))," ",(INDIRECT("I52")))</f>
        <v xml:space="preserve"> </v>
      </c>
      <c r="AJ52" t="str">
        <f ca="1">IF(ISBLANK(INDIRECT("J52"))," ",(INDIRECT("J52")))</f>
        <v xml:space="preserve"> </v>
      </c>
      <c r="AK52" t="str">
        <f ca="1">IF(ISBLANK(INDIRECT("K52"))," ",(INDIRECT("K52")))</f>
        <v xml:space="preserve"> </v>
      </c>
      <c r="AL52" t="str">
        <f ca="1">IF(ISBLANK(INDIRECT("L52"))," ",(INDIRECT("L52")))</f>
        <v xml:space="preserve"> </v>
      </c>
    </row>
    <row r="53" spans="1:38" ht="51" customHeight="1" x14ac:dyDescent="0.35">
      <c r="A53" s="9">
        <v>48</v>
      </c>
      <c r="B53" s="164"/>
      <c r="C53" s="164"/>
      <c r="D53" s="165"/>
      <c r="E53" s="166"/>
      <c r="F53" s="167"/>
      <c r="G53" s="167"/>
      <c r="H53" s="166"/>
      <c r="I53" s="166"/>
      <c r="J53" s="166"/>
      <c r="K53" s="168"/>
      <c r="L53" s="168"/>
      <c r="AB53" t="str">
        <f ca="1">IF(ISBLANK(INDIRECT("B53"))," ",(INDIRECT("B53")))</f>
        <v xml:space="preserve"> </v>
      </c>
      <c r="AC53" t="str">
        <f ca="1">IF(ISBLANK(INDIRECT("C53"))," ",(INDIRECT("C53")))</f>
        <v xml:space="preserve"> </v>
      </c>
      <c r="AD53" t="str">
        <f ca="1">IF(ISBLANK(INDIRECT("D53"))," ",(INDIRECT("D53")))</f>
        <v xml:space="preserve"> </v>
      </c>
      <c r="AE53" t="str">
        <f ca="1">IF(ISBLANK(INDIRECT("E53"))," ",(INDIRECT("E53")))</f>
        <v xml:space="preserve"> </v>
      </c>
      <c r="AF53" t="str">
        <f ca="1">IF(ISBLANK(INDIRECT("F53"))," ",(INDIRECT("F53")))</f>
        <v xml:space="preserve"> </v>
      </c>
      <c r="AG53" t="str">
        <f ca="1">IF(ISBLANK(INDIRECT("G53"))," ",(INDIRECT("G53")))</f>
        <v xml:space="preserve"> </v>
      </c>
      <c r="AH53" t="str">
        <f ca="1">IF(ISBLANK(INDIRECT("H53"))," ",(INDIRECT("H53")))</f>
        <v xml:space="preserve"> </v>
      </c>
      <c r="AI53" t="str">
        <f ca="1">IF(ISBLANK(INDIRECT("I53"))," ",(INDIRECT("I53")))</f>
        <v xml:space="preserve"> </v>
      </c>
      <c r="AJ53" t="str">
        <f ca="1">IF(ISBLANK(INDIRECT("J53"))," ",(INDIRECT("J53")))</f>
        <v xml:space="preserve"> </v>
      </c>
      <c r="AK53" t="str">
        <f ca="1">IF(ISBLANK(INDIRECT("K53"))," ",(INDIRECT("K53")))</f>
        <v xml:space="preserve"> </v>
      </c>
      <c r="AL53" t="str">
        <f ca="1">IF(ISBLANK(INDIRECT("L53"))," ",(INDIRECT("L53")))</f>
        <v xml:space="preserve"> </v>
      </c>
    </row>
    <row r="54" spans="1:38" ht="51" customHeight="1" x14ac:dyDescent="0.35">
      <c r="A54" s="9">
        <v>49</v>
      </c>
      <c r="B54" s="164"/>
      <c r="C54" s="164"/>
      <c r="D54" s="165"/>
      <c r="E54" s="166"/>
      <c r="F54" s="167"/>
      <c r="G54" s="167"/>
      <c r="H54" s="166"/>
      <c r="I54" s="166"/>
      <c r="J54" s="166"/>
      <c r="K54" s="168"/>
      <c r="L54" s="168"/>
      <c r="AB54" t="str">
        <f ca="1">IF(ISBLANK(INDIRECT("B54"))," ",(INDIRECT("B54")))</f>
        <v xml:space="preserve"> </v>
      </c>
      <c r="AC54" t="str">
        <f ca="1">IF(ISBLANK(INDIRECT("C54"))," ",(INDIRECT("C54")))</f>
        <v xml:space="preserve"> </v>
      </c>
      <c r="AD54" t="str">
        <f ca="1">IF(ISBLANK(INDIRECT("D54"))," ",(INDIRECT("D54")))</f>
        <v xml:space="preserve"> </v>
      </c>
      <c r="AE54" t="str">
        <f ca="1">IF(ISBLANK(INDIRECT("E54"))," ",(INDIRECT("E54")))</f>
        <v xml:space="preserve"> </v>
      </c>
      <c r="AF54" t="str">
        <f ca="1">IF(ISBLANK(INDIRECT("F54"))," ",(INDIRECT("F54")))</f>
        <v xml:space="preserve"> </v>
      </c>
      <c r="AG54" t="str">
        <f ca="1">IF(ISBLANK(INDIRECT("G54"))," ",(INDIRECT("G54")))</f>
        <v xml:space="preserve"> </v>
      </c>
      <c r="AH54" t="str">
        <f ca="1">IF(ISBLANK(INDIRECT("H54"))," ",(INDIRECT("H54")))</f>
        <v xml:space="preserve"> </v>
      </c>
      <c r="AI54" t="str">
        <f ca="1">IF(ISBLANK(INDIRECT("I54"))," ",(INDIRECT("I54")))</f>
        <v xml:space="preserve"> </v>
      </c>
      <c r="AJ54" t="str">
        <f ca="1">IF(ISBLANK(INDIRECT("J54"))," ",(INDIRECT("J54")))</f>
        <v xml:space="preserve"> </v>
      </c>
      <c r="AK54" t="str">
        <f ca="1">IF(ISBLANK(INDIRECT("K54"))," ",(INDIRECT("K54")))</f>
        <v xml:space="preserve"> </v>
      </c>
      <c r="AL54" t="str">
        <f ca="1">IF(ISBLANK(INDIRECT("L54"))," ",(INDIRECT("L54")))</f>
        <v xml:space="preserve"> </v>
      </c>
    </row>
    <row r="55" spans="1:38" x14ac:dyDescent="0.35">
      <c r="A55" s="9">
        <v>50</v>
      </c>
      <c r="B55" s="164"/>
      <c r="C55" s="164"/>
      <c r="D55" s="165"/>
      <c r="E55" s="166"/>
      <c r="F55" s="167"/>
      <c r="G55" s="167"/>
      <c r="H55" s="166"/>
      <c r="I55" s="166"/>
      <c r="J55" s="166"/>
      <c r="K55" s="168"/>
      <c r="L55" s="168"/>
      <c r="AB55" t="str">
        <f ca="1">IF(ISBLANK(INDIRECT("B55"))," ",(INDIRECT("B55")))</f>
        <v xml:space="preserve"> </v>
      </c>
      <c r="AC55" t="str">
        <f ca="1">IF(ISBLANK(INDIRECT("C55"))," ",(INDIRECT("C55")))</f>
        <v xml:space="preserve"> </v>
      </c>
      <c r="AD55" t="str">
        <f ca="1">IF(ISBLANK(INDIRECT("D55"))," ",(INDIRECT("D55")))</f>
        <v xml:space="preserve"> </v>
      </c>
      <c r="AE55" t="str">
        <f ca="1">IF(ISBLANK(INDIRECT("E55"))," ",(INDIRECT("E55")))</f>
        <v xml:space="preserve"> </v>
      </c>
      <c r="AF55" t="str">
        <f ca="1">IF(ISBLANK(INDIRECT("F55"))," ",(INDIRECT("F55")))</f>
        <v xml:space="preserve"> </v>
      </c>
      <c r="AG55" t="str">
        <f ca="1">IF(ISBLANK(INDIRECT("G55"))," ",(INDIRECT("G55")))</f>
        <v xml:space="preserve"> </v>
      </c>
      <c r="AH55" t="str">
        <f ca="1">IF(ISBLANK(INDIRECT("H55"))," ",(INDIRECT("H55")))</f>
        <v xml:space="preserve"> </v>
      </c>
      <c r="AI55" t="str">
        <f ca="1">IF(ISBLANK(INDIRECT("I55"))," ",(INDIRECT("I55")))</f>
        <v xml:space="preserve"> </v>
      </c>
      <c r="AJ55" t="str">
        <f ca="1">IF(ISBLANK(INDIRECT("J55"))," ",(INDIRECT("J55")))</f>
        <v xml:space="preserve"> </v>
      </c>
      <c r="AK55" t="str">
        <f ca="1">IF(ISBLANK(INDIRECT("K55"))," ",(INDIRECT("K55")))</f>
        <v xml:space="preserve"> </v>
      </c>
      <c r="AL55" t="str">
        <f ca="1">IF(ISBLANK(INDIRECT("L55"))," ",(INDIRECT("L55")))</f>
        <v xml:space="preserve"> </v>
      </c>
    </row>
    <row r="56" spans="1:38" x14ac:dyDescent="0.35">
      <c r="A56" s="9">
        <v>51</v>
      </c>
      <c r="B56" s="164"/>
      <c r="C56" s="164"/>
      <c r="D56" s="165"/>
      <c r="E56" s="166"/>
      <c r="F56" s="167"/>
      <c r="G56" s="167"/>
      <c r="H56" s="166"/>
      <c r="I56" s="166"/>
      <c r="J56" s="166"/>
      <c r="K56" s="168"/>
      <c r="L56" s="168"/>
      <c r="AB56" t="str">
        <f ca="1">IF(ISBLANK(INDIRECT("B56"))," ",(INDIRECT("B56")))</f>
        <v xml:space="preserve"> </v>
      </c>
      <c r="AC56" t="str">
        <f ca="1">IF(ISBLANK(INDIRECT("C56"))," ",(INDIRECT("C56")))</f>
        <v xml:space="preserve"> </v>
      </c>
      <c r="AD56" t="str">
        <f ca="1">IF(ISBLANK(INDIRECT("D56"))," ",(INDIRECT("D56")))</f>
        <v xml:space="preserve"> </v>
      </c>
      <c r="AE56" t="str">
        <f ca="1">IF(ISBLANK(INDIRECT("E56"))," ",(INDIRECT("E56")))</f>
        <v xml:space="preserve"> </v>
      </c>
      <c r="AF56" t="str">
        <f ca="1">IF(ISBLANK(INDIRECT("F56"))," ",(INDIRECT("F56")))</f>
        <v xml:space="preserve"> </v>
      </c>
      <c r="AG56" t="str">
        <f ca="1">IF(ISBLANK(INDIRECT("G56"))," ",(INDIRECT("G56")))</f>
        <v xml:space="preserve"> </v>
      </c>
      <c r="AH56" t="str">
        <f ca="1">IF(ISBLANK(INDIRECT("H56"))," ",(INDIRECT("H56")))</f>
        <v xml:space="preserve"> </v>
      </c>
      <c r="AI56" t="str">
        <f ca="1">IF(ISBLANK(INDIRECT("I56"))," ",(INDIRECT("I56")))</f>
        <v xml:space="preserve"> </v>
      </c>
      <c r="AJ56" t="str">
        <f ca="1">IF(ISBLANK(INDIRECT("J56"))," ",(INDIRECT("J56")))</f>
        <v xml:space="preserve"> </v>
      </c>
      <c r="AK56" t="str">
        <f ca="1">IF(ISBLANK(INDIRECT("K56"))," ",(INDIRECT("K56")))</f>
        <v xml:space="preserve"> </v>
      </c>
      <c r="AL56" t="str">
        <f ca="1">IF(ISBLANK(INDIRECT("L56"))," ",(INDIRECT("L56")))</f>
        <v xml:space="preserve"> </v>
      </c>
    </row>
    <row r="57" spans="1:38" x14ac:dyDescent="0.35">
      <c r="A57" s="9">
        <v>52</v>
      </c>
      <c r="B57" s="164"/>
      <c r="C57" s="164"/>
      <c r="D57" s="165"/>
      <c r="E57" s="166"/>
      <c r="F57" s="167"/>
      <c r="G57" s="167"/>
      <c r="H57" s="166"/>
      <c r="I57" s="166"/>
      <c r="J57" s="166"/>
      <c r="K57" s="168"/>
      <c r="L57" s="168"/>
      <c r="AB57" t="str">
        <f ca="1">IF(ISBLANK(INDIRECT("B57"))," ",(INDIRECT("B57")))</f>
        <v xml:space="preserve"> </v>
      </c>
      <c r="AC57" t="str">
        <f ca="1">IF(ISBLANK(INDIRECT("C57"))," ",(INDIRECT("C57")))</f>
        <v xml:space="preserve"> </v>
      </c>
      <c r="AD57" t="str">
        <f ca="1">IF(ISBLANK(INDIRECT("D57"))," ",(INDIRECT("D57")))</f>
        <v xml:space="preserve"> </v>
      </c>
      <c r="AE57" t="str">
        <f ca="1">IF(ISBLANK(INDIRECT("E57"))," ",(INDIRECT("E57")))</f>
        <v xml:space="preserve"> </v>
      </c>
      <c r="AF57" t="str">
        <f ca="1">IF(ISBLANK(INDIRECT("F57"))," ",(INDIRECT("F57")))</f>
        <v xml:space="preserve"> </v>
      </c>
      <c r="AG57" t="str">
        <f ca="1">IF(ISBLANK(INDIRECT("G57"))," ",(INDIRECT("G57")))</f>
        <v xml:space="preserve"> </v>
      </c>
      <c r="AH57" t="str">
        <f ca="1">IF(ISBLANK(INDIRECT("H57"))," ",(INDIRECT("H57")))</f>
        <v xml:space="preserve"> </v>
      </c>
      <c r="AI57" t="str">
        <f ca="1">IF(ISBLANK(INDIRECT("I57"))," ",(INDIRECT("I57")))</f>
        <v xml:space="preserve"> </v>
      </c>
      <c r="AJ57" t="str">
        <f ca="1">IF(ISBLANK(INDIRECT("J57"))," ",(INDIRECT("J57")))</f>
        <v xml:space="preserve"> </v>
      </c>
      <c r="AK57" t="str">
        <f ca="1">IF(ISBLANK(INDIRECT("K57"))," ",(INDIRECT("K57")))</f>
        <v xml:space="preserve"> </v>
      </c>
      <c r="AL57" t="str">
        <f ca="1">IF(ISBLANK(INDIRECT("L57"))," ",(INDIRECT("L57")))</f>
        <v xml:space="preserve"> </v>
      </c>
    </row>
    <row r="58" spans="1:38" x14ac:dyDescent="0.35">
      <c r="A58" s="9">
        <v>53</v>
      </c>
      <c r="B58" s="164"/>
      <c r="C58" s="164"/>
      <c r="D58" s="165"/>
      <c r="E58" s="166"/>
      <c r="F58" s="167"/>
      <c r="G58" s="167"/>
      <c r="H58" s="166"/>
      <c r="I58" s="166"/>
      <c r="J58" s="166"/>
      <c r="K58" s="168"/>
      <c r="L58" s="168"/>
      <c r="AB58" t="str">
        <f ca="1">IF(ISBLANK(INDIRECT("B58"))," ",(INDIRECT("B58")))</f>
        <v xml:space="preserve"> </v>
      </c>
      <c r="AC58" t="str">
        <f ca="1">IF(ISBLANK(INDIRECT("C58"))," ",(INDIRECT("C58")))</f>
        <v xml:space="preserve"> </v>
      </c>
      <c r="AD58" t="str">
        <f ca="1">IF(ISBLANK(INDIRECT("D58"))," ",(INDIRECT("D58")))</f>
        <v xml:space="preserve"> </v>
      </c>
      <c r="AE58" t="str">
        <f ca="1">IF(ISBLANK(INDIRECT("E58"))," ",(INDIRECT("E58")))</f>
        <v xml:space="preserve"> </v>
      </c>
      <c r="AF58" t="str">
        <f ca="1">IF(ISBLANK(INDIRECT("F58"))," ",(INDIRECT("F58")))</f>
        <v xml:space="preserve"> </v>
      </c>
      <c r="AG58" t="str">
        <f ca="1">IF(ISBLANK(INDIRECT("G58"))," ",(INDIRECT("G58")))</f>
        <v xml:space="preserve"> </v>
      </c>
      <c r="AH58" t="str">
        <f ca="1">IF(ISBLANK(INDIRECT("H58"))," ",(INDIRECT("H58")))</f>
        <v xml:space="preserve"> </v>
      </c>
      <c r="AI58" t="str">
        <f ca="1">IF(ISBLANK(INDIRECT("I58"))," ",(INDIRECT("I58")))</f>
        <v xml:space="preserve"> </v>
      </c>
      <c r="AJ58" t="str">
        <f ca="1">IF(ISBLANK(INDIRECT("J58"))," ",(INDIRECT("J58")))</f>
        <v xml:space="preserve"> </v>
      </c>
      <c r="AK58" t="str">
        <f ca="1">IF(ISBLANK(INDIRECT("K58"))," ",(INDIRECT("K58")))</f>
        <v xml:space="preserve"> </v>
      </c>
      <c r="AL58" t="str">
        <f ca="1">IF(ISBLANK(INDIRECT("L58"))," ",(INDIRECT("L58")))</f>
        <v xml:space="preserve"> </v>
      </c>
    </row>
    <row r="59" spans="1:38" x14ac:dyDescent="0.35">
      <c r="A59" s="9">
        <v>54</v>
      </c>
      <c r="B59" s="164"/>
      <c r="C59" s="164"/>
      <c r="D59" s="165"/>
      <c r="E59" s="166"/>
      <c r="F59" s="167"/>
      <c r="G59" s="167"/>
      <c r="H59" s="166"/>
      <c r="I59" s="166"/>
      <c r="J59" s="166"/>
      <c r="K59" s="168"/>
      <c r="L59" s="168"/>
      <c r="AB59" t="str">
        <f ca="1">IF(ISBLANK(INDIRECT("B59"))," ",(INDIRECT("B59")))</f>
        <v xml:space="preserve"> </v>
      </c>
      <c r="AC59" t="str">
        <f ca="1">IF(ISBLANK(INDIRECT("C59"))," ",(INDIRECT("C59")))</f>
        <v xml:space="preserve"> </v>
      </c>
      <c r="AD59" t="str">
        <f ca="1">IF(ISBLANK(INDIRECT("D59"))," ",(INDIRECT("D59")))</f>
        <v xml:space="preserve"> </v>
      </c>
      <c r="AE59" t="str">
        <f ca="1">IF(ISBLANK(INDIRECT("E59"))," ",(INDIRECT("E59")))</f>
        <v xml:space="preserve"> </v>
      </c>
      <c r="AF59" t="str">
        <f ca="1">IF(ISBLANK(INDIRECT("F59"))," ",(INDIRECT("F59")))</f>
        <v xml:space="preserve"> </v>
      </c>
      <c r="AG59" t="str">
        <f ca="1">IF(ISBLANK(INDIRECT("G59"))," ",(INDIRECT("G59")))</f>
        <v xml:space="preserve"> </v>
      </c>
      <c r="AH59" t="str">
        <f ca="1">IF(ISBLANK(INDIRECT("H59"))," ",(INDIRECT("H59")))</f>
        <v xml:space="preserve"> </v>
      </c>
      <c r="AI59" t="str">
        <f ca="1">IF(ISBLANK(INDIRECT("I59"))," ",(INDIRECT("I59")))</f>
        <v xml:space="preserve"> </v>
      </c>
      <c r="AJ59" t="str">
        <f ca="1">IF(ISBLANK(INDIRECT("J59"))," ",(INDIRECT("J59")))</f>
        <v xml:space="preserve"> </v>
      </c>
      <c r="AK59" t="str">
        <f ca="1">IF(ISBLANK(INDIRECT("K59"))," ",(INDIRECT("K59")))</f>
        <v xml:space="preserve"> </v>
      </c>
      <c r="AL59" t="str">
        <f ca="1">IF(ISBLANK(INDIRECT("L59"))," ",(INDIRECT("L59")))</f>
        <v xml:space="preserve"> </v>
      </c>
    </row>
    <row r="60" spans="1:38" x14ac:dyDescent="0.35">
      <c r="A60" s="9">
        <v>55</v>
      </c>
      <c r="B60" s="164"/>
      <c r="C60" s="164"/>
      <c r="D60" s="165"/>
      <c r="E60" s="166"/>
      <c r="F60" s="167"/>
      <c r="G60" s="167"/>
      <c r="H60" s="166"/>
      <c r="I60" s="166"/>
      <c r="J60" s="166"/>
      <c r="K60" s="168"/>
      <c r="L60" s="168"/>
      <c r="AB60" t="str">
        <f ca="1">IF(ISBLANK(INDIRECT("B60"))," ",(INDIRECT("B60")))</f>
        <v xml:space="preserve"> </v>
      </c>
      <c r="AC60" t="str">
        <f ca="1">IF(ISBLANK(INDIRECT("C60"))," ",(INDIRECT("C60")))</f>
        <v xml:space="preserve"> </v>
      </c>
      <c r="AD60" t="str">
        <f ca="1">IF(ISBLANK(INDIRECT("D60"))," ",(INDIRECT("D60")))</f>
        <v xml:space="preserve"> </v>
      </c>
      <c r="AE60" t="str">
        <f ca="1">IF(ISBLANK(INDIRECT("E60"))," ",(INDIRECT("E60")))</f>
        <v xml:space="preserve"> </v>
      </c>
      <c r="AF60" t="str">
        <f ca="1">IF(ISBLANK(INDIRECT("F60"))," ",(INDIRECT("F60")))</f>
        <v xml:space="preserve"> </v>
      </c>
      <c r="AG60" t="str">
        <f ca="1">IF(ISBLANK(INDIRECT("G60"))," ",(INDIRECT("G60")))</f>
        <v xml:space="preserve"> </v>
      </c>
      <c r="AH60" t="str">
        <f ca="1">IF(ISBLANK(INDIRECT("H60"))," ",(INDIRECT("H60")))</f>
        <v xml:space="preserve"> </v>
      </c>
      <c r="AI60" t="str">
        <f ca="1">IF(ISBLANK(INDIRECT("I60"))," ",(INDIRECT("I60")))</f>
        <v xml:space="preserve"> </v>
      </c>
      <c r="AJ60" t="str">
        <f ca="1">IF(ISBLANK(INDIRECT("J60"))," ",(INDIRECT("J60")))</f>
        <v xml:space="preserve"> </v>
      </c>
      <c r="AK60" t="str">
        <f ca="1">IF(ISBLANK(INDIRECT("K60"))," ",(INDIRECT("K60")))</f>
        <v xml:space="preserve"> </v>
      </c>
      <c r="AL60" t="str">
        <f ca="1">IF(ISBLANK(INDIRECT("L60"))," ",(INDIRECT("L60")))</f>
        <v xml:space="preserve"> </v>
      </c>
    </row>
    <row r="61" spans="1:38" x14ac:dyDescent="0.35">
      <c r="A61" s="9">
        <v>56</v>
      </c>
      <c r="B61" s="164"/>
      <c r="C61" s="164"/>
      <c r="D61" s="165"/>
      <c r="E61" s="166"/>
      <c r="F61" s="167"/>
      <c r="G61" s="167"/>
      <c r="H61" s="166"/>
      <c r="I61" s="166"/>
      <c r="J61" s="166"/>
      <c r="K61" s="168"/>
      <c r="L61" s="168"/>
      <c r="AB61" t="str">
        <f ca="1">IF(ISBLANK(INDIRECT("B61"))," ",(INDIRECT("B61")))</f>
        <v xml:space="preserve"> </v>
      </c>
      <c r="AC61" t="str">
        <f ca="1">IF(ISBLANK(INDIRECT("C61"))," ",(INDIRECT("C61")))</f>
        <v xml:space="preserve"> </v>
      </c>
      <c r="AD61" t="str">
        <f ca="1">IF(ISBLANK(INDIRECT("D61"))," ",(INDIRECT("D61")))</f>
        <v xml:space="preserve"> </v>
      </c>
      <c r="AE61" t="str">
        <f ca="1">IF(ISBLANK(INDIRECT("E61"))," ",(INDIRECT("E61")))</f>
        <v xml:space="preserve"> </v>
      </c>
      <c r="AF61" t="str">
        <f ca="1">IF(ISBLANK(INDIRECT("F61"))," ",(INDIRECT("F61")))</f>
        <v xml:space="preserve"> </v>
      </c>
      <c r="AG61" t="str">
        <f ca="1">IF(ISBLANK(INDIRECT("G61"))," ",(INDIRECT("G61")))</f>
        <v xml:space="preserve"> </v>
      </c>
      <c r="AH61" t="str">
        <f ca="1">IF(ISBLANK(INDIRECT("H61"))," ",(INDIRECT("H61")))</f>
        <v xml:space="preserve"> </v>
      </c>
      <c r="AI61" t="str">
        <f ca="1">IF(ISBLANK(INDIRECT("I61"))," ",(INDIRECT("I61")))</f>
        <v xml:space="preserve"> </v>
      </c>
      <c r="AJ61" t="str">
        <f ca="1">IF(ISBLANK(INDIRECT("J61"))," ",(INDIRECT("J61")))</f>
        <v xml:space="preserve"> </v>
      </c>
      <c r="AK61" t="str">
        <f ca="1">IF(ISBLANK(INDIRECT("K61"))," ",(INDIRECT("K61")))</f>
        <v xml:space="preserve"> </v>
      </c>
      <c r="AL61" t="str">
        <f ca="1">IF(ISBLANK(INDIRECT("L61"))," ",(INDIRECT("L61")))</f>
        <v xml:space="preserve"> </v>
      </c>
    </row>
    <row r="62" spans="1:38" x14ac:dyDescent="0.35">
      <c r="A62" s="9">
        <v>57</v>
      </c>
      <c r="B62" s="164"/>
      <c r="C62" s="164"/>
      <c r="D62" s="165"/>
      <c r="E62" s="166"/>
      <c r="F62" s="167"/>
      <c r="G62" s="167"/>
      <c r="H62" s="166"/>
      <c r="I62" s="166"/>
      <c r="J62" s="166"/>
      <c r="K62" s="168"/>
      <c r="L62" s="168"/>
      <c r="AB62" t="str">
        <f ca="1">IF(ISBLANK(INDIRECT("B62"))," ",(INDIRECT("B62")))</f>
        <v xml:space="preserve"> </v>
      </c>
      <c r="AC62" t="str">
        <f ca="1">IF(ISBLANK(INDIRECT("C62"))," ",(INDIRECT("C62")))</f>
        <v xml:space="preserve"> </v>
      </c>
      <c r="AD62" t="str">
        <f ca="1">IF(ISBLANK(INDIRECT("D62"))," ",(INDIRECT("D62")))</f>
        <v xml:space="preserve"> </v>
      </c>
      <c r="AE62" t="str">
        <f ca="1">IF(ISBLANK(INDIRECT("E62"))," ",(INDIRECT("E62")))</f>
        <v xml:space="preserve"> </v>
      </c>
      <c r="AF62" t="str">
        <f ca="1">IF(ISBLANK(INDIRECT("F62"))," ",(INDIRECT("F62")))</f>
        <v xml:space="preserve"> </v>
      </c>
      <c r="AG62" t="str">
        <f ca="1">IF(ISBLANK(INDIRECT("G62"))," ",(INDIRECT("G62")))</f>
        <v xml:space="preserve"> </v>
      </c>
      <c r="AH62" t="str">
        <f ca="1">IF(ISBLANK(INDIRECT("H62"))," ",(INDIRECT("H62")))</f>
        <v xml:space="preserve"> </v>
      </c>
      <c r="AI62" t="str">
        <f ca="1">IF(ISBLANK(INDIRECT("I62"))," ",(INDIRECT("I62")))</f>
        <v xml:space="preserve"> </v>
      </c>
      <c r="AJ62" t="str">
        <f ca="1">IF(ISBLANK(INDIRECT("J62"))," ",(INDIRECT("J62")))</f>
        <v xml:space="preserve"> </v>
      </c>
      <c r="AK62" t="str">
        <f ca="1">IF(ISBLANK(INDIRECT("K62"))," ",(INDIRECT("K62")))</f>
        <v xml:space="preserve"> </v>
      </c>
      <c r="AL62" t="str">
        <f ca="1">IF(ISBLANK(INDIRECT("L62"))," ",(INDIRECT("L62")))</f>
        <v xml:space="preserve"> </v>
      </c>
    </row>
    <row r="63" spans="1:38" x14ac:dyDescent="0.35">
      <c r="A63" s="9">
        <v>58</v>
      </c>
      <c r="B63" s="164"/>
      <c r="C63" s="164"/>
      <c r="D63" s="165"/>
      <c r="E63" s="166"/>
      <c r="F63" s="167"/>
      <c r="G63" s="167"/>
      <c r="H63" s="166"/>
      <c r="I63" s="166"/>
      <c r="J63" s="166"/>
      <c r="K63" s="168"/>
      <c r="L63" s="168"/>
      <c r="AB63" t="str">
        <f ca="1">IF(ISBLANK(INDIRECT("B63"))," ",(INDIRECT("B63")))</f>
        <v xml:space="preserve"> </v>
      </c>
      <c r="AC63" t="str">
        <f ca="1">IF(ISBLANK(INDIRECT("C63"))," ",(INDIRECT("C63")))</f>
        <v xml:space="preserve"> </v>
      </c>
      <c r="AD63" t="str">
        <f ca="1">IF(ISBLANK(INDIRECT("D63"))," ",(INDIRECT("D63")))</f>
        <v xml:space="preserve"> </v>
      </c>
      <c r="AE63" t="str">
        <f ca="1">IF(ISBLANK(INDIRECT("E63"))," ",(INDIRECT("E63")))</f>
        <v xml:space="preserve"> </v>
      </c>
      <c r="AF63" t="str">
        <f ca="1">IF(ISBLANK(INDIRECT("F63"))," ",(INDIRECT("F63")))</f>
        <v xml:space="preserve"> </v>
      </c>
      <c r="AG63" t="str">
        <f ca="1">IF(ISBLANK(INDIRECT("G63"))," ",(INDIRECT("G63")))</f>
        <v xml:space="preserve"> </v>
      </c>
      <c r="AH63" t="str">
        <f ca="1">IF(ISBLANK(INDIRECT("H63"))," ",(INDIRECT("H63")))</f>
        <v xml:space="preserve"> </v>
      </c>
      <c r="AI63" t="str">
        <f ca="1">IF(ISBLANK(INDIRECT("I63"))," ",(INDIRECT("I63")))</f>
        <v xml:space="preserve"> </v>
      </c>
      <c r="AJ63" t="str">
        <f ca="1">IF(ISBLANK(INDIRECT("J63"))," ",(INDIRECT("J63")))</f>
        <v xml:space="preserve"> </v>
      </c>
      <c r="AK63" t="str">
        <f ca="1">IF(ISBLANK(INDIRECT("K63"))," ",(INDIRECT("K63")))</f>
        <v xml:space="preserve"> </v>
      </c>
      <c r="AL63" t="str">
        <f ca="1">IF(ISBLANK(INDIRECT("L63"))," ",(INDIRECT("L63")))</f>
        <v xml:space="preserve"> </v>
      </c>
    </row>
    <row r="64" spans="1:38" x14ac:dyDescent="0.35">
      <c r="A64" s="9">
        <v>59</v>
      </c>
      <c r="B64" s="164"/>
      <c r="C64" s="164"/>
      <c r="D64" s="165"/>
      <c r="E64" s="166"/>
      <c r="F64" s="167"/>
      <c r="G64" s="167"/>
      <c r="H64" s="166"/>
      <c r="I64" s="166"/>
      <c r="J64" s="166"/>
      <c r="K64" s="168"/>
      <c r="L64" s="168"/>
      <c r="AB64" t="str">
        <f ca="1">IF(ISBLANK(INDIRECT("B64"))," ",(INDIRECT("B64")))</f>
        <v xml:space="preserve"> </v>
      </c>
      <c r="AC64" t="str">
        <f ca="1">IF(ISBLANK(INDIRECT("C64"))," ",(INDIRECT("C64")))</f>
        <v xml:space="preserve"> </v>
      </c>
      <c r="AD64" t="str">
        <f ca="1">IF(ISBLANK(INDIRECT("D64"))," ",(INDIRECT("D64")))</f>
        <v xml:space="preserve"> </v>
      </c>
      <c r="AE64" t="str">
        <f ca="1">IF(ISBLANK(INDIRECT("E64"))," ",(INDIRECT("E64")))</f>
        <v xml:space="preserve"> </v>
      </c>
      <c r="AF64" t="str">
        <f ca="1">IF(ISBLANK(INDIRECT("F64"))," ",(INDIRECT("F64")))</f>
        <v xml:space="preserve"> </v>
      </c>
      <c r="AG64" t="str">
        <f ca="1">IF(ISBLANK(INDIRECT("G64"))," ",(INDIRECT("G64")))</f>
        <v xml:space="preserve"> </v>
      </c>
      <c r="AH64" t="str">
        <f ca="1">IF(ISBLANK(INDIRECT("H64"))," ",(INDIRECT("H64")))</f>
        <v xml:space="preserve"> </v>
      </c>
      <c r="AI64" t="str">
        <f ca="1">IF(ISBLANK(INDIRECT("I64"))," ",(INDIRECT("I64")))</f>
        <v xml:space="preserve"> </v>
      </c>
      <c r="AJ64" t="str">
        <f ca="1">IF(ISBLANK(INDIRECT("J64"))," ",(INDIRECT("J64")))</f>
        <v xml:space="preserve"> </v>
      </c>
      <c r="AK64" t="str">
        <f ca="1">IF(ISBLANK(INDIRECT("K64"))," ",(INDIRECT("K64")))</f>
        <v xml:space="preserve"> </v>
      </c>
      <c r="AL64" t="str">
        <f ca="1">IF(ISBLANK(INDIRECT("L64"))," ",(INDIRECT("L64")))</f>
        <v xml:space="preserve"> </v>
      </c>
    </row>
    <row r="65" spans="1:38" x14ac:dyDescent="0.35">
      <c r="A65" s="9">
        <v>60</v>
      </c>
      <c r="B65" s="164"/>
      <c r="C65" s="164"/>
      <c r="D65" s="165"/>
      <c r="E65" s="166"/>
      <c r="F65" s="167"/>
      <c r="G65" s="167"/>
      <c r="H65" s="166"/>
      <c r="I65" s="166"/>
      <c r="J65" s="166"/>
      <c r="K65" s="168"/>
      <c r="L65" s="168"/>
      <c r="AB65" t="str">
        <f ca="1">IF(ISBLANK(INDIRECT("B65"))," ",(INDIRECT("B65")))</f>
        <v xml:space="preserve"> </v>
      </c>
      <c r="AC65" t="str">
        <f ca="1">IF(ISBLANK(INDIRECT("C65"))," ",(INDIRECT("C65")))</f>
        <v xml:space="preserve"> </v>
      </c>
      <c r="AD65" t="str">
        <f ca="1">IF(ISBLANK(INDIRECT("D65"))," ",(INDIRECT("D65")))</f>
        <v xml:space="preserve"> </v>
      </c>
      <c r="AE65" t="str">
        <f ca="1">IF(ISBLANK(INDIRECT("E65"))," ",(INDIRECT("E65")))</f>
        <v xml:space="preserve"> </v>
      </c>
      <c r="AF65" t="str">
        <f ca="1">IF(ISBLANK(INDIRECT("F65"))," ",(INDIRECT("F65")))</f>
        <v xml:space="preserve"> </v>
      </c>
      <c r="AG65" t="str">
        <f ca="1">IF(ISBLANK(INDIRECT("G65"))," ",(INDIRECT("G65")))</f>
        <v xml:space="preserve"> </v>
      </c>
      <c r="AH65" t="str">
        <f ca="1">IF(ISBLANK(INDIRECT("H65"))," ",(INDIRECT("H65")))</f>
        <v xml:space="preserve"> </v>
      </c>
      <c r="AI65" t="str">
        <f ca="1">IF(ISBLANK(INDIRECT("I65"))," ",(INDIRECT("I65")))</f>
        <v xml:space="preserve"> </v>
      </c>
      <c r="AJ65" t="str">
        <f ca="1">IF(ISBLANK(INDIRECT("J65"))," ",(INDIRECT("J65")))</f>
        <v xml:space="preserve"> </v>
      </c>
      <c r="AK65" t="str">
        <f ca="1">IF(ISBLANK(INDIRECT("K65"))," ",(INDIRECT("K65")))</f>
        <v xml:space="preserve"> </v>
      </c>
      <c r="AL65" t="str">
        <f ca="1">IF(ISBLANK(INDIRECT("L65"))," ",(INDIRECT("L65")))</f>
        <v xml:space="preserve"> </v>
      </c>
    </row>
    <row r="66" spans="1:38" x14ac:dyDescent="0.35">
      <c r="A66" s="9">
        <v>61</v>
      </c>
      <c r="B66" s="164"/>
      <c r="C66" s="164"/>
      <c r="D66" s="165"/>
      <c r="E66" s="166"/>
      <c r="F66" s="167"/>
      <c r="G66" s="167"/>
      <c r="H66" s="166"/>
      <c r="I66" s="166"/>
      <c r="J66" s="166"/>
      <c r="K66" s="168"/>
      <c r="L66" s="168"/>
      <c r="AB66" t="str">
        <f ca="1">IF(ISBLANK(INDIRECT("B66"))," ",(INDIRECT("B66")))</f>
        <v xml:space="preserve"> </v>
      </c>
      <c r="AC66" t="str">
        <f ca="1">IF(ISBLANK(INDIRECT("C66"))," ",(INDIRECT("C66")))</f>
        <v xml:space="preserve"> </v>
      </c>
      <c r="AD66" t="str">
        <f ca="1">IF(ISBLANK(INDIRECT("D66"))," ",(INDIRECT("D66")))</f>
        <v xml:space="preserve"> </v>
      </c>
      <c r="AE66" t="str">
        <f ca="1">IF(ISBLANK(INDIRECT("E66"))," ",(INDIRECT("E66")))</f>
        <v xml:space="preserve"> </v>
      </c>
      <c r="AF66" t="str">
        <f ca="1">IF(ISBLANK(INDIRECT("F66"))," ",(INDIRECT("F66")))</f>
        <v xml:space="preserve"> </v>
      </c>
      <c r="AG66" t="str">
        <f ca="1">IF(ISBLANK(INDIRECT("G66"))," ",(INDIRECT("G66")))</f>
        <v xml:space="preserve"> </v>
      </c>
      <c r="AH66" t="str">
        <f ca="1">IF(ISBLANK(INDIRECT("H66"))," ",(INDIRECT("H66")))</f>
        <v xml:space="preserve"> </v>
      </c>
      <c r="AI66" t="str">
        <f ca="1">IF(ISBLANK(INDIRECT("I66"))," ",(INDIRECT("I66")))</f>
        <v xml:space="preserve"> </v>
      </c>
      <c r="AJ66" t="str">
        <f ca="1">IF(ISBLANK(INDIRECT("J66"))," ",(INDIRECT("J66")))</f>
        <v xml:space="preserve"> </v>
      </c>
      <c r="AK66" t="str">
        <f ca="1">IF(ISBLANK(INDIRECT("K66"))," ",(INDIRECT("K66")))</f>
        <v xml:space="preserve"> </v>
      </c>
      <c r="AL66" t="str">
        <f ca="1">IF(ISBLANK(INDIRECT("L66"))," ",(INDIRECT("L66")))</f>
        <v xml:space="preserve"> </v>
      </c>
    </row>
    <row r="67" spans="1:38" x14ac:dyDescent="0.35">
      <c r="A67" s="9">
        <v>62</v>
      </c>
      <c r="B67" s="164"/>
      <c r="C67" s="164"/>
      <c r="D67" s="165"/>
      <c r="E67" s="166"/>
      <c r="F67" s="167"/>
      <c r="G67" s="167"/>
      <c r="H67" s="166"/>
      <c r="I67" s="166"/>
      <c r="J67" s="166"/>
      <c r="K67" s="168"/>
      <c r="L67" s="168"/>
      <c r="AB67" t="str">
        <f ca="1">IF(ISBLANK(INDIRECT("B67"))," ",(INDIRECT("B67")))</f>
        <v xml:space="preserve"> </v>
      </c>
      <c r="AC67" t="str">
        <f ca="1">IF(ISBLANK(INDIRECT("C67"))," ",(INDIRECT("C67")))</f>
        <v xml:space="preserve"> </v>
      </c>
      <c r="AD67" t="str">
        <f ca="1">IF(ISBLANK(INDIRECT("D67"))," ",(INDIRECT("D67")))</f>
        <v xml:space="preserve"> </v>
      </c>
      <c r="AE67" t="str">
        <f ca="1">IF(ISBLANK(INDIRECT("E67"))," ",(INDIRECT("E67")))</f>
        <v xml:space="preserve"> </v>
      </c>
      <c r="AF67" t="str">
        <f ca="1">IF(ISBLANK(INDIRECT("F67"))," ",(INDIRECT("F67")))</f>
        <v xml:space="preserve"> </v>
      </c>
      <c r="AG67" t="str">
        <f ca="1">IF(ISBLANK(INDIRECT("G67"))," ",(INDIRECT("G67")))</f>
        <v xml:space="preserve"> </v>
      </c>
      <c r="AH67" t="str">
        <f ca="1">IF(ISBLANK(INDIRECT("H67"))," ",(INDIRECT("H67")))</f>
        <v xml:space="preserve"> </v>
      </c>
      <c r="AI67" t="str">
        <f ca="1">IF(ISBLANK(INDIRECT("I67"))," ",(INDIRECT("I67")))</f>
        <v xml:space="preserve"> </v>
      </c>
      <c r="AJ67" t="str">
        <f ca="1">IF(ISBLANK(INDIRECT("J67"))," ",(INDIRECT("J67")))</f>
        <v xml:space="preserve"> </v>
      </c>
      <c r="AK67" t="str">
        <f ca="1">IF(ISBLANK(INDIRECT("K67"))," ",(INDIRECT("K67")))</f>
        <v xml:space="preserve"> </v>
      </c>
      <c r="AL67" t="str">
        <f ca="1">IF(ISBLANK(INDIRECT("L67"))," ",(INDIRECT("L67")))</f>
        <v xml:space="preserve"> </v>
      </c>
    </row>
    <row r="68" spans="1:38" x14ac:dyDescent="0.35">
      <c r="A68" s="9">
        <v>63</v>
      </c>
      <c r="B68" s="164"/>
      <c r="C68" s="164"/>
      <c r="D68" s="165"/>
      <c r="E68" s="166"/>
      <c r="F68" s="167"/>
      <c r="G68" s="167"/>
      <c r="H68" s="166"/>
      <c r="I68" s="166"/>
      <c r="J68" s="166"/>
      <c r="K68" s="168"/>
      <c r="L68" s="168"/>
      <c r="AB68" t="str">
        <f ca="1">IF(ISBLANK(INDIRECT("B68"))," ",(INDIRECT("B68")))</f>
        <v xml:space="preserve"> </v>
      </c>
      <c r="AC68" t="str">
        <f ca="1">IF(ISBLANK(INDIRECT("C68"))," ",(INDIRECT("C68")))</f>
        <v xml:space="preserve"> </v>
      </c>
      <c r="AD68" t="str">
        <f ca="1">IF(ISBLANK(INDIRECT("D68"))," ",(INDIRECT("D68")))</f>
        <v xml:space="preserve"> </v>
      </c>
      <c r="AE68" t="str">
        <f ca="1">IF(ISBLANK(INDIRECT("E68"))," ",(INDIRECT("E68")))</f>
        <v xml:space="preserve"> </v>
      </c>
      <c r="AF68" t="str">
        <f ca="1">IF(ISBLANK(INDIRECT("F68"))," ",(INDIRECT("F68")))</f>
        <v xml:space="preserve"> </v>
      </c>
      <c r="AG68" t="str">
        <f ca="1">IF(ISBLANK(INDIRECT("G68"))," ",(INDIRECT("G68")))</f>
        <v xml:space="preserve"> </v>
      </c>
      <c r="AH68" t="str">
        <f ca="1">IF(ISBLANK(INDIRECT("H68"))," ",(INDIRECT("H68")))</f>
        <v xml:space="preserve"> </v>
      </c>
      <c r="AI68" t="str">
        <f ca="1">IF(ISBLANK(INDIRECT("I68"))," ",(INDIRECT("I68")))</f>
        <v xml:space="preserve"> </v>
      </c>
      <c r="AJ68" t="str">
        <f ca="1">IF(ISBLANK(INDIRECT("J68"))," ",(INDIRECT("J68")))</f>
        <v xml:space="preserve"> </v>
      </c>
      <c r="AK68" t="str">
        <f ca="1">IF(ISBLANK(INDIRECT("K68"))," ",(INDIRECT("K68")))</f>
        <v xml:space="preserve"> </v>
      </c>
      <c r="AL68" t="str">
        <f ca="1">IF(ISBLANK(INDIRECT("L68"))," ",(INDIRECT("L68")))</f>
        <v xml:space="preserve"> </v>
      </c>
    </row>
    <row r="69" spans="1:38" x14ac:dyDescent="0.35">
      <c r="A69" s="9">
        <v>64</v>
      </c>
      <c r="B69" s="164"/>
      <c r="C69" s="164"/>
      <c r="D69" s="165"/>
      <c r="E69" s="166"/>
      <c r="F69" s="167"/>
      <c r="G69" s="167"/>
      <c r="H69" s="166"/>
      <c r="I69" s="166"/>
      <c r="J69" s="166"/>
      <c r="K69" s="168"/>
      <c r="L69" s="168"/>
      <c r="AB69" t="str">
        <f ca="1">IF(ISBLANK(INDIRECT("B69"))," ",(INDIRECT("B69")))</f>
        <v xml:space="preserve"> </v>
      </c>
      <c r="AC69" t="str">
        <f ca="1">IF(ISBLANK(INDIRECT("C69"))," ",(INDIRECT("C69")))</f>
        <v xml:space="preserve"> </v>
      </c>
      <c r="AD69" t="str">
        <f ca="1">IF(ISBLANK(INDIRECT("D69"))," ",(INDIRECT("D69")))</f>
        <v xml:space="preserve"> </v>
      </c>
      <c r="AE69" t="str">
        <f ca="1">IF(ISBLANK(INDIRECT("E69"))," ",(INDIRECT("E69")))</f>
        <v xml:space="preserve"> </v>
      </c>
      <c r="AF69" t="str">
        <f ca="1">IF(ISBLANK(INDIRECT("F69"))," ",(INDIRECT("F69")))</f>
        <v xml:space="preserve"> </v>
      </c>
      <c r="AG69" t="str">
        <f ca="1">IF(ISBLANK(INDIRECT("G69"))," ",(INDIRECT("G69")))</f>
        <v xml:space="preserve"> </v>
      </c>
      <c r="AH69" t="str">
        <f ca="1">IF(ISBLANK(INDIRECT("H69"))," ",(INDIRECT("H69")))</f>
        <v xml:space="preserve"> </v>
      </c>
      <c r="AI69" t="str">
        <f ca="1">IF(ISBLANK(INDIRECT("I69"))," ",(INDIRECT("I69")))</f>
        <v xml:space="preserve"> </v>
      </c>
      <c r="AJ69" t="str">
        <f ca="1">IF(ISBLANK(INDIRECT("J69"))," ",(INDIRECT("J69")))</f>
        <v xml:space="preserve"> </v>
      </c>
      <c r="AK69" t="str">
        <f ca="1">IF(ISBLANK(INDIRECT("K69"))," ",(INDIRECT("K69")))</f>
        <v xml:space="preserve"> </v>
      </c>
      <c r="AL69" t="str">
        <f ca="1">IF(ISBLANK(INDIRECT("L69"))," ",(INDIRECT("L69")))</f>
        <v xml:space="preserve"> </v>
      </c>
    </row>
    <row r="70" spans="1:38" x14ac:dyDescent="0.35">
      <c r="A70" s="9">
        <v>65</v>
      </c>
      <c r="B70" s="164"/>
      <c r="C70" s="164"/>
      <c r="D70" s="165"/>
      <c r="E70" s="166"/>
      <c r="F70" s="167"/>
      <c r="G70" s="167"/>
      <c r="H70" s="166"/>
      <c r="I70" s="166"/>
      <c r="J70" s="166"/>
      <c r="K70" s="168"/>
      <c r="L70" s="168"/>
      <c r="AB70" t="str">
        <f ca="1">IF(ISBLANK(INDIRECT("B70"))," ",(INDIRECT("B70")))</f>
        <v xml:space="preserve"> </v>
      </c>
      <c r="AC70" t="str">
        <f ca="1">IF(ISBLANK(INDIRECT("C70"))," ",(INDIRECT("C70")))</f>
        <v xml:space="preserve"> </v>
      </c>
      <c r="AD70" t="str">
        <f ca="1">IF(ISBLANK(INDIRECT("D70"))," ",(INDIRECT("D70")))</f>
        <v xml:space="preserve"> </v>
      </c>
      <c r="AE70" t="str">
        <f ca="1">IF(ISBLANK(INDIRECT("E70"))," ",(INDIRECT("E70")))</f>
        <v xml:space="preserve"> </v>
      </c>
      <c r="AF70" t="str">
        <f ca="1">IF(ISBLANK(INDIRECT("F70"))," ",(INDIRECT("F70")))</f>
        <v xml:space="preserve"> </v>
      </c>
      <c r="AG70" t="str">
        <f ca="1">IF(ISBLANK(INDIRECT("G70"))," ",(INDIRECT("G70")))</f>
        <v xml:space="preserve"> </v>
      </c>
      <c r="AH70" t="str">
        <f ca="1">IF(ISBLANK(INDIRECT("H70"))," ",(INDIRECT("H70")))</f>
        <v xml:space="preserve"> </v>
      </c>
      <c r="AI70" t="str">
        <f ca="1">IF(ISBLANK(INDIRECT("I70"))," ",(INDIRECT("I70")))</f>
        <v xml:space="preserve"> </v>
      </c>
      <c r="AJ70" t="str">
        <f ca="1">IF(ISBLANK(INDIRECT("J70"))," ",(INDIRECT("J70")))</f>
        <v xml:space="preserve"> </v>
      </c>
      <c r="AK70" t="str">
        <f ca="1">IF(ISBLANK(INDIRECT("K70"))," ",(INDIRECT("K70")))</f>
        <v xml:space="preserve"> </v>
      </c>
      <c r="AL70" t="str">
        <f ca="1">IF(ISBLANK(INDIRECT("L70"))," ",(INDIRECT("L70")))</f>
        <v xml:space="preserve"> </v>
      </c>
    </row>
    <row r="71" spans="1:38" x14ac:dyDescent="0.35">
      <c r="A71" s="9">
        <v>66</v>
      </c>
      <c r="B71" s="164"/>
      <c r="C71" s="164"/>
      <c r="D71" s="165"/>
      <c r="E71" s="166"/>
      <c r="F71" s="167"/>
      <c r="G71" s="167"/>
      <c r="H71" s="166"/>
      <c r="I71" s="166"/>
      <c r="J71" s="166"/>
      <c r="K71" s="168"/>
      <c r="L71" s="168"/>
      <c r="AB71" t="str">
        <f ca="1">IF(ISBLANK(INDIRECT("B71"))," ",(INDIRECT("B71")))</f>
        <v xml:space="preserve"> </v>
      </c>
      <c r="AC71" t="str">
        <f ca="1">IF(ISBLANK(INDIRECT("C71"))," ",(INDIRECT("C71")))</f>
        <v xml:space="preserve"> </v>
      </c>
      <c r="AD71" t="str">
        <f ca="1">IF(ISBLANK(INDIRECT("D71"))," ",(INDIRECT("D71")))</f>
        <v xml:space="preserve"> </v>
      </c>
      <c r="AE71" t="str">
        <f ca="1">IF(ISBLANK(INDIRECT("E71"))," ",(INDIRECT("E71")))</f>
        <v xml:space="preserve"> </v>
      </c>
      <c r="AF71" t="str">
        <f ca="1">IF(ISBLANK(INDIRECT("F71"))," ",(INDIRECT("F71")))</f>
        <v xml:space="preserve"> </v>
      </c>
      <c r="AG71" t="str">
        <f ca="1">IF(ISBLANK(INDIRECT("G71"))," ",(INDIRECT("G71")))</f>
        <v xml:space="preserve"> </v>
      </c>
      <c r="AH71" t="str">
        <f ca="1">IF(ISBLANK(INDIRECT("H71"))," ",(INDIRECT("H71")))</f>
        <v xml:space="preserve"> </v>
      </c>
      <c r="AI71" t="str">
        <f ca="1">IF(ISBLANK(INDIRECT("I71"))," ",(INDIRECT("I71")))</f>
        <v xml:space="preserve"> </v>
      </c>
      <c r="AJ71" t="str">
        <f ca="1">IF(ISBLANK(INDIRECT("J71"))," ",(INDIRECT("J71")))</f>
        <v xml:space="preserve"> </v>
      </c>
      <c r="AK71" t="str">
        <f ca="1">IF(ISBLANK(INDIRECT("K71"))," ",(INDIRECT("K71")))</f>
        <v xml:space="preserve"> </v>
      </c>
      <c r="AL71" t="str">
        <f ca="1">IF(ISBLANK(INDIRECT("L71"))," ",(INDIRECT("L71")))</f>
        <v xml:space="preserve"> </v>
      </c>
    </row>
    <row r="72" spans="1:38" x14ac:dyDescent="0.35">
      <c r="A72" s="9">
        <v>67</v>
      </c>
      <c r="B72" s="164"/>
      <c r="C72" s="164"/>
      <c r="D72" s="165"/>
      <c r="E72" s="166"/>
      <c r="F72" s="167"/>
      <c r="G72" s="167"/>
      <c r="H72" s="166"/>
      <c r="I72" s="166"/>
      <c r="J72" s="166"/>
      <c r="K72" s="168"/>
      <c r="L72" s="168"/>
      <c r="AB72" t="str">
        <f ca="1">IF(ISBLANK(INDIRECT("B72"))," ",(INDIRECT("B72")))</f>
        <v xml:space="preserve"> </v>
      </c>
      <c r="AC72" t="str">
        <f ca="1">IF(ISBLANK(INDIRECT("C72"))," ",(INDIRECT("C72")))</f>
        <v xml:space="preserve"> </v>
      </c>
      <c r="AD72" t="str">
        <f ca="1">IF(ISBLANK(INDIRECT("D72"))," ",(INDIRECT("D72")))</f>
        <v xml:space="preserve"> </v>
      </c>
      <c r="AE72" t="str">
        <f ca="1">IF(ISBLANK(INDIRECT("E72"))," ",(INDIRECT("E72")))</f>
        <v xml:space="preserve"> </v>
      </c>
      <c r="AF72" t="str">
        <f ca="1">IF(ISBLANK(INDIRECT("F72"))," ",(INDIRECT("F72")))</f>
        <v xml:space="preserve"> </v>
      </c>
      <c r="AG72" t="str">
        <f ca="1">IF(ISBLANK(INDIRECT("G72"))," ",(INDIRECT("G72")))</f>
        <v xml:space="preserve"> </v>
      </c>
      <c r="AH72" t="str">
        <f ca="1">IF(ISBLANK(INDIRECT("H72"))," ",(INDIRECT("H72")))</f>
        <v xml:space="preserve"> </v>
      </c>
      <c r="AI72" t="str">
        <f ca="1">IF(ISBLANK(INDIRECT("I72"))," ",(INDIRECT("I72")))</f>
        <v xml:space="preserve"> </v>
      </c>
      <c r="AJ72" t="str">
        <f ca="1">IF(ISBLANK(INDIRECT("J72"))," ",(INDIRECT("J72")))</f>
        <v xml:space="preserve"> </v>
      </c>
      <c r="AK72" t="str">
        <f ca="1">IF(ISBLANK(INDIRECT("K72"))," ",(INDIRECT("K72")))</f>
        <v xml:space="preserve"> </v>
      </c>
      <c r="AL72" t="str">
        <f ca="1">IF(ISBLANK(INDIRECT("L72"))," ",(INDIRECT("L72")))</f>
        <v xml:space="preserve"> </v>
      </c>
    </row>
    <row r="73" spans="1:38" x14ac:dyDescent="0.35">
      <c r="A73" s="9">
        <v>68</v>
      </c>
      <c r="B73" s="164"/>
      <c r="C73" s="164"/>
      <c r="D73" s="165"/>
      <c r="E73" s="166"/>
      <c r="F73" s="167"/>
      <c r="G73" s="167"/>
      <c r="H73" s="166"/>
      <c r="I73" s="166"/>
      <c r="J73" s="166"/>
      <c r="K73" s="168"/>
      <c r="L73" s="168"/>
      <c r="AB73" t="str">
        <f ca="1">IF(ISBLANK(INDIRECT("B73"))," ",(INDIRECT("B73")))</f>
        <v xml:space="preserve"> </v>
      </c>
      <c r="AC73" t="str">
        <f ca="1">IF(ISBLANK(INDIRECT("C73"))," ",(INDIRECT("C73")))</f>
        <v xml:space="preserve"> </v>
      </c>
      <c r="AD73" t="str">
        <f ca="1">IF(ISBLANK(INDIRECT("D73"))," ",(INDIRECT("D73")))</f>
        <v xml:space="preserve"> </v>
      </c>
      <c r="AE73" t="str">
        <f ca="1">IF(ISBLANK(INDIRECT("E73"))," ",(INDIRECT("E73")))</f>
        <v xml:space="preserve"> </v>
      </c>
      <c r="AF73" t="str">
        <f ca="1">IF(ISBLANK(INDIRECT("F73"))," ",(INDIRECT("F73")))</f>
        <v xml:space="preserve"> </v>
      </c>
      <c r="AG73" t="str">
        <f ca="1">IF(ISBLANK(INDIRECT("G73"))," ",(INDIRECT("G73")))</f>
        <v xml:space="preserve"> </v>
      </c>
      <c r="AH73" t="str">
        <f ca="1">IF(ISBLANK(INDIRECT("H73"))," ",(INDIRECT("H73")))</f>
        <v xml:space="preserve"> </v>
      </c>
      <c r="AI73" t="str">
        <f ca="1">IF(ISBLANK(INDIRECT("I73"))," ",(INDIRECT("I73")))</f>
        <v xml:space="preserve"> </v>
      </c>
      <c r="AJ73" t="str">
        <f ca="1">IF(ISBLANK(INDIRECT("J73"))," ",(INDIRECT("J73")))</f>
        <v xml:space="preserve"> </v>
      </c>
      <c r="AK73" t="str">
        <f ca="1">IF(ISBLANK(INDIRECT("K73"))," ",(INDIRECT("K73")))</f>
        <v xml:space="preserve"> </v>
      </c>
      <c r="AL73" t="str">
        <f ca="1">IF(ISBLANK(INDIRECT("L73"))," ",(INDIRECT("L73")))</f>
        <v xml:space="preserve"> </v>
      </c>
    </row>
    <row r="74" spans="1:38" x14ac:dyDescent="0.35">
      <c r="A74" s="9">
        <v>69</v>
      </c>
      <c r="B74" s="164"/>
      <c r="C74" s="164"/>
      <c r="D74" s="165"/>
      <c r="E74" s="166"/>
      <c r="F74" s="167"/>
      <c r="G74" s="167"/>
      <c r="H74" s="166"/>
      <c r="I74" s="166"/>
      <c r="J74" s="166"/>
      <c r="K74" s="168"/>
      <c r="L74" s="168"/>
      <c r="AB74" t="str">
        <f ca="1">IF(ISBLANK(INDIRECT("B74"))," ",(INDIRECT("B74")))</f>
        <v xml:space="preserve"> </v>
      </c>
      <c r="AC74" t="str">
        <f ca="1">IF(ISBLANK(INDIRECT("C74"))," ",(INDIRECT("C74")))</f>
        <v xml:space="preserve"> </v>
      </c>
      <c r="AD74" t="str">
        <f ca="1">IF(ISBLANK(INDIRECT("D74"))," ",(INDIRECT("D74")))</f>
        <v xml:space="preserve"> </v>
      </c>
      <c r="AE74" t="str">
        <f ca="1">IF(ISBLANK(INDIRECT("E74"))," ",(INDIRECT("E74")))</f>
        <v xml:space="preserve"> </v>
      </c>
      <c r="AF74" t="str">
        <f ca="1">IF(ISBLANK(INDIRECT("F74"))," ",(INDIRECT("F74")))</f>
        <v xml:space="preserve"> </v>
      </c>
      <c r="AG74" t="str">
        <f ca="1">IF(ISBLANK(INDIRECT("G74"))," ",(INDIRECT("G74")))</f>
        <v xml:space="preserve"> </v>
      </c>
      <c r="AH74" t="str">
        <f ca="1">IF(ISBLANK(INDIRECT("H74"))," ",(INDIRECT("H74")))</f>
        <v xml:space="preserve"> </v>
      </c>
      <c r="AI74" t="str">
        <f ca="1">IF(ISBLANK(INDIRECT("I74"))," ",(INDIRECT("I74")))</f>
        <v xml:space="preserve"> </v>
      </c>
      <c r="AJ74" t="str">
        <f ca="1">IF(ISBLANK(INDIRECT("J74"))," ",(INDIRECT("J74")))</f>
        <v xml:space="preserve"> </v>
      </c>
      <c r="AK74" t="str">
        <f ca="1">IF(ISBLANK(INDIRECT("K74"))," ",(INDIRECT("K74")))</f>
        <v xml:space="preserve"> </v>
      </c>
      <c r="AL74" t="str">
        <f ca="1">IF(ISBLANK(INDIRECT("L74"))," ",(INDIRECT("L74")))</f>
        <v xml:space="preserve"> </v>
      </c>
    </row>
    <row r="75" spans="1:38" x14ac:dyDescent="0.35">
      <c r="A75" s="9">
        <v>70</v>
      </c>
      <c r="B75" s="164"/>
      <c r="C75" s="164"/>
      <c r="D75" s="165"/>
      <c r="E75" s="166"/>
      <c r="F75" s="167"/>
      <c r="G75" s="167"/>
      <c r="H75" s="166"/>
      <c r="I75" s="166"/>
      <c r="J75" s="166"/>
      <c r="K75" s="168"/>
      <c r="L75" s="168"/>
      <c r="AB75" t="str">
        <f ca="1">IF(ISBLANK(INDIRECT("B75"))," ",(INDIRECT("B75")))</f>
        <v xml:space="preserve"> </v>
      </c>
      <c r="AC75" t="str">
        <f ca="1">IF(ISBLANK(INDIRECT("C75"))," ",(INDIRECT("C75")))</f>
        <v xml:space="preserve"> </v>
      </c>
      <c r="AD75" t="str">
        <f ca="1">IF(ISBLANK(INDIRECT("D75"))," ",(INDIRECT("D75")))</f>
        <v xml:space="preserve"> </v>
      </c>
      <c r="AE75" t="str">
        <f ca="1">IF(ISBLANK(INDIRECT("E75"))," ",(INDIRECT("E75")))</f>
        <v xml:space="preserve"> </v>
      </c>
      <c r="AF75" t="str">
        <f ca="1">IF(ISBLANK(INDIRECT("F75"))," ",(INDIRECT("F75")))</f>
        <v xml:space="preserve"> </v>
      </c>
      <c r="AG75" t="str">
        <f ca="1">IF(ISBLANK(INDIRECT("G75"))," ",(INDIRECT("G75")))</f>
        <v xml:space="preserve"> </v>
      </c>
      <c r="AH75" t="str">
        <f ca="1">IF(ISBLANK(INDIRECT("H75"))," ",(INDIRECT("H75")))</f>
        <v xml:space="preserve"> </v>
      </c>
      <c r="AI75" t="str">
        <f ca="1">IF(ISBLANK(INDIRECT("I75"))," ",(INDIRECT("I75")))</f>
        <v xml:space="preserve"> </v>
      </c>
      <c r="AJ75" t="str">
        <f ca="1">IF(ISBLANK(INDIRECT("J75"))," ",(INDIRECT("J75")))</f>
        <v xml:space="preserve"> </v>
      </c>
      <c r="AK75" t="str">
        <f ca="1">IF(ISBLANK(INDIRECT("K75"))," ",(INDIRECT("K75")))</f>
        <v xml:space="preserve"> </v>
      </c>
      <c r="AL75" t="str">
        <f ca="1">IF(ISBLANK(INDIRECT("L75"))," ",(INDIRECT("L75")))</f>
        <v xml:space="preserve"> </v>
      </c>
    </row>
    <row r="76" spans="1:38" x14ac:dyDescent="0.35">
      <c r="A76" s="9">
        <v>71</v>
      </c>
      <c r="B76" s="164"/>
      <c r="C76" s="164"/>
      <c r="D76" s="165"/>
      <c r="E76" s="166"/>
      <c r="F76" s="167"/>
      <c r="G76" s="167"/>
      <c r="H76" s="166"/>
      <c r="I76" s="166"/>
      <c r="J76" s="166"/>
      <c r="K76" s="168"/>
      <c r="L76" s="168"/>
      <c r="AB76" t="str">
        <f ca="1">IF(ISBLANK(INDIRECT("B76"))," ",(INDIRECT("B76")))</f>
        <v xml:space="preserve"> </v>
      </c>
      <c r="AC76" t="str">
        <f ca="1">IF(ISBLANK(INDIRECT("C76"))," ",(INDIRECT("C76")))</f>
        <v xml:space="preserve"> </v>
      </c>
      <c r="AD76" t="str">
        <f ca="1">IF(ISBLANK(INDIRECT("D76"))," ",(INDIRECT("D76")))</f>
        <v xml:space="preserve"> </v>
      </c>
      <c r="AE76" t="str">
        <f ca="1">IF(ISBLANK(INDIRECT("E76"))," ",(INDIRECT("E76")))</f>
        <v xml:space="preserve"> </v>
      </c>
      <c r="AF76" t="str">
        <f ca="1">IF(ISBLANK(INDIRECT("F76"))," ",(INDIRECT("F76")))</f>
        <v xml:space="preserve"> </v>
      </c>
      <c r="AG76" t="str">
        <f ca="1">IF(ISBLANK(INDIRECT("G76"))," ",(INDIRECT("G76")))</f>
        <v xml:space="preserve"> </v>
      </c>
      <c r="AH76" t="str">
        <f ca="1">IF(ISBLANK(INDIRECT("H76"))," ",(INDIRECT("H76")))</f>
        <v xml:space="preserve"> </v>
      </c>
      <c r="AI76" t="str">
        <f ca="1">IF(ISBLANK(INDIRECT("I76"))," ",(INDIRECT("I76")))</f>
        <v xml:space="preserve"> </v>
      </c>
      <c r="AJ76" t="str">
        <f ca="1">IF(ISBLANK(INDIRECT("J76"))," ",(INDIRECT("J76")))</f>
        <v xml:space="preserve"> </v>
      </c>
      <c r="AK76" t="str">
        <f ca="1">IF(ISBLANK(INDIRECT("K76"))," ",(INDIRECT("K76")))</f>
        <v xml:space="preserve"> </v>
      </c>
      <c r="AL76" t="str">
        <f ca="1">IF(ISBLANK(INDIRECT("L76"))," ",(INDIRECT("L76")))</f>
        <v xml:space="preserve"> </v>
      </c>
    </row>
    <row r="77" spans="1:38" x14ac:dyDescent="0.35">
      <c r="A77" s="9">
        <v>72</v>
      </c>
      <c r="B77" s="164"/>
      <c r="C77" s="164"/>
      <c r="D77" s="165"/>
      <c r="E77" s="166"/>
      <c r="F77" s="167"/>
      <c r="G77" s="167"/>
      <c r="H77" s="166"/>
      <c r="I77" s="166"/>
      <c r="J77" s="166"/>
      <c r="K77" s="168"/>
      <c r="L77" s="168"/>
      <c r="AB77" t="str">
        <f ca="1">IF(ISBLANK(INDIRECT("B77"))," ",(INDIRECT("B77")))</f>
        <v xml:space="preserve"> </v>
      </c>
      <c r="AC77" t="str">
        <f ca="1">IF(ISBLANK(INDIRECT("C77"))," ",(INDIRECT("C77")))</f>
        <v xml:space="preserve"> </v>
      </c>
      <c r="AD77" t="str">
        <f ca="1">IF(ISBLANK(INDIRECT("D77"))," ",(INDIRECT("D77")))</f>
        <v xml:space="preserve"> </v>
      </c>
      <c r="AE77" t="str">
        <f ca="1">IF(ISBLANK(INDIRECT("E77"))," ",(INDIRECT("E77")))</f>
        <v xml:space="preserve"> </v>
      </c>
      <c r="AF77" t="str">
        <f ca="1">IF(ISBLANK(INDIRECT("F77"))," ",(INDIRECT("F77")))</f>
        <v xml:space="preserve"> </v>
      </c>
      <c r="AG77" t="str">
        <f ca="1">IF(ISBLANK(INDIRECT("G77"))," ",(INDIRECT("G77")))</f>
        <v xml:space="preserve"> </v>
      </c>
      <c r="AH77" t="str">
        <f ca="1">IF(ISBLANK(INDIRECT("H77"))," ",(INDIRECT("H77")))</f>
        <v xml:space="preserve"> </v>
      </c>
      <c r="AI77" t="str">
        <f ca="1">IF(ISBLANK(INDIRECT("I77"))," ",(INDIRECT("I77")))</f>
        <v xml:space="preserve"> </v>
      </c>
      <c r="AJ77" t="str">
        <f ca="1">IF(ISBLANK(INDIRECT("J77"))," ",(INDIRECT("J77")))</f>
        <v xml:space="preserve"> </v>
      </c>
      <c r="AK77" t="str">
        <f ca="1">IF(ISBLANK(INDIRECT("K77"))," ",(INDIRECT("K77")))</f>
        <v xml:space="preserve"> </v>
      </c>
      <c r="AL77" t="str">
        <f ca="1">IF(ISBLANK(INDIRECT("L77"))," ",(INDIRECT("L77")))</f>
        <v xml:space="preserve"> </v>
      </c>
    </row>
    <row r="78" spans="1:38" x14ac:dyDescent="0.35">
      <c r="A78" s="9">
        <v>73</v>
      </c>
      <c r="B78" s="164"/>
      <c r="C78" s="164"/>
      <c r="D78" s="165"/>
      <c r="E78" s="166"/>
      <c r="F78" s="167"/>
      <c r="G78" s="167"/>
      <c r="H78" s="166"/>
      <c r="I78" s="166"/>
      <c r="J78" s="166"/>
      <c r="K78" s="168"/>
      <c r="L78" s="168"/>
      <c r="AB78" t="str">
        <f ca="1">IF(ISBLANK(INDIRECT("B78"))," ",(INDIRECT("B78")))</f>
        <v xml:space="preserve"> </v>
      </c>
      <c r="AC78" t="str">
        <f ca="1">IF(ISBLANK(INDIRECT("C78"))," ",(INDIRECT("C78")))</f>
        <v xml:space="preserve"> </v>
      </c>
      <c r="AD78" t="str">
        <f ca="1">IF(ISBLANK(INDIRECT("D78"))," ",(INDIRECT("D78")))</f>
        <v xml:space="preserve"> </v>
      </c>
      <c r="AE78" t="str">
        <f ca="1">IF(ISBLANK(INDIRECT("E78"))," ",(INDIRECT("E78")))</f>
        <v xml:space="preserve"> </v>
      </c>
      <c r="AF78" t="str">
        <f ca="1">IF(ISBLANK(INDIRECT("F78"))," ",(INDIRECT("F78")))</f>
        <v xml:space="preserve"> </v>
      </c>
      <c r="AG78" t="str">
        <f ca="1">IF(ISBLANK(INDIRECT("G78"))," ",(INDIRECT("G78")))</f>
        <v xml:space="preserve"> </v>
      </c>
      <c r="AH78" t="str">
        <f ca="1">IF(ISBLANK(INDIRECT("H78"))," ",(INDIRECT("H78")))</f>
        <v xml:space="preserve"> </v>
      </c>
      <c r="AI78" t="str">
        <f ca="1">IF(ISBLANK(INDIRECT("I78"))," ",(INDIRECT("I78")))</f>
        <v xml:space="preserve"> </v>
      </c>
      <c r="AJ78" t="str">
        <f ca="1">IF(ISBLANK(INDIRECT("J78"))," ",(INDIRECT("J78")))</f>
        <v xml:space="preserve"> </v>
      </c>
      <c r="AK78" t="str">
        <f ca="1">IF(ISBLANK(INDIRECT("K78"))," ",(INDIRECT("K78")))</f>
        <v xml:space="preserve"> </v>
      </c>
      <c r="AL78" t="str">
        <f ca="1">IF(ISBLANK(INDIRECT("L78"))," ",(INDIRECT("L78")))</f>
        <v xml:space="preserve"> </v>
      </c>
    </row>
    <row r="79" spans="1:38" x14ac:dyDescent="0.35">
      <c r="A79" s="9">
        <v>74</v>
      </c>
      <c r="B79" s="164"/>
      <c r="C79" s="164"/>
      <c r="D79" s="165"/>
      <c r="E79" s="166"/>
      <c r="F79" s="167"/>
      <c r="G79" s="167"/>
      <c r="H79" s="166"/>
      <c r="I79" s="166"/>
      <c r="J79" s="166"/>
      <c r="K79" s="168"/>
      <c r="L79" s="168"/>
      <c r="AB79" t="str">
        <f ca="1">IF(ISBLANK(INDIRECT("B79"))," ",(INDIRECT("B79")))</f>
        <v xml:space="preserve"> </v>
      </c>
      <c r="AC79" t="str">
        <f ca="1">IF(ISBLANK(INDIRECT("C79"))," ",(INDIRECT("C79")))</f>
        <v xml:space="preserve"> </v>
      </c>
      <c r="AD79" t="str">
        <f ca="1">IF(ISBLANK(INDIRECT("D79"))," ",(INDIRECT("D79")))</f>
        <v xml:space="preserve"> </v>
      </c>
      <c r="AE79" t="str">
        <f ca="1">IF(ISBLANK(INDIRECT("E79"))," ",(INDIRECT("E79")))</f>
        <v xml:space="preserve"> </v>
      </c>
      <c r="AF79" t="str">
        <f ca="1">IF(ISBLANK(INDIRECT("F79"))," ",(INDIRECT("F79")))</f>
        <v xml:space="preserve"> </v>
      </c>
      <c r="AG79" t="str">
        <f ca="1">IF(ISBLANK(INDIRECT("G79"))," ",(INDIRECT("G79")))</f>
        <v xml:space="preserve"> </v>
      </c>
      <c r="AH79" t="str">
        <f ca="1">IF(ISBLANK(INDIRECT("H79"))," ",(INDIRECT("H79")))</f>
        <v xml:space="preserve"> </v>
      </c>
      <c r="AI79" t="str">
        <f ca="1">IF(ISBLANK(INDIRECT("I79"))," ",(INDIRECT("I79")))</f>
        <v xml:space="preserve"> </v>
      </c>
      <c r="AJ79" t="str">
        <f ca="1">IF(ISBLANK(INDIRECT("J79"))," ",(INDIRECT("J79")))</f>
        <v xml:space="preserve"> </v>
      </c>
      <c r="AK79" t="str">
        <f ca="1">IF(ISBLANK(INDIRECT("K79"))," ",(INDIRECT("K79")))</f>
        <v xml:space="preserve"> </v>
      </c>
      <c r="AL79" t="str">
        <f ca="1">IF(ISBLANK(INDIRECT("L79"))," ",(INDIRECT("L79")))</f>
        <v xml:space="preserve"> </v>
      </c>
    </row>
    <row r="80" spans="1:38" x14ac:dyDescent="0.35">
      <c r="A80" s="9">
        <v>75</v>
      </c>
      <c r="B80" s="164"/>
      <c r="C80" s="164"/>
      <c r="D80" s="165"/>
      <c r="E80" s="166"/>
      <c r="F80" s="167"/>
      <c r="G80" s="167"/>
      <c r="H80" s="166"/>
      <c r="I80" s="166"/>
      <c r="J80" s="166"/>
      <c r="K80" s="168"/>
      <c r="L80" s="168"/>
      <c r="AB80" t="str">
        <f ca="1">IF(ISBLANK(INDIRECT("B80"))," ",(INDIRECT("B80")))</f>
        <v xml:space="preserve"> </v>
      </c>
      <c r="AC80" t="str">
        <f ca="1">IF(ISBLANK(INDIRECT("C80"))," ",(INDIRECT("C80")))</f>
        <v xml:space="preserve"> </v>
      </c>
      <c r="AD80" t="str">
        <f ca="1">IF(ISBLANK(INDIRECT("D80"))," ",(INDIRECT("D80")))</f>
        <v xml:space="preserve"> </v>
      </c>
      <c r="AE80" t="str">
        <f ca="1">IF(ISBLANK(INDIRECT("E80"))," ",(INDIRECT("E80")))</f>
        <v xml:space="preserve"> </v>
      </c>
      <c r="AF80" t="str">
        <f ca="1">IF(ISBLANK(INDIRECT("F80"))," ",(INDIRECT("F80")))</f>
        <v xml:space="preserve"> </v>
      </c>
      <c r="AG80" t="str">
        <f ca="1">IF(ISBLANK(INDIRECT("G80"))," ",(INDIRECT("G80")))</f>
        <v xml:space="preserve"> </v>
      </c>
      <c r="AH80" t="str">
        <f ca="1">IF(ISBLANK(INDIRECT("H80"))," ",(INDIRECT("H80")))</f>
        <v xml:space="preserve"> </v>
      </c>
      <c r="AI80" t="str">
        <f ca="1">IF(ISBLANK(INDIRECT("I80"))," ",(INDIRECT("I80")))</f>
        <v xml:space="preserve"> </v>
      </c>
      <c r="AJ80" t="str">
        <f ca="1">IF(ISBLANK(INDIRECT("J80"))," ",(INDIRECT("J80")))</f>
        <v xml:space="preserve"> </v>
      </c>
      <c r="AK80" t="str">
        <f ca="1">IF(ISBLANK(INDIRECT("K80"))," ",(INDIRECT("K80")))</f>
        <v xml:space="preserve"> </v>
      </c>
      <c r="AL80" t="str">
        <f ca="1">IF(ISBLANK(INDIRECT("L80"))," ",(INDIRECT("L80")))</f>
        <v xml:space="preserve"> </v>
      </c>
    </row>
    <row r="81" spans="1:38" x14ac:dyDescent="0.35">
      <c r="A81" s="9">
        <v>76</v>
      </c>
      <c r="B81" s="164"/>
      <c r="C81" s="164"/>
      <c r="D81" s="165"/>
      <c r="E81" s="166"/>
      <c r="F81" s="167"/>
      <c r="G81" s="167"/>
      <c r="H81" s="166"/>
      <c r="I81" s="166"/>
      <c r="J81" s="166"/>
      <c r="K81" s="168"/>
      <c r="L81" s="168"/>
      <c r="AB81" t="str">
        <f ca="1">IF(ISBLANK(INDIRECT("B81"))," ",(INDIRECT("B81")))</f>
        <v xml:space="preserve"> </v>
      </c>
      <c r="AC81" t="str">
        <f ca="1">IF(ISBLANK(INDIRECT("C81"))," ",(INDIRECT("C81")))</f>
        <v xml:space="preserve"> </v>
      </c>
      <c r="AD81" t="str">
        <f ca="1">IF(ISBLANK(INDIRECT("D81"))," ",(INDIRECT("D81")))</f>
        <v xml:space="preserve"> </v>
      </c>
      <c r="AE81" t="str">
        <f ca="1">IF(ISBLANK(INDIRECT("E81"))," ",(INDIRECT("E81")))</f>
        <v xml:space="preserve"> </v>
      </c>
      <c r="AF81" t="str">
        <f ca="1">IF(ISBLANK(INDIRECT("F81"))," ",(INDIRECT("F81")))</f>
        <v xml:space="preserve"> </v>
      </c>
      <c r="AG81" t="str">
        <f ca="1">IF(ISBLANK(INDIRECT("G81"))," ",(INDIRECT("G81")))</f>
        <v xml:space="preserve"> </v>
      </c>
      <c r="AH81" t="str">
        <f ca="1">IF(ISBLANK(INDIRECT("H81"))," ",(INDIRECT("H81")))</f>
        <v xml:space="preserve"> </v>
      </c>
      <c r="AI81" t="str">
        <f ca="1">IF(ISBLANK(INDIRECT("I81"))," ",(INDIRECT("I81")))</f>
        <v xml:space="preserve"> </v>
      </c>
      <c r="AJ81" t="str">
        <f ca="1">IF(ISBLANK(INDIRECT("J81"))," ",(INDIRECT("J81")))</f>
        <v xml:space="preserve"> </v>
      </c>
      <c r="AK81" t="str">
        <f ca="1">IF(ISBLANK(INDIRECT("K81"))," ",(INDIRECT("K81")))</f>
        <v xml:space="preserve"> </v>
      </c>
      <c r="AL81" t="str">
        <f ca="1">IF(ISBLANK(INDIRECT("L81"))," ",(INDIRECT("L81")))</f>
        <v xml:space="preserve"> </v>
      </c>
    </row>
    <row r="82" spans="1:38" x14ac:dyDescent="0.35">
      <c r="A82" s="9">
        <v>77</v>
      </c>
      <c r="B82" s="164"/>
      <c r="C82" s="164"/>
      <c r="D82" s="165"/>
      <c r="E82" s="166"/>
      <c r="F82" s="167"/>
      <c r="G82" s="167"/>
      <c r="H82" s="166"/>
      <c r="I82" s="166"/>
      <c r="J82" s="166"/>
      <c r="K82" s="168"/>
      <c r="L82" s="168"/>
      <c r="AB82" t="str">
        <f ca="1">IF(ISBLANK(INDIRECT("B82"))," ",(INDIRECT("B82")))</f>
        <v xml:space="preserve"> </v>
      </c>
      <c r="AC82" t="str">
        <f ca="1">IF(ISBLANK(INDIRECT("C82"))," ",(INDIRECT("C82")))</f>
        <v xml:space="preserve"> </v>
      </c>
      <c r="AD82" t="str">
        <f ca="1">IF(ISBLANK(INDIRECT("D82"))," ",(INDIRECT("D82")))</f>
        <v xml:space="preserve"> </v>
      </c>
      <c r="AE82" t="str">
        <f ca="1">IF(ISBLANK(INDIRECT("E82"))," ",(INDIRECT("E82")))</f>
        <v xml:space="preserve"> </v>
      </c>
      <c r="AF82" t="str">
        <f ca="1">IF(ISBLANK(INDIRECT("F82"))," ",(INDIRECT("F82")))</f>
        <v xml:space="preserve"> </v>
      </c>
      <c r="AG82" t="str">
        <f ca="1">IF(ISBLANK(INDIRECT("G82"))," ",(INDIRECT("G82")))</f>
        <v xml:space="preserve"> </v>
      </c>
      <c r="AH82" t="str">
        <f ca="1">IF(ISBLANK(INDIRECT("H82"))," ",(INDIRECT("H82")))</f>
        <v xml:space="preserve"> </v>
      </c>
      <c r="AI82" t="str">
        <f ca="1">IF(ISBLANK(INDIRECT("I82"))," ",(INDIRECT("I82")))</f>
        <v xml:space="preserve"> </v>
      </c>
      <c r="AJ82" t="str">
        <f ca="1">IF(ISBLANK(INDIRECT("J82"))," ",(INDIRECT("J82")))</f>
        <v xml:space="preserve"> </v>
      </c>
      <c r="AK82" t="str">
        <f ca="1">IF(ISBLANK(INDIRECT("K82"))," ",(INDIRECT("K82")))</f>
        <v xml:space="preserve"> </v>
      </c>
      <c r="AL82" t="str">
        <f ca="1">IF(ISBLANK(INDIRECT("L82"))," ",(INDIRECT("L82")))</f>
        <v xml:space="preserve"> </v>
      </c>
    </row>
    <row r="83" spans="1:38" x14ac:dyDescent="0.35">
      <c r="A83" s="9">
        <v>78</v>
      </c>
      <c r="B83" s="164"/>
      <c r="C83" s="164"/>
      <c r="D83" s="165"/>
      <c r="E83" s="166"/>
      <c r="F83" s="167"/>
      <c r="G83" s="167"/>
      <c r="H83" s="166"/>
      <c r="I83" s="166"/>
      <c r="J83" s="166"/>
      <c r="K83" s="168"/>
      <c r="L83" s="168"/>
      <c r="AB83" t="str">
        <f ca="1">IF(ISBLANK(INDIRECT("B83"))," ",(INDIRECT("B83")))</f>
        <v xml:space="preserve"> </v>
      </c>
      <c r="AC83" t="str">
        <f ca="1">IF(ISBLANK(INDIRECT("C83"))," ",(INDIRECT("C83")))</f>
        <v xml:space="preserve"> </v>
      </c>
      <c r="AD83" t="str">
        <f ca="1">IF(ISBLANK(INDIRECT("D83"))," ",(INDIRECT("D83")))</f>
        <v xml:space="preserve"> </v>
      </c>
      <c r="AE83" t="str">
        <f ca="1">IF(ISBLANK(INDIRECT("E83"))," ",(INDIRECT("E83")))</f>
        <v xml:space="preserve"> </v>
      </c>
      <c r="AF83" t="str">
        <f ca="1">IF(ISBLANK(INDIRECT("F83"))," ",(INDIRECT("F83")))</f>
        <v xml:space="preserve"> </v>
      </c>
      <c r="AG83" t="str">
        <f ca="1">IF(ISBLANK(INDIRECT("G83"))," ",(INDIRECT("G83")))</f>
        <v xml:space="preserve"> </v>
      </c>
      <c r="AH83" t="str">
        <f ca="1">IF(ISBLANK(INDIRECT("H83"))," ",(INDIRECT("H83")))</f>
        <v xml:space="preserve"> </v>
      </c>
      <c r="AI83" t="str">
        <f ca="1">IF(ISBLANK(INDIRECT("I83"))," ",(INDIRECT("I83")))</f>
        <v xml:space="preserve"> </v>
      </c>
      <c r="AJ83" t="str">
        <f ca="1">IF(ISBLANK(INDIRECT("J83"))," ",(INDIRECT("J83")))</f>
        <v xml:space="preserve"> </v>
      </c>
      <c r="AK83" t="str">
        <f ca="1">IF(ISBLANK(INDIRECT("K83"))," ",(INDIRECT("K83")))</f>
        <v xml:space="preserve"> </v>
      </c>
      <c r="AL83" t="str">
        <f ca="1">IF(ISBLANK(INDIRECT("L83"))," ",(INDIRECT("L83")))</f>
        <v xml:space="preserve"> </v>
      </c>
    </row>
    <row r="84" spans="1:38" x14ac:dyDescent="0.35">
      <c r="A84" s="9">
        <v>79</v>
      </c>
      <c r="B84" s="164"/>
      <c r="C84" s="164"/>
      <c r="D84" s="165"/>
      <c r="E84" s="166"/>
      <c r="F84" s="167"/>
      <c r="G84" s="167"/>
      <c r="H84" s="166"/>
      <c r="I84" s="166"/>
      <c r="J84" s="166"/>
      <c r="K84" s="168"/>
      <c r="L84" s="168"/>
      <c r="AB84" t="str">
        <f ca="1">IF(ISBLANK(INDIRECT("B84"))," ",(INDIRECT("B84")))</f>
        <v xml:space="preserve"> </v>
      </c>
      <c r="AC84" t="str">
        <f ca="1">IF(ISBLANK(INDIRECT("C84"))," ",(INDIRECT("C84")))</f>
        <v xml:space="preserve"> </v>
      </c>
      <c r="AD84" t="str">
        <f ca="1">IF(ISBLANK(INDIRECT("D84"))," ",(INDIRECT("D84")))</f>
        <v xml:space="preserve"> </v>
      </c>
      <c r="AE84" t="str">
        <f ca="1">IF(ISBLANK(INDIRECT("E84"))," ",(INDIRECT("E84")))</f>
        <v xml:space="preserve"> </v>
      </c>
      <c r="AF84" t="str">
        <f ca="1">IF(ISBLANK(INDIRECT("F84"))," ",(INDIRECT("F84")))</f>
        <v xml:space="preserve"> </v>
      </c>
      <c r="AG84" t="str">
        <f ca="1">IF(ISBLANK(INDIRECT("G84"))," ",(INDIRECT("G84")))</f>
        <v xml:space="preserve"> </v>
      </c>
      <c r="AH84" t="str">
        <f ca="1">IF(ISBLANK(INDIRECT("H84"))," ",(INDIRECT("H84")))</f>
        <v xml:space="preserve"> </v>
      </c>
      <c r="AI84" t="str">
        <f ca="1">IF(ISBLANK(INDIRECT("I84"))," ",(INDIRECT("I84")))</f>
        <v xml:space="preserve"> </v>
      </c>
      <c r="AJ84" t="str">
        <f ca="1">IF(ISBLANK(INDIRECT("J84"))," ",(INDIRECT("J84")))</f>
        <v xml:space="preserve"> </v>
      </c>
      <c r="AK84" t="str">
        <f ca="1">IF(ISBLANK(INDIRECT("K84"))," ",(INDIRECT("K84")))</f>
        <v xml:space="preserve"> </v>
      </c>
      <c r="AL84" t="str">
        <f ca="1">IF(ISBLANK(INDIRECT("L84"))," ",(INDIRECT("L84")))</f>
        <v xml:space="preserve"> </v>
      </c>
    </row>
    <row r="85" spans="1:38" x14ac:dyDescent="0.35">
      <c r="A85" s="9">
        <v>80</v>
      </c>
      <c r="B85" s="164"/>
      <c r="C85" s="164"/>
      <c r="D85" s="165"/>
      <c r="E85" s="166"/>
      <c r="F85" s="167"/>
      <c r="G85" s="167"/>
      <c r="H85" s="166"/>
      <c r="I85" s="166"/>
      <c r="J85" s="166"/>
      <c r="K85" s="168"/>
      <c r="L85" s="168"/>
      <c r="AB85" t="str">
        <f ca="1">IF(ISBLANK(INDIRECT("B85"))," ",(INDIRECT("B85")))</f>
        <v xml:space="preserve"> </v>
      </c>
      <c r="AC85" t="str">
        <f ca="1">IF(ISBLANK(INDIRECT("C85"))," ",(INDIRECT("C85")))</f>
        <v xml:space="preserve"> </v>
      </c>
      <c r="AD85" t="str">
        <f ca="1">IF(ISBLANK(INDIRECT("D85"))," ",(INDIRECT("D85")))</f>
        <v xml:space="preserve"> </v>
      </c>
      <c r="AE85" t="str">
        <f ca="1">IF(ISBLANK(INDIRECT("E85"))," ",(INDIRECT("E85")))</f>
        <v xml:space="preserve"> </v>
      </c>
      <c r="AF85" t="str">
        <f ca="1">IF(ISBLANK(INDIRECT("F85"))," ",(INDIRECT("F85")))</f>
        <v xml:space="preserve"> </v>
      </c>
      <c r="AG85" t="str">
        <f ca="1">IF(ISBLANK(INDIRECT("G85"))," ",(INDIRECT("G85")))</f>
        <v xml:space="preserve"> </v>
      </c>
      <c r="AH85" t="str">
        <f ca="1">IF(ISBLANK(INDIRECT("H85"))," ",(INDIRECT("H85")))</f>
        <v xml:space="preserve"> </v>
      </c>
      <c r="AI85" t="str">
        <f ca="1">IF(ISBLANK(INDIRECT("I85"))," ",(INDIRECT("I85")))</f>
        <v xml:space="preserve"> </v>
      </c>
      <c r="AJ85" t="str">
        <f ca="1">IF(ISBLANK(INDIRECT("J85"))," ",(INDIRECT("J85")))</f>
        <v xml:space="preserve"> </v>
      </c>
      <c r="AK85" t="str">
        <f ca="1">IF(ISBLANK(INDIRECT("K85"))," ",(INDIRECT("K85")))</f>
        <v xml:space="preserve"> </v>
      </c>
      <c r="AL85" t="str">
        <f ca="1">IF(ISBLANK(INDIRECT("L85"))," ",(INDIRECT("L85")))</f>
        <v xml:space="preserve"> </v>
      </c>
    </row>
    <row r="86" spans="1:38" x14ac:dyDescent="0.35">
      <c r="A86" s="9">
        <v>81</v>
      </c>
      <c r="B86" s="164"/>
      <c r="C86" s="164"/>
      <c r="D86" s="165"/>
      <c r="E86" s="166"/>
      <c r="F86" s="167"/>
      <c r="G86" s="167"/>
      <c r="H86" s="166"/>
      <c r="I86" s="166"/>
      <c r="J86" s="166"/>
      <c r="K86" s="168"/>
      <c r="L86" s="168"/>
      <c r="AB86" t="str">
        <f ca="1">IF(ISBLANK(INDIRECT("B86"))," ",(INDIRECT("B86")))</f>
        <v xml:space="preserve"> </v>
      </c>
      <c r="AC86" t="str">
        <f ca="1">IF(ISBLANK(INDIRECT("C86"))," ",(INDIRECT("C86")))</f>
        <v xml:space="preserve"> </v>
      </c>
      <c r="AD86" t="str">
        <f ca="1">IF(ISBLANK(INDIRECT("D86"))," ",(INDIRECT("D86")))</f>
        <v xml:space="preserve"> </v>
      </c>
      <c r="AE86" t="str">
        <f ca="1">IF(ISBLANK(INDIRECT("E86"))," ",(INDIRECT("E86")))</f>
        <v xml:space="preserve"> </v>
      </c>
      <c r="AF86" t="str">
        <f ca="1">IF(ISBLANK(INDIRECT("F86"))," ",(INDIRECT("F86")))</f>
        <v xml:space="preserve"> </v>
      </c>
      <c r="AG86" t="str">
        <f ca="1">IF(ISBLANK(INDIRECT("G86"))," ",(INDIRECT("G86")))</f>
        <v xml:space="preserve"> </v>
      </c>
      <c r="AH86" t="str">
        <f ca="1">IF(ISBLANK(INDIRECT("H86"))," ",(INDIRECT("H86")))</f>
        <v xml:space="preserve"> </v>
      </c>
      <c r="AI86" t="str">
        <f ca="1">IF(ISBLANK(INDIRECT("I86"))," ",(INDIRECT("I86")))</f>
        <v xml:space="preserve"> </v>
      </c>
      <c r="AJ86" t="str">
        <f ca="1">IF(ISBLANK(INDIRECT("J86"))," ",(INDIRECT("J86")))</f>
        <v xml:space="preserve"> </v>
      </c>
      <c r="AK86" t="str">
        <f ca="1">IF(ISBLANK(INDIRECT("K86"))," ",(INDIRECT("K86")))</f>
        <v xml:space="preserve"> </v>
      </c>
      <c r="AL86" t="str">
        <f ca="1">IF(ISBLANK(INDIRECT("L86"))," ",(INDIRECT("L86")))</f>
        <v xml:space="preserve"> </v>
      </c>
    </row>
    <row r="87" spans="1:38" x14ac:dyDescent="0.35">
      <c r="A87" s="9">
        <v>82</v>
      </c>
      <c r="B87" s="164"/>
      <c r="C87" s="164"/>
      <c r="D87" s="165"/>
      <c r="E87" s="166"/>
      <c r="F87" s="167"/>
      <c r="G87" s="167"/>
      <c r="H87" s="166"/>
      <c r="I87" s="166"/>
      <c r="J87" s="166"/>
      <c r="K87" s="168"/>
      <c r="L87" s="168"/>
      <c r="AB87" t="str">
        <f ca="1">IF(ISBLANK(INDIRECT("B87"))," ",(INDIRECT("B87")))</f>
        <v xml:space="preserve"> </v>
      </c>
      <c r="AC87" t="str">
        <f ca="1">IF(ISBLANK(INDIRECT("C87"))," ",(INDIRECT("C87")))</f>
        <v xml:space="preserve"> </v>
      </c>
      <c r="AD87" t="str">
        <f ca="1">IF(ISBLANK(INDIRECT("D87"))," ",(INDIRECT("D87")))</f>
        <v xml:space="preserve"> </v>
      </c>
      <c r="AE87" t="str">
        <f ca="1">IF(ISBLANK(INDIRECT("E87"))," ",(INDIRECT("E87")))</f>
        <v xml:space="preserve"> </v>
      </c>
      <c r="AF87" t="str">
        <f ca="1">IF(ISBLANK(INDIRECT("F87"))," ",(INDIRECT("F87")))</f>
        <v xml:space="preserve"> </v>
      </c>
      <c r="AG87" t="str">
        <f ca="1">IF(ISBLANK(INDIRECT("G87"))," ",(INDIRECT("G87")))</f>
        <v xml:space="preserve"> </v>
      </c>
      <c r="AH87" t="str">
        <f ca="1">IF(ISBLANK(INDIRECT("H87"))," ",(INDIRECT("H87")))</f>
        <v xml:space="preserve"> </v>
      </c>
      <c r="AI87" t="str">
        <f ca="1">IF(ISBLANK(INDIRECT("I87"))," ",(INDIRECT("I87")))</f>
        <v xml:space="preserve"> </v>
      </c>
      <c r="AJ87" t="str">
        <f ca="1">IF(ISBLANK(INDIRECT("J87"))," ",(INDIRECT("J87")))</f>
        <v xml:space="preserve"> </v>
      </c>
      <c r="AK87" t="str">
        <f ca="1">IF(ISBLANK(INDIRECT("K87"))," ",(INDIRECT("K87")))</f>
        <v xml:space="preserve"> </v>
      </c>
      <c r="AL87" t="str">
        <f ca="1">IF(ISBLANK(INDIRECT("L87"))," ",(INDIRECT("L87")))</f>
        <v xml:space="preserve"> </v>
      </c>
    </row>
    <row r="88" spans="1:38" x14ac:dyDescent="0.35">
      <c r="A88" s="9">
        <v>83</v>
      </c>
      <c r="B88" s="164"/>
      <c r="C88" s="164"/>
      <c r="D88" s="165"/>
      <c r="E88" s="166"/>
      <c r="F88" s="167"/>
      <c r="G88" s="167"/>
      <c r="H88" s="166"/>
      <c r="I88" s="166"/>
      <c r="J88" s="166"/>
      <c r="K88" s="168"/>
      <c r="L88" s="168"/>
      <c r="AB88" t="str">
        <f ca="1">IF(ISBLANK(INDIRECT("B88"))," ",(INDIRECT("B88")))</f>
        <v xml:space="preserve"> </v>
      </c>
      <c r="AC88" t="str">
        <f ca="1">IF(ISBLANK(INDIRECT("C88"))," ",(INDIRECT("C88")))</f>
        <v xml:space="preserve"> </v>
      </c>
      <c r="AD88" t="str">
        <f ca="1">IF(ISBLANK(INDIRECT("D88"))," ",(INDIRECT("D88")))</f>
        <v xml:space="preserve"> </v>
      </c>
      <c r="AE88" t="str">
        <f ca="1">IF(ISBLANK(INDIRECT("E88"))," ",(INDIRECT("E88")))</f>
        <v xml:space="preserve"> </v>
      </c>
      <c r="AF88" t="str">
        <f ca="1">IF(ISBLANK(INDIRECT("F88"))," ",(INDIRECT("F88")))</f>
        <v xml:space="preserve"> </v>
      </c>
      <c r="AG88" t="str">
        <f ca="1">IF(ISBLANK(INDIRECT("G88"))," ",(INDIRECT("G88")))</f>
        <v xml:space="preserve"> </v>
      </c>
      <c r="AH88" t="str">
        <f ca="1">IF(ISBLANK(INDIRECT("H88"))," ",(INDIRECT("H88")))</f>
        <v xml:space="preserve"> </v>
      </c>
      <c r="AI88" t="str">
        <f ca="1">IF(ISBLANK(INDIRECT("I88"))," ",(INDIRECT("I88")))</f>
        <v xml:space="preserve"> </v>
      </c>
      <c r="AJ88" t="str">
        <f ca="1">IF(ISBLANK(INDIRECT("J88"))," ",(INDIRECT("J88")))</f>
        <v xml:space="preserve"> </v>
      </c>
      <c r="AK88" t="str">
        <f ca="1">IF(ISBLANK(INDIRECT("K88"))," ",(INDIRECT("K88")))</f>
        <v xml:space="preserve"> </v>
      </c>
      <c r="AL88" t="str">
        <f ca="1">IF(ISBLANK(INDIRECT("L88"))," ",(INDIRECT("L88")))</f>
        <v xml:space="preserve"> </v>
      </c>
    </row>
    <row r="89" spans="1:38" x14ac:dyDescent="0.35">
      <c r="A89" s="9">
        <v>84</v>
      </c>
      <c r="B89" s="164"/>
      <c r="C89" s="164"/>
      <c r="D89" s="165"/>
      <c r="E89" s="166"/>
      <c r="F89" s="167"/>
      <c r="G89" s="167"/>
      <c r="H89" s="166"/>
      <c r="I89" s="166"/>
      <c r="J89" s="166"/>
      <c r="K89" s="168"/>
      <c r="L89" s="168"/>
      <c r="AB89" t="str">
        <f ca="1">IF(ISBLANK(INDIRECT("B89"))," ",(INDIRECT("B89")))</f>
        <v xml:space="preserve"> </v>
      </c>
      <c r="AC89" t="str">
        <f ca="1">IF(ISBLANK(INDIRECT("C89"))," ",(INDIRECT("C89")))</f>
        <v xml:space="preserve"> </v>
      </c>
      <c r="AD89" t="str">
        <f ca="1">IF(ISBLANK(INDIRECT("D89"))," ",(INDIRECT("D89")))</f>
        <v xml:space="preserve"> </v>
      </c>
      <c r="AE89" t="str">
        <f ca="1">IF(ISBLANK(INDIRECT("E89"))," ",(INDIRECT("E89")))</f>
        <v xml:space="preserve"> </v>
      </c>
      <c r="AF89" t="str">
        <f ca="1">IF(ISBLANK(INDIRECT("F89"))," ",(INDIRECT("F89")))</f>
        <v xml:space="preserve"> </v>
      </c>
      <c r="AG89" t="str">
        <f ca="1">IF(ISBLANK(INDIRECT("G89"))," ",(INDIRECT("G89")))</f>
        <v xml:space="preserve"> </v>
      </c>
      <c r="AH89" t="str">
        <f ca="1">IF(ISBLANK(INDIRECT("H89"))," ",(INDIRECT("H89")))</f>
        <v xml:space="preserve"> </v>
      </c>
      <c r="AI89" t="str">
        <f ca="1">IF(ISBLANK(INDIRECT("I89"))," ",(INDIRECT("I89")))</f>
        <v xml:space="preserve"> </v>
      </c>
      <c r="AJ89" t="str">
        <f ca="1">IF(ISBLANK(INDIRECT("J89"))," ",(INDIRECT("J89")))</f>
        <v xml:space="preserve"> </v>
      </c>
      <c r="AK89" t="str">
        <f ca="1">IF(ISBLANK(INDIRECT("K89"))," ",(INDIRECT("K89")))</f>
        <v xml:space="preserve"> </v>
      </c>
      <c r="AL89" t="str">
        <f ca="1">IF(ISBLANK(INDIRECT("L89"))," ",(INDIRECT("L89")))</f>
        <v xml:space="preserve"> </v>
      </c>
    </row>
    <row r="90" spans="1:38" x14ac:dyDescent="0.35">
      <c r="A90" s="9">
        <v>85</v>
      </c>
      <c r="B90" s="164"/>
      <c r="C90" s="164"/>
      <c r="D90" s="165"/>
      <c r="E90" s="166"/>
      <c r="F90" s="167"/>
      <c r="G90" s="167"/>
      <c r="H90" s="166"/>
      <c r="I90" s="166"/>
      <c r="J90" s="166"/>
      <c r="K90" s="168"/>
      <c r="L90" s="168"/>
      <c r="AB90" t="str">
        <f ca="1">IF(ISBLANK(INDIRECT("B90"))," ",(INDIRECT("B90")))</f>
        <v xml:space="preserve"> </v>
      </c>
      <c r="AC90" t="str">
        <f ca="1">IF(ISBLANK(INDIRECT("C90"))," ",(INDIRECT("C90")))</f>
        <v xml:space="preserve"> </v>
      </c>
      <c r="AD90" t="str">
        <f ca="1">IF(ISBLANK(INDIRECT("D90"))," ",(INDIRECT("D90")))</f>
        <v xml:space="preserve"> </v>
      </c>
      <c r="AE90" t="str">
        <f ca="1">IF(ISBLANK(INDIRECT("E90"))," ",(INDIRECT("E90")))</f>
        <v xml:space="preserve"> </v>
      </c>
      <c r="AF90" t="str">
        <f ca="1">IF(ISBLANK(INDIRECT("F90"))," ",(INDIRECT("F90")))</f>
        <v xml:space="preserve"> </v>
      </c>
      <c r="AG90" t="str">
        <f ca="1">IF(ISBLANK(INDIRECT("G90"))," ",(INDIRECT("G90")))</f>
        <v xml:space="preserve"> </v>
      </c>
      <c r="AH90" t="str">
        <f ca="1">IF(ISBLANK(INDIRECT("H90"))," ",(INDIRECT("H90")))</f>
        <v xml:space="preserve"> </v>
      </c>
      <c r="AI90" t="str">
        <f ca="1">IF(ISBLANK(INDIRECT("I90"))," ",(INDIRECT("I90")))</f>
        <v xml:space="preserve"> </v>
      </c>
      <c r="AJ90" t="str">
        <f ca="1">IF(ISBLANK(INDIRECT("J90"))," ",(INDIRECT("J90")))</f>
        <v xml:space="preserve"> </v>
      </c>
      <c r="AK90" t="str">
        <f ca="1">IF(ISBLANK(INDIRECT("K90"))," ",(INDIRECT("K90")))</f>
        <v xml:space="preserve"> </v>
      </c>
      <c r="AL90" t="str">
        <f ca="1">IF(ISBLANK(INDIRECT("L90"))," ",(INDIRECT("L90")))</f>
        <v xml:space="preserve"> </v>
      </c>
    </row>
    <row r="91" spans="1:38" x14ac:dyDescent="0.35">
      <c r="A91" s="9">
        <v>86</v>
      </c>
      <c r="B91" s="164"/>
      <c r="C91" s="164"/>
      <c r="D91" s="165"/>
      <c r="E91" s="166"/>
      <c r="F91" s="167"/>
      <c r="G91" s="167"/>
      <c r="H91" s="166"/>
      <c r="I91" s="166"/>
      <c r="J91" s="166"/>
      <c r="K91" s="168"/>
      <c r="L91" s="168"/>
      <c r="AB91" t="str">
        <f ca="1">IF(ISBLANK(INDIRECT("B91"))," ",(INDIRECT("B91")))</f>
        <v xml:space="preserve"> </v>
      </c>
      <c r="AC91" t="str">
        <f ca="1">IF(ISBLANK(INDIRECT("C91"))," ",(INDIRECT("C91")))</f>
        <v xml:space="preserve"> </v>
      </c>
      <c r="AD91" t="str">
        <f ca="1">IF(ISBLANK(INDIRECT("D91"))," ",(INDIRECT("D91")))</f>
        <v xml:space="preserve"> </v>
      </c>
      <c r="AE91" t="str">
        <f ca="1">IF(ISBLANK(INDIRECT("E91"))," ",(INDIRECT("E91")))</f>
        <v xml:space="preserve"> </v>
      </c>
      <c r="AF91" t="str">
        <f ca="1">IF(ISBLANK(INDIRECT("F91"))," ",(INDIRECT("F91")))</f>
        <v xml:space="preserve"> </v>
      </c>
      <c r="AG91" t="str">
        <f ca="1">IF(ISBLANK(INDIRECT("G91"))," ",(INDIRECT("G91")))</f>
        <v xml:space="preserve"> </v>
      </c>
      <c r="AH91" t="str">
        <f ca="1">IF(ISBLANK(INDIRECT("H91"))," ",(INDIRECT("H91")))</f>
        <v xml:space="preserve"> </v>
      </c>
      <c r="AI91" t="str">
        <f ca="1">IF(ISBLANK(INDIRECT("I91"))," ",(INDIRECT("I91")))</f>
        <v xml:space="preserve"> </v>
      </c>
      <c r="AJ91" t="str">
        <f ca="1">IF(ISBLANK(INDIRECT("J91"))," ",(INDIRECT("J91")))</f>
        <v xml:space="preserve"> </v>
      </c>
      <c r="AK91" t="str">
        <f ca="1">IF(ISBLANK(INDIRECT("K91"))," ",(INDIRECT("K91")))</f>
        <v xml:space="preserve"> </v>
      </c>
      <c r="AL91" t="str">
        <f ca="1">IF(ISBLANK(INDIRECT("L91"))," ",(INDIRECT("L91")))</f>
        <v xml:space="preserve"> </v>
      </c>
    </row>
    <row r="92" spans="1:38" x14ac:dyDescent="0.35">
      <c r="A92" s="9">
        <v>87</v>
      </c>
      <c r="B92" s="164"/>
      <c r="C92" s="164"/>
      <c r="D92" s="165"/>
      <c r="E92" s="166"/>
      <c r="F92" s="167"/>
      <c r="G92" s="167"/>
      <c r="H92" s="166"/>
      <c r="I92" s="166"/>
      <c r="J92" s="166"/>
      <c r="K92" s="168"/>
      <c r="L92" s="168"/>
      <c r="AB92" t="str">
        <f ca="1">IF(ISBLANK(INDIRECT("B92"))," ",(INDIRECT("B92")))</f>
        <v xml:space="preserve"> </v>
      </c>
      <c r="AC92" t="str">
        <f ca="1">IF(ISBLANK(INDIRECT("C92"))," ",(INDIRECT("C92")))</f>
        <v xml:space="preserve"> </v>
      </c>
      <c r="AD92" t="str">
        <f ca="1">IF(ISBLANK(INDIRECT("D92"))," ",(INDIRECT("D92")))</f>
        <v xml:space="preserve"> </v>
      </c>
      <c r="AE92" t="str">
        <f ca="1">IF(ISBLANK(INDIRECT("E92"))," ",(INDIRECT("E92")))</f>
        <v xml:space="preserve"> </v>
      </c>
      <c r="AF92" t="str">
        <f ca="1">IF(ISBLANK(INDIRECT("F92"))," ",(INDIRECT("F92")))</f>
        <v xml:space="preserve"> </v>
      </c>
      <c r="AG92" t="str">
        <f ca="1">IF(ISBLANK(INDIRECT("G92"))," ",(INDIRECT("G92")))</f>
        <v xml:space="preserve"> </v>
      </c>
      <c r="AH92" t="str">
        <f ca="1">IF(ISBLANK(INDIRECT("H92"))," ",(INDIRECT("H92")))</f>
        <v xml:space="preserve"> </v>
      </c>
      <c r="AI92" t="str">
        <f ca="1">IF(ISBLANK(INDIRECT("I92"))," ",(INDIRECT("I92")))</f>
        <v xml:space="preserve"> </v>
      </c>
      <c r="AJ92" t="str">
        <f ca="1">IF(ISBLANK(INDIRECT("J92"))," ",(INDIRECT("J92")))</f>
        <v xml:space="preserve"> </v>
      </c>
      <c r="AK92" t="str">
        <f ca="1">IF(ISBLANK(INDIRECT("K92"))," ",(INDIRECT("K92")))</f>
        <v xml:space="preserve"> </v>
      </c>
      <c r="AL92" t="str">
        <f ca="1">IF(ISBLANK(INDIRECT("L92"))," ",(INDIRECT("L92")))</f>
        <v xml:space="preserve"> </v>
      </c>
    </row>
    <row r="93" spans="1:38" x14ac:dyDescent="0.35">
      <c r="A93" s="9">
        <v>88</v>
      </c>
      <c r="B93" s="164"/>
      <c r="C93" s="164"/>
      <c r="D93" s="165"/>
      <c r="E93" s="166"/>
      <c r="F93" s="167"/>
      <c r="G93" s="167"/>
      <c r="H93" s="166"/>
      <c r="I93" s="166"/>
      <c r="J93" s="166"/>
      <c r="K93" s="168"/>
      <c r="L93" s="168"/>
      <c r="AB93" t="str">
        <f ca="1">IF(ISBLANK(INDIRECT("B93"))," ",(INDIRECT("B93")))</f>
        <v xml:space="preserve"> </v>
      </c>
      <c r="AC93" t="str">
        <f ca="1">IF(ISBLANK(INDIRECT("C93"))," ",(INDIRECT("C93")))</f>
        <v xml:space="preserve"> </v>
      </c>
      <c r="AD93" t="str">
        <f ca="1">IF(ISBLANK(INDIRECT("D93"))," ",(INDIRECT("D93")))</f>
        <v xml:space="preserve"> </v>
      </c>
      <c r="AE93" t="str">
        <f ca="1">IF(ISBLANK(INDIRECT("E93"))," ",(INDIRECT("E93")))</f>
        <v xml:space="preserve"> </v>
      </c>
      <c r="AF93" t="str">
        <f ca="1">IF(ISBLANK(INDIRECT("F93"))," ",(INDIRECT("F93")))</f>
        <v xml:space="preserve"> </v>
      </c>
      <c r="AG93" t="str">
        <f ca="1">IF(ISBLANK(INDIRECT("G93"))," ",(INDIRECT("G93")))</f>
        <v xml:space="preserve"> </v>
      </c>
      <c r="AH93" t="str">
        <f ca="1">IF(ISBLANK(INDIRECT("H93"))," ",(INDIRECT("H93")))</f>
        <v xml:space="preserve"> </v>
      </c>
      <c r="AI93" t="str">
        <f ca="1">IF(ISBLANK(INDIRECT("I93"))," ",(INDIRECT("I93")))</f>
        <v xml:space="preserve"> </v>
      </c>
      <c r="AJ93" t="str">
        <f ca="1">IF(ISBLANK(INDIRECT("J93"))," ",(INDIRECT("J93")))</f>
        <v xml:space="preserve"> </v>
      </c>
      <c r="AK93" t="str">
        <f ca="1">IF(ISBLANK(INDIRECT("K93"))," ",(INDIRECT("K93")))</f>
        <v xml:space="preserve"> </v>
      </c>
      <c r="AL93" t="str">
        <f ca="1">IF(ISBLANK(INDIRECT("L93"))," ",(INDIRECT("L93")))</f>
        <v xml:space="preserve"> </v>
      </c>
    </row>
    <row r="94" spans="1:38" x14ac:dyDescent="0.35">
      <c r="A94" s="9">
        <v>89</v>
      </c>
      <c r="B94" s="164"/>
      <c r="C94" s="164"/>
      <c r="D94" s="165"/>
      <c r="E94" s="166"/>
      <c r="F94" s="167"/>
      <c r="G94" s="167"/>
      <c r="H94" s="166"/>
      <c r="I94" s="166"/>
      <c r="J94" s="166"/>
      <c r="K94" s="168"/>
      <c r="L94" s="168"/>
      <c r="AB94" t="str">
        <f ca="1">IF(ISBLANK(INDIRECT("B94"))," ",(INDIRECT("B94")))</f>
        <v xml:space="preserve"> </v>
      </c>
      <c r="AC94" t="str">
        <f ca="1">IF(ISBLANK(INDIRECT("C94"))," ",(INDIRECT("C94")))</f>
        <v xml:space="preserve"> </v>
      </c>
      <c r="AD94" t="str">
        <f ca="1">IF(ISBLANK(INDIRECT("D94"))," ",(INDIRECT("D94")))</f>
        <v xml:space="preserve"> </v>
      </c>
      <c r="AE94" t="str">
        <f ca="1">IF(ISBLANK(INDIRECT("E94"))," ",(INDIRECT("E94")))</f>
        <v xml:space="preserve"> </v>
      </c>
      <c r="AF94" t="str">
        <f ca="1">IF(ISBLANK(INDIRECT("F94"))," ",(INDIRECT("F94")))</f>
        <v xml:space="preserve"> </v>
      </c>
      <c r="AG94" t="str">
        <f ca="1">IF(ISBLANK(INDIRECT("G94"))," ",(INDIRECT("G94")))</f>
        <v xml:space="preserve"> </v>
      </c>
      <c r="AH94" t="str">
        <f ca="1">IF(ISBLANK(INDIRECT("H94"))," ",(INDIRECT("H94")))</f>
        <v xml:space="preserve"> </v>
      </c>
      <c r="AI94" t="str">
        <f ca="1">IF(ISBLANK(INDIRECT("I94"))," ",(INDIRECT("I94")))</f>
        <v xml:space="preserve"> </v>
      </c>
      <c r="AJ94" t="str">
        <f ca="1">IF(ISBLANK(INDIRECT("J94"))," ",(INDIRECT("J94")))</f>
        <v xml:space="preserve"> </v>
      </c>
      <c r="AK94" t="str">
        <f ca="1">IF(ISBLANK(INDIRECT("K94"))," ",(INDIRECT("K94")))</f>
        <v xml:space="preserve"> </v>
      </c>
      <c r="AL94" t="str">
        <f ca="1">IF(ISBLANK(INDIRECT("L94"))," ",(INDIRECT("L94")))</f>
        <v xml:space="preserve"> </v>
      </c>
    </row>
    <row r="95" spans="1:38" x14ac:dyDescent="0.35">
      <c r="A95" s="9">
        <v>90</v>
      </c>
      <c r="B95" s="164"/>
      <c r="C95" s="164"/>
      <c r="D95" s="165"/>
      <c r="E95" s="166"/>
      <c r="F95" s="167"/>
      <c r="G95" s="167"/>
      <c r="H95" s="166"/>
      <c r="I95" s="166"/>
      <c r="J95" s="166"/>
      <c r="K95" s="168"/>
      <c r="L95" s="168"/>
      <c r="AB95" t="str">
        <f ca="1">IF(ISBLANK(INDIRECT("B95"))," ",(INDIRECT("B95")))</f>
        <v xml:space="preserve"> </v>
      </c>
      <c r="AC95" t="str">
        <f ca="1">IF(ISBLANK(INDIRECT("C95"))," ",(INDIRECT("C95")))</f>
        <v xml:space="preserve"> </v>
      </c>
      <c r="AD95" t="str">
        <f ca="1">IF(ISBLANK(INDIRECT("D95"))," ",(INDIRECT("D95")))</f>
        <v xml:space="preserve"> </v>
      </c>
      <c r="AE95" t="str">
        <f ca="1">IF(ISBLANK(INDIRECT("E95"))," ",(INDIRECT("E95")))</f>
        <v xml:space="preserve"> </v>
      </c>
      <c r="AF95" t="str">
        <f ca="1">IF(ISBLANK(INDIRECT("F95"))," ",(INDIRECT("F95")))</f>
        <v xml:space="preserve"> </v>
      </c>
      <c r="AG95" t="str">
        <f ca="1">IF(ISBLANK(INDIRECT("G95"))," ",(INDIRECT("G95")))</f>
        <v xml:space="preserve"> </v>
      </c>
      <c r="AH95" t="str">
        <f ca="1">IF(ISBLANK(INDIRECT("H95"))," ",(INDIRECT("H95")))</f>
        <v xml:space="preserve"> </v>
      </c>
      <c r="AI95" t="str">
        <f ca="1">IF(ISBLANK(INDIRECT("I95"))," ",(INDIRECT("I95")))</f>
        <v xml:space="preserve"> </v>
      </c>
      <c r="AJ95" t="str">
        <f ca="1">IF(ISBLANK(INDIRECT("J95"))," ",(INDIRECT("J95")))</f>
        <v xml:space="preserve"> </v>
      </c>
      <c r="AK95" t="str">
        <f ca="1">IF(ISBLANK(INDIRECT("K95"))," ",(INDIRECT("K95")))</f>
        <v xml:space="preserve"> </v>
      </c>
      <c r="AL95" t="str">
        <f ca="1">IF(ISBLANK(INDIRECT("L95"))," ",(INDIRECT("L95")))</f>
        <v xml:space="preserve"> </v>
      </c>
    </row>
    <row r="96" spans="1:38" x14ac:dyDescent="0.35">
      <c r="A96" s="9">
        <v>91</v>
      </c>
      <c r="B96" s="164"/>
      <c r="C96" s="164"/>
      <c r="D96" s="165"/>
      <c r="E96" s="166"/>
      <c r="F96" s="167"/>
      <c r="G96" s="167"/>
      <c r="H96" s="166"/>
      <c r="I96" s="166"/>
      <c r="J96" s="166"/>
      <c r="K96" s="168"/>
      <c r="L96" s="168"/>
      <c r="AB96" t="str">
        <f ca="1">IF(ISBLANK(INDIRECT("B96"))," ",(INDIRECT("B96")))</f>
        <v xml:space="preserve"> </v>
      </c>
      <c r="AC96" t="str">
        <f ca="1">IF(ISBLANK(INDIRECT("C96"))," ",(INDIRECT("C96")))</f>
        <v xml:space="preserve"> </v>
      </c>
      <c r="AD96" t="str">
        <f ca="1">IF(ISBLANK(INDIRECT("D96"))," ",(INDIRECT("D96")))</f>
        <v xml:space="preserve"> </v>
      </c>
      <c r="AE96" t="str">
        <f ca="1">IF(ISBLANK(INDIRECT("E96"))," ",(INDIRECT("E96")))</f>
        <v xml:space="preserve"> </v>
      </c>
      <c r="AF96" t="str">
        <f ca="1">IF(ISBLANK(INDIRECT("F96"))," ",(INDIRECT("F96")))</f>
        <v xml:space="preserve"> </v>
      </c>
      <c r="AG96" t="str">
        <f ca="1">IF(ISBLANK(INDIRECT("G96"))," ",(INDIRECT("G96")))</f>
        <v xml:space="preserve"> </v>
      </c>
      <c r="AH96" t="str">
        <f ca="1">IF(ISBLANK(INDIRECT("H96"))," ",(INDIRECT("H96")))</f>
        <v xml:space="preserve"> </v>
      </c>
      <c r="AI96" t="str">
        <f ca="1">IF(ISBLANK(INDIRECT("I96"))," ",(INDIRECT("I96")))</f>
        <v xml:space="preserve"> </v>
      </c>
      <c r="AJ96" t="str">
        <f ca="1">IF(ISBLANK(INDIRECT("J96"))," ",(INDIRECT("J96")))</f>
        <v xml:space="preserve"> </v>
      </c>
      <c r="AK96" t="str">
        <f ca="1">IF(ISBLANK(INDIRECT("K96"))," ",(INDIRECT("K96")))</f>
        <v xml:space="preserve"> </v>
      </c>
      <c r="AL96" t="str">
        <f ca="1">IF(ISBLANK(INDIRECT("L96"))," ",(INDIRECT("L96")))</f>
        <v xml:space="preserve"> </v>
      </c>
    </row>
    <row r="97" spans="1:38" x14ac:dyDescent="0.35">
      <c r="A97" s="9">
        <v>92</v>
      </c>
      <c r="B97" s="164"/>
      <c r="C97" s="164"/>
      <c r="D97" s="165"/>
      <c r="E97" s="166"/>
      <c r="F97" s="167"/>
      <c r="G97" s="167"/>
      <c r="H97" s="166"/>
      <c r="I97" s="166"/>
      <c r="J97" s="166"/>
      <c r="K97" s="168"/>
      <c r="L97" s="168"/>
      <c r="AB97" t="str">
        <f ca="1">IF(ISBLANK(INDIRECT("B97"))," ",(INDIRECT("B97")))</f>
        <v xml:space="preserve"> </v>
      </c>
      <c r="AC97" t="str">
        <f ca="1">IF(ISBLANK(INDIRECT("C97"))," ",(INDIRECT("C97")))</f>
        <v xml:space="preserve"> </v>
      </c>
      <c r="AD97" t="str">
        <f ca="1">IF(ISBLANK(INDIRECT("D97"))," ",(INDIRECT("D97")))</f>
        <v xml:space="preserve"> </v>
      </c>
      <c r="AE97" t="str">
        <f ca="1">IF(ISBLANK(INDIRECT("E97"))," ",(INDIRECT("E97")))</f>
        <v xml:space="preserve"> </v>
      </c>
      <c r="AF97" t="str">
        <f ca="1">IF(ISBLANK(INDIRECT("F97"))," ",(INDIRECT("F97")))</f>
        <v xml:space="preserve"> </v>
      </c>
      <c r="AG97" t="str">
        <f ca="1">IF(ISBLANK(INDIRECT("G97"))," ",(INDIRECT("G97")))</f>
        <v xml:space="preserve"> </v>
      </c>
      <c r="AH97" t="str">
        <f ca="1">IF(ISBLANK(INDIRECT("H97"))," ",(INDIRECT("H97")))</f>
        <v xml:space="preserve"> </v>
      </c>
      <c r="AI97" t="str">
        <f ca="1">IF(ISBLANK(INDIRECT("I97"))," ",(INDIRECT("I97")))</f>
        <v xml:space="preserve"> </v>
      </c>
      <c r="AJ97" t="str">
        <f ca="1">IF(ISBLANK(INDIRECT("J97"))," ",(INDIRECT("J97")))</f>
        <v xml:space="preserve"> </v>
      </c>
      <c r="AK97" t="str">
        <f ca="1">IF(ISBLANK(INDIRECT("K97"))," ",(INDIRECT("K97")))</f>
        <v xml:space="preserve"> </v>
      </c>
      <c r="AL97" t="str">
        <f ca="1">IF(ISBLANK(INDIRECT("L97"))," ",(INDIRECT("L97")))</f>
        <v xml:space="preserve"> </v>
      </c>
    </row>
    <row r="98" spans="1:38" x14ac:dyDescent="0.35">
      <c r="A98" s="9">
        <v>93</v>
      </c>
      <c r="B98" s="164"/>
      <c r="C98" s="164"/>
      <c r="D98" s="165"/>
      <c r="E98" s="166"/>
      <c r="F98" s="167"/>
      <c r="G98" s="167"/>
      <c r="H98" s="166"/>
      <c r="I98" s="166"/>
      <c r="J98" s="166"/>
      <c r="K98" s="168"/>
      <c r="L98" s="168"/>
      <c r="AB98" t="str">
        <f ca="1">IF(ISBLANK(INDIRECT("B98"))," ",(INDIRECT("B98")))</f>
        <v xml:space="preserve"> </v>
      </c>
      <c r="AC98" t="str">
        <f ca="1">IF(ISBLANK(INDIRECT("C98"))," ",(INDIRECT("C98")))</f>
        <v xml:space="preserve"> </v>
      </c>
      <c r="AD98" t="str">
        <f ca="1">IF(ISBLANK(INDIRECT("D98"))," ",(INDIRECT("D98")))</f>
        <v xml:space="preserve"> </v>
      </c>
      <c r="AE98" t="str">
        <f ca="1">IF(ISBLANK(INDIRECT("E98"))," ",(INDIRECT("E98")))</f>
        <v xml:space="preserve"> </v>
      </c>
      <c r="AF98" t="str">
        <f ca="1">IF(ISBLANK(INDIRECT("F98"))," ",(INDIRECT("F98")))</f>
        <v xml:space="preserve"> </v>
      </c>
      <c r="AG98" t="str">
        <f ca="1">IF(ISBLANK(INDIRECT("G98"))," ",(INDIRECT("G98")))</f>
        <v xml:space="preserve"> </v>
      </c>
      <c r="AH98" t="str">
        <f ca="1">IF(ISBLANK(INDIRECT("H98"))," ",(INDIRECT("H98")))</f>
        <v xml:space="preserve"> </v>
      </c>
      <c r="AI98" t="str">
        <f ca="1">IF(ISBLANK(INDIRECT("I98"))," ",(INDIRECT("I98")))</f>
        <v xml:space="preserve"> </v>
      </c>
      <c r="AJ98" t="str">
        <f ca="1">IF(ISBLANK(INDIRECT("J98"))," ",(INDIRECT("J98")))</f>
        <v xml:space="preserve"> </v>
      </c>
      <c r="AK98" t="str">
        <f ca="1">IF(ISBLANK(INDIRECT("K98"))," ",(INDIRECT("K98")))</f>
        <v xml:space="preserve"> </v>
      </c>
      <c r="AL98" t="str">
        <f ca="1">IF(ISBLANK(INDIRECT("L98"))," ",(INDIRECT("L98")))</f>
        <v xml:space="preserve"> </v>
      </c>
    </row>
    <row r="99" spans="1:38" x14ac:dyDescent="0.35">
      <c r="A99" s="9">
        <v>94</v>
      </c>
      <c r="B99" s="164"/>
      <c r="C99" s="164"/>
      <c r="D99" s="165"/>
      <c r="E99" s="166"/>
      <c r="F99" s="167"/>
      <c r="G99" s="167"/>
      <c r="H99" s="166"/>
      <c r="I99" s="166"/>
      <c r="J99" s="166"/>
      <c r="K99" s="168"/>
      <c r="L99" s="168"/>
      <c r="AB99" t="str">
        <f ca="1">IF(ISBLANK(INDIRECT("B99"))," ",(INDIRECT("B99")))</f>
        <v xml:space="preserve"> </v>
      </c>
      <c r="AC99" t="str">
        <f ca="1">IF(ISBLANK(INDIRECT("C99"))," ",(INDIRECT("C99")))</f>
        <v xml:space="preserve"> </v>
      </c>
      <c r="AD99" t="str">
        <f ca="1">IF(ISBLANK(INDIRECT("D99"))," ",(INDIRECT("D99")))</f>
        <v xml:space="preserve"> </v>
      </c>
      <c r="AE99" t="str">
        <f ca="1">IF(ISBLANK(INDIRECT("E99"))," ",(INDIRECT("E99")))</f>
        <v xml:space="preserve"> </v>
      </c>
      <c r="AF99" t="str">
        <f ca="1">IF(ISBLANK(INDIRECT("F99"))," ",(INDIRECT("F99")))</f>
        <v xml:space="preserve"> </v>
      </c>
      <c r="AG99" t="str">
        <f ca="1">IF(ISBLANK(INDIRECT("G99"))," ",(INDIRECT("G99")))</f>
        <v xml:space="preserve"> </v>
      </c>
      <c r="AH99" t="str">
        <f ca="1">IF(ISBLANK(INDIRECT("H99"))," ",(INDIRECT("H99")))</f>
        <v xml:space="preserve"> </v>
      </c>
      <c r="AI99" t="str">
        <f ca="1">IF(ISBLANK(INDIRECT("I99"))," ",(INDIRECT("I99")))</f>
        <v xml:space="preserve"> </v>
      </c>
      <c r="AJ99" t="str">
        <f ca="1">IF(ISBLANK(INDIRECT("J99"))," ",(INDIRECT("J99")))</f>
        <v xml:space="preserve"> </v>
      </c>
      <c r="AK99" t="str">
        <f ca="1">IF(ISBLANK(INDIRECT("K99"))," ",(INDIRECT("K99")))</f>
        <v xml:space="preserve"> </v>
      </c>
      <c r="AL99" t="str">
        <f ca="1">IF(ISBLANK(INDIRECT("L99"))," ",(INDIRECT("L99")))</f>
        <v xml:space="preserve"> </v>
      </c>
    </row>
    <row r="100" spans="1:38" x14ac:dyDescent="0.35">
      <c r="A100" s="9">
        <v>95</v>
      </c>
      <c r="B100" s="164"/>
      <c r="C100" s="164"/>
      <c r="D100" s="165"/>
      <c r="E100" s="166"/>
      <c r="F100" s="167"/>
      <c r="G100" s="167"/>
      <c r="H100" s="166"/>
      <c r="I100" s="166"/>
      <c r="J100" s="166"/>
      <c r="K100" s="168"/>
      <c r="L100" s="168"/>
      <c r="AB100" t="str">
        <f ca="1">IF(ISBLANK(INDIRECT("B100"))," ",(INDIRECT("B100")))</f>
        <v xml:space="preserve"> </v>
      </c>
      <c r="AC100" t="str">
        <f ca="1">IF(ISBLANK(INDIRECT("C100"))," ",(INDIRECT("C100")))</f>
        <v xml:space="preserve"> </v>
      </c>
      <c r="AD100" t="str">
        <f ca="1">IF(ISBLANK(INDIRECT("D100"))," ",(INDIRECT("D100")))</f>
        <v xml:space="preserve"> </v>
      </c>
      <c r="AE100" t="str">
        <f ca="1">IF(ISBLANK(INDIRECT("E100"))," ",(INDIRECT("E100")))</f>
        <v xml:space="preserve"> </v>
      </c>
      <c r="AF100" t="str">
        <f ca="1">IF(ISBLANK(INDIRECT("F100"))," ",(INDIRECT("F100")))</f>
        <v xml:space="preserve"> </v>
      </c>
      <c r="AG100" t="str">
        <f ca="1">IF(ISBLANK(INDIRECT("G100"))," ",(INDIRECT("G100")))</f>
        <v xml:space="preserve"> </v>
      </c>
      <c r="AH100" t="str">
        <f ca="1">IF(ISBLANK(INDIRECT("H100"))," ",(INDIRECT("H100")))</f>
        <v xml:space="preserve"> </v>
      </c>
      <c r="AI100" t="str">
        <f ca="1">IF(ISBLANK(INDIRECT("I100"))," ",(INDIRECT("I100")))</f>
        <v xml:space="preserve"> </v>
      </c>
      <c r="AJ100" t="str">
        <f ca="1">IF(ISBLANK(INDIRECT("J100"))," ",(INDIRECT("J100")))</f>
        <v xml:space="preserve"> </v>
      </c>
      <c r="AK100" t="str">
        <f ca="1">IF(ISBLANK(INDIRECT("K100"))," ",(INDIRECT("K100")))</f>
        <v xml:space="preserve"> </v>
      </c>
      <c r="AL100" t="str">
        <f ca="1">IF(ISBLANK(INDIRECT("L100"))," ",(INDIRECT("L100")))</f>
        <v xml:space="preserve"> </v>
      </c>
    </row>
    <row r="101" spans="1:38" x14ac:dyDescent="0.35">
      <c r="A101" s="9">
        <v>96</v>
      </c>
      <c r="B101" s="164"/>
      <c r="C101" s="164"/>
      <c r="D101" s="165"/>
      <c r="E101" s="166"/>
      <c r="F101" s="167"/>
      <c r="G101" s="167"/>
      <c r="H101" s="166"/>
      <c r="I101" s="166"/>
      <c r="J101" s="166"/>
      <c r="K101" s="168"/>
      <c r="L101" s="168"/>
      <c r="AB101" t="str">
        <f ca="1">IF(ISBLANK(INDIRECT("B101"))," ",(INDIRECT("B101")))</f>
        <v xml:space="preserve"> </v>
      </c>
      <c r="AC101" t="str">
        <f ca="1">IF(ISBLANK(INDIRECT("C101"))," ",(INDIRECT("C101")))</f>
        <v xml:space="preserve"> </v>
      </c>
      <c r="AD101" t="str">
        <f ca="1">IF(ISBLANK(INDIRECT("D101"))," ",(INDIRECT("D101")))</f>
        <v xml:space="preserve"> </v>
      </c>
      <c r="AE101" t="str">
        <f ca="1">IF(ISBLANK(INDIRECT("E101"))," ",(INDIRECT("E101")))</f>
        <v xml:space="preserve"> </v>
      </c>
      <c r="AF101" t="str">
        <f ca="1">IF(ISBLANK(INDIRECT("F101"))," ",(INDIRECT("F101")))</f>
        <v xml:space="preserve"> </v>
      </c>
      <c r="AG101" t="str">
        <f ca="1">IF(ISBLANK(INDIRECT("G101"))," ",(INDIRECT("G101")))</f>
        <v xml:space="preserve"> </v>
      </c>
      <c r="AH101" t="str">
        <f ca="1">IF(ISBLANK(INDIRECT("H101"))," ",(INDIRECT("H101")))</f>
        <v xml:space="preserve"> </v>
      </c>
      <c r="AI101" t="str">
        <f ca="1">IF(ISBLANK(INDIRECT("I101"))," ",(INDIRECT("I101")))</f>
        <v xml:space="preserve"> </v>
      </c>
      <c r="AJ101" t="str">
        <f ca="1">IF(ISBLANK(INDIRECT("J101"))," ",(INDIRECT("J101")))</f>
        <v xml:space="preserve"> </v>
      </c>
      <c r="AK101" t="str">
        <f ca="1">IF(ISBLANK(INDIRECT("K101"))," ",(INDIRECT("K101")))</f>
        <v xml:space="preserve"> </v>
      </c>
      <c r="AL101" t="str">
        <f ca="1">IF(ISBLANK(INDIRECT("L101"))," ",(INDIRECT("L101")))</f>
        <v xml:space="preserve"> </v>
      </c>
    </row>
    <row r="102" spans="1:38" x14ac:dyDescent="0.35">
      <c r="A102" s="9">
        <v>97</v>
      </c>
      <c r="B102" s="164"/>
      <c r="C102" s="164"/>
      <c r="D102" s="165"/>
      <c r="E102" s="166"/>
      <c r="F102" s="167"/>
      <c r="G102" s="167"/>
      <c r="H102" s="166"/>
      <c r="I102" s="166"/>
      <c r="J102" s="166"/>
      <c r="K102" s="168"/>
      <c r="L102" s="168"/>
      <c r="AB102" t="str">
        <f ca="1">IF(ISBLANK(INDIRECT("B102"))," ",(INDIRECT("B102")))</f>
        <v xml:space="preserve"> </v>
      </c>
      <c r="AC102" t="str">
        <f ca="1">IF(ISBLANK(INDIRECT("C102"))," ",(INDIRECT("C102")))</f>
        <v xml:space="preserve"> </v>
      </c>
      <c r="AD102" t="str">
        <f ca="1">IF(ISBLANK(INDIRECT("D102"))," ",(INDIRECT("D102")))</f>
        <v xml:space="preserve"> </v>
      </c>
      <c r="AE102" t="str">
        <f ca="1">IF(ISBLANK(INDIRECT("E102"))," ",(INDIRECT("E102")))</f>
        <v xml:space="preserve"> </v>
      </c>
      <c r="AF102" t="str">
        <f ca="1">IF(ISBLANK(INDIRECT("F102"))," ",(INDIRECT("F102")))</f>
        <v xml:space="preserve"> </v>
      </c>
      <c r="AG102" t="str">
        <f ca="1">IF(ISBLANK(INDIRECT("G102"))," ",(INDIRECT("G102")))</f>
        <v xml:space="preserve"> </v>
      </c>
      <c r="AH102" t="str">
        <f ca="1">IF(ISBLANK(INDIRECT("H102"))," ",(INDIRECT("H102")))</f>
        <v xml:space="preserve"> </v>
      </c>
      <c r="AI102" t="str">
        <f ca="1">IF(ISBLANK(INDIRECT("I102"))," ",(INDIRECT("I102")))</f>
        <v xml:space="preserve"> </v>
      </c>
      <c r="AJ102" t="str">
        <f ca="1">IF(ISBLANK(INDIRECT("J102"))," ",(INDIRECT("J102")))</f>
        <v xml:space="preserve"> </v>
      </c>
      <c r="AK102" t="str">
        <f ca="1">IF(ISBLANK(INDIRECT("K102"))," ",(INDIRECT("K102")))</f>
        <v xml:space="preserve"> </v>
      </c>
      <c r="AL102" t="str">
        <f ca="1">IF(ISBLANK(INDIRECT("L102"))," ",(INDIRECT("L102")))</f>
        <v xml:space="preserve"> </v>
      </c>
    </row>
    <row r="103" spans="1:38" x14ac:dyDescent="0.35">
      <c r="A103" s="9">
        <v>98</v>
      </c>
      <c r="B103" s="164"/>
      <c r="C103" s="164"/>
      <c r="D103" s="165"/>
      <c r="E103" s="166"/>
      <c r="F103" s="167"/>
      <c r="G103" s="167"/>
      <c r="H103" s="166"/>
      <c r="I103" s="166"/>
      <c r="J103" s="166"/>
      <c r="K103" s="168"/>
      <c r="L103" s="168"/>
      <c r="AB103" t="str">
        <f ca="1">IF(ISBLANK(INDIRECT("B103"))," ",(INDIRECT("B103")))</f>
        <v xml:space="preserve"> </v>
      </c>
      <c r="AC103" t="str">
        <f ca="1">IF(ISBLANK(INDIRECT("C103"))," ",(INDIRECT("C103")))</f>
        <v xml:space="preserve"> </v>
      </c>
      <c r="AD103" t="str">
        <f ca="1">IF(ISBLANK(INDIRECT("D103"))," ",(INDIRECT("D103")))</f>
        <v xml:space="preserve"> </v>
      </c>
      <c r="AE103" t="str">
        <f ca="1">IF(ISBLANK(INDIRECT("E103"))," ",(INDIRECT("E103")))</f>
        <v xml:space="preserve"> </v>
      </c>
      <c r="AF103" t="str">
        <f ca="1">IF(ISBLANK(INDIRECT("F103"))," ",(INDIRECT("F103")))</f>
        <v xml:space="preserve"> </v>
      </c>
      <c r="AG103" t="str">
        <f ca="1">IF(ISBLANK(INDIRECT("G103"))," ",(INDIRECT("G103")))</f>
        <v xml:space="preserve"> </v>
      </c>
      <c r="AH103" t="str">
        <f ca="1">IF(ISBLANK(INDIRECT("H103"))," ",(INDIRECT("H103")))</f>
        <v xml:space="preserve"> </v>
      </c>
      <c r="AI103" t="str">
        <f ca="1">IF(ISBLANK(INDIRECT("I103"))," ",(INDIRECT("I103")))</f>
        <v xml:space="preserve"> </v>
      </c>
      <c r="AJ103" t="str">
        <f ca="1">IF(ISBLANK(INDIRECT("J103"))," ",(INDIRECT("J103")))</f>
        <v xml:space="preserve"> </v>
      </c>
      <c r="AK103" t="str">
        <f ca="1">IF(ISBLANK(INDIRECT("K103"))," ",(INDIRECT("K103")))</f>
        <v xml:space="preserve"> </v>
      </c>
      <c r="AL103" t="str">
        <f ca="1">IF(ISBLANK(INDIRECT("L103"))," ",(INDIRECT("L103")))</f>
        <v xml:space="preserve"> </v>
      </c>
    </row>
    <row r="104" spans="1:38" x14ac:dyDescent="0.35">
      <c r="A104" s="9">
        <v>99</v>
      </c>
      <c r="B104" s="164"/>
      <c r="C104" s="164"/>
      <c r="D104" s="165"/>
      <c r="E104" s="166"/>
      <c r="F104" s="167"/>
      <c r="G104" s="167"/>
      <c r="H104" s="166"/>
      <c r="I104" s="166"/>
      <c r="J104" s="166"/>
      <c r="K104" s="168"/>
      <c r="L104" s="168"/>
      <c r="AB104" t="str">
        <f ca="1">IF(ISBLANK(INDIRECT("B104"))," ",(INDIRECT("B104")))</f>
        <v xml:space="preserve"> </v>
      </c>
      <c r="AC104" t="str">
        <f ca="1">IF(ISBLANK(INDIRECT("C104"))," ",(INDIRECT("C104")))</f>
        <v xml:space="preserve"> </v>
      </c>
      <c r="AD104" t="str">
        <f ca="1">IF(ISBLANK(INDIRECT("D104"))," ",(INDIRECT("D104")))</f>
        <v xml:space="preserve"> </v>
      </c>
      <c r="AE104" t="str">
        <f ca="1">IF(ISBLANK(INDIRECT("E104"))," ",(INDIRECT("E104")))</f>
        <v xml:space="preserve"> </v>
      </c>
      <c r="AF104" t="str">
        <f ca="1">IF(ISBLANK(INDIRECT("F104"))," ",(INDIRECT("F104")))</f>
        <v xml:space="preserve"> </v>
      </c>
      <c r="AG104" t="str">
        <f ca="1">IF(ISBLANK(INDIRECT("G104"))," ",(INDIRECT("G104")))</f>
        <v xml:space="preserve"> </v>
      </c>
      <c r="AH104" t="str">
        <f ca="1">IF(ISBLANK(INDIRECT("H104"))," ",(INDIRECT("H104")))</f>
        <v xml:space="preserve"> </v>
      </c>
      <c r="AI104" t="str">
        <f ca="1">IF(ISBLANK(INDIRECT("I104"))," ",(INDIRECT("I104")))</f>
        <v xml:space="preserve"> </v>
      </c>
      <c r="AJ104" t="str">
        <f ca="1">IF(ISBLANK(INDIRECT("J104"))," ",(INDIRECT("J104")))</f>
        <v xml:space="preserve"> </v>
      </c>
      <c r="AK104" t="str">
        <f ca="1">IF(ISBLANK(INDIRECT("K104"))," ",(INDIRECT("K104")))</f>
        <v xml:space="preserve"> </v>
      </c>
      <c r="AL104" t="str">
        <f ca="1">IF(ISBLANK(INDIRECT("L104"))," ",(INDIRECT("L104")))</f>
        <v xml:space="preserve"> </v>
      </c>
    </row>
    <row r="105" spans="1:38" x14ac:dyDescent="0.35">
      <c r="A105" s="9">
        <v>100</v>
      </c>
      <c r="B105" s="164"/>
      <c r="C105" s="164"/>
      <c r="D105" s="165"/>
      <c r="E105" s="166"/>
      <c r="F105" s="167"/>
      <c r="G105" s="167"/>
      <c r="H105" s="166"/>
      <c r="I105" s="166"/>
      <c r="J105" s="166"/>
      <c r="K105" s="168"/>
      <c r="L105" s="168"/>
      <c r="AB105" t="str">
        <f ca="1">IF(ISBLANK(INDIRECT("B105"))," ",(INDIRECT("B105")))</f>
        <v xml:space="preserve"> </v>
      </c>
      <c r="AC105" t="str">
        <f ca="1">IF(ISBLANK(INDIRECT("C105"))," ",(INDIRECT("C105")))</f>
        <v xml:space="preserve"> </v>
      </c>
      <c r="AD105" t="str">
        <f ca="1">IF(ISBLANK(INDIRECT("D105"))," ",(INDIRECT("D105")))</f>
        <v xml:space="preserve"> </v>
      </c>
      <c r="AE105" t="str">
        <f ca="1">IF(ISBLANK(INDIRECT("E105"))," ",(INDIRECT("E105")))</f>
        <v xml:space="preserve"> </v>
      </c>
      <c r="AF105" t="str">
        <f ca="1">IF(ISBLANK(INDIRECT("F105"))," ",(INDIRECT("F105")))</f>
        <v xml:space="preserve"> </v>
      </c>
      <c r="AG105" t="str">
        <f ca="1">IF(ISBLANK(INDIRECT("G105"))," ",(INDIRECT("G105")))</f>
        <v xml:space="preserve"> </v>
      </c>
      <c r="AH105" t="str">
        <f ca="1">IF(ISBLANK(INDIRECT("H105"))," ",(INDIRECT("H105")))</f>
        <v xml:space="preserve"> </v>
      </c>
      <c r="AI105" t="str">
        <f ca="1">IF(ISBLANK(INDIRECT("I105"))," ",(INDIRECT("I105")))</f>
        <v xml:space="preserve"> </v>
      </c>
      <c r="AJ105" t="str">
        <f ca="1">IF(ISBLANK(INDIRECT("J105"))," ",(INDIRECT("J105")))</f>
        <v xml:space="preserve"> </v>
      </c>
      <c r="AK105" t="str">
        <f ca="1">IF(ISBLANK(INDIRECT("K105"))," ",(INDIRECT("K105")))</f>
        <v xml:space="preserve"> </v>
      </c>
      <c r="AL105" t="str">
        <f ca="1">IF(ISBLANK(INDIRECT("L105"))," ",(INDIRECT("L105")))</f>
        <v xml:space="preserve"> </v>
      </c>
    </row>
    <row r="106" spans="1:38" hidden="1" x14ac:dyDescent="0.35"/>
    <row r="107" spans="1:38" hidden="1" x14ac:dyDescent="0.35"/>
    <row r="108" spans="1:38" hidden="1" x14ac:dyDescent="0.35"/>
    <row r="109" spans="1:38" hidden="1" x14ac:dyDescent="0.35"/>
    <row r="110" spans="1:38" hidden="1" x14ac:dyDescent="0.35"/>
    <row r="111" spans="1:38" hidden="1" x14ac:dyDescent="0.35">
      <c r="C111" s="244" t="s">
        <v>872</v>
      </c>
    </row>
    <row r="112" spans="1:38" hidden="1" x14ac:dyDescent="0.35">
      <c r="C112" s="244" t="s">
        <v>84</v>
      </c>
    </row>
    <row r="113" spans="3:11" hidden="1" x14ac:dyDescent="0.35">
      <c r="C113" s="244" t="s">
        <v>880</v>
      </c>
      <c r="K113" t="s">
        <v>84</v>
      </c>
    </row>
    <row r="114" spans="3:11" hidden="1" x14ac:dyDescent="0.35">
      <c r="C114" s="244" t="s">
        <v>878</v>
      </c>
      <c r="K114" t="s">
        <v>395</v>
      </c>
    </row>
    <row r="115" spans="3:11" hidden="1" x14ac:dyDescent="0.35">
      <c r="C115" s="244" t="s">
        <v>22</v>
      </c>
      <c r="K115" t="s">
        <v>408</v>
      </c>
    </row>
    <row r="116" spans="3:11" hidden="1" x14ac:dyDescent="0.35">
      <c r="C116" s="244" t="s">
        <v>1498</v>
      </c>
      <c r="K116" t="s">
        <v>389</v>
      </c>
    </row>
    <row r="117" spans="3:11" hidden="1" x14ac:dyDescent="0.35">
      <c r="C117" s="244" t="s">
        <v>888</v>
      </c>
      <c r="K117" t="s">
        <v>388</v>
      </c>
    </row>
    <row r="118" spans="3:11" hidden="1" x14ac:dyDescent="0.35">
      <c r="C118" s="244" t="s">
        <v>23</v>
      </c>
      <c r="K118" t="s">
        <v>424</v>
      </c>
    </row>
    <row r="119" spans="3:11" hidden="1" x14ac:dyDescent="0.35">
      <c r="C119" s="244" t="s">
        <v>325</v>
      </c>
      <c r="K119" t="s">
        <v>430</v>
      </c>
    </row>
    <row r="120" spans="3:11" hidden="1" x14ac:dyDescent="0.35">
      <c r="C120" s="244" t="s">
        <v>893</v>
      </c>
      <c r="K120" t="s">
        <v>431</v>
      </c>
    </row>
    <row r="121" spans="3:11" hidden="1" x14ac:dyDescent="0.35">
      <c r="C121" s="244" t="s">
        <v>24</v>
      </c>
      <c r="K121" t="s">
        <v>410</v>
      </c>
    </row>
    <row r="122" spans="3:11" hidden="1" x14ac:dyDescent="0.35">
      <c r="C122" s="244" t="s">
        <v>25</v>
      </c>
      <c r="K122" t="s">
        <v>412</v>
      </c>
    </row>
    <row r="123" spans="3:11" hidden="1" x14ac:dyDescent="0.35">
      <c r="C123" s="244" t="s">
        <v>1499</v>
      </c>
      <c r="K123" t="s">
        <v>423</v>
      </c>
    </row>
    <row r="124" spans="3:11" hidden="1" x14ac:dyDescent="0.35">
      <c r="C124" s="244" t="s">
        <v>331</v>
      </c>
      <c r="K124" t="s">
        <v>415</v>
      </c>
    </row>
    <row r="125" spans="3:11" hidden="1" x14ac:dyDescent="0.35">
      <c r="C125" s="244" t="s">
        <v>27</v>
      </c>
      <c r="K125" t="s">
        <v>396</v>
      </c>
    </row>
    <row r="126" spans="3:11" hidden="1" x14ac:dyDescent="0.35">
      <c r="C126" s="244" t="s">
        <v>28</v>
      </c>
      <c r="K126" t="s">
        <v>385</v>
      </c>
    </row>
    <row r="127" spans="3:11" hidden="1" x14ac:dyDescent="0.35">
      <c r="C127" s="244" t="s">
        <v>1500</v>
      </c>
      <c r="K127" t="s">
        <v>416</v>
      </c>
    </row>
    <row r="128" spans="3:11" hidden="1" x14ac:dyDescent="0.35">
      <c r="C128" s="244" t="s">
        <v>1501</v>
      </c>
      <c r="K128" t="s">
        <v>398</v>
      </c>
    </row>
    <row r="129" spans="3:11" hidden="1" x14ac:dyDescent="0.35">
      <c r="C129" s="244" t="s">
        <v>29</v>
      </c>
      <c r="K129" t="s">
        <v>393</v>
      </c>
    </row>
    <row r="130" spans="3:11" hidden="1" x14ac:dyDescent="0.35">
      <c r="C130" s="244" t="s">
        <v>30</v>
      </c>
      <c r="K130" t="s">
        <v>422</v>
      </c>
    </row>
    <row r="131" spans="3:11" hidden="1" x14ac:dyDescent="0.35">
      <c r="C131" s="244" t="s">
        <v>1502</v>
      </c>
      <c r="K131" t="s">
        <v>445</v>
      </c>
    </row>
    <row r="132" spans="3:11" hidden="1" x14ac:dyDescent="0.35">
      <c r="C132" s="244" t="s">
        <v>915</v>
      </c>
      <c r="K132" t="s">
        <v>400</v>
      </c>
    </row>
    <row r="133" spans="3:11" hidden="1" x14ac:dyDescent="0.35">
      <c r="C133" s="244" t="s">
        <v>917</v>
      </c>
      <c r="K133" t="s">
        <v>429</v>
      </c>
    </row>
    <row r="134" spans="3:11" hidden="1" x14ac:dyDescent="0.35">
      <c r="C134" s="244" t="s">
        <v>919</v>
      </c>
      <c r="K134" t="s">
        <v>413</v>
      </c>
    </row>
    <row r="135" spans="3:11" hidden="1" x14ac:dyDescent="0.35">
      <c r="C135" s="244" t="s">
        <v>1503</v>
      </c>
      <c r="K135" t="s">
        <v>394</v>
      </c>
    </row>
    <row r="136" spans="3:11" hidden="1" x14ac:dyDescent="0.35">
      <c r="C136" s="244" t="s">
        <v>907</v>
      </c>
      <c r="K136" t="s">
        <v>420</v>
      </c>
    </row>
    <row r="137" spans="3:11" hidden="1" x14ac:dyDescent="0.35">
      <c r="C137" s="244" t="s">
        <v>923</v>
      </c>
      <c r="K137" t="s">
        <v>401</v>
      </c>
    </row>
    <row r="138" spans="3:11" hidden="1" x14ac:dyDescent="0.35">
      <c r="C138" s="244" t="s">
        <v>1504</v>
      </c>
      <c r="K138" t="s">
        <v>402</v>
      </c>
    </row>
    <row r="139" spans="3:11" hidden="1" x14ac:dyDescent="0.35">
      <c r="C139" s="244" t="s">
        <v>1505</v>
      </c>
      <c r="K139" t="s">
        <v>427</v>
      </c>
    </row>
    <row r="140" spans="3:11" hidden="1" x14ac:dyDescent="0.35">
      <c r="C140" s="244" t="s">
        <v>926</v>
      </c>
      <c r="K140" t="s">
        <v>428</v>
      </c>
    </row>
    <row r="141" spans="3:11" hidden="1" x14ac:dyDescent="0.35">
      <c r="C141" s="244" t="s">
        <v>31</v>
      </c>
      <c r="K141" t="s">
        <v>406</v>
      </c>
    </row>
    <row r="142" spans="3:11" hidden="1" x14ac:dyDescent="0.35">
      <c r="C142" s="244" t="s">
        <v>1121</v>
      </c>
      <c r="K142" t="s">
        <v>425</v>
      </c>
    </row>
    <row r="143" spans="3:11" hidden="1" x14ac:dyDescent="0.35">
      <c r="C143" s="244" t="s">
        <v>1506</v>
      </c>
      <c r="K143" t="s">
        <v>414</v>
      </c>
    </row>
    <row r="144" spans="3:11" hidden="1" x14ac:dyDescent="0.35">
      <c r="C144" s="244" t="s">
        <v>1507</v>
      </c>
      <c r="K144" t="s">
        <v>390</v>
      </c>
    </row>
    <row r="145" spans="3:11" hidden="1" x14ac:dyDescent="0.35">
      <c r="C145" s="244" t="s">
        <v>939</v>
      </c>
      <c r="K145" t="s">
        <v>392</v>
      </c>
    </row>
    <row r="146" spans="3:11" hidden="1" x14ac:dyDescent="0.35">
      <c r="C146" s="244" t="s">
        <v>941</v>
      </c>
      <c r="K146" t="s">
        <v>426</v>
      </c>
    </row>
    <row r="147" spans="3:11" hidden="1" x14ac:dyDescent="0.35">
      <c r="C147" s="244" t="s">
        <v>32</v>
      </c>
      <c r="K147" t="s">
        <v>391</v>
      </c>
    </row>
    <row r="148" spans="3:11" hidden="1" x14ac:dyDescent="0.35">
      <c r="C148" s="244" t="s">
        <v>33</v>
      </c>
      <c r="K148" t="s">
        <v>411</v>
      </c>
    </row>
    <row r="149" spans="3:11" hidden="1" x14ac:dyDescent="0.35">
      <c r="C149" s="244" t="s">
        <v>1508</v>
      </c>
      <c r="K149" t="s">
        <v>386</v>
      </c>
    </row>
    <row r="150" spans="3:11" hidden="1" x14ac:dyDescent="0.35">
      <c r="C150" s="244" t="s">
        <v>337</v>
      </c>
      <c r="K150" t="s">
        <v>405</v>
      </c>
    </row>
    <row r="151" spans="3:11" hidden="1" x14ac:dyDescent="0.35">
      <c r="C151" s="244" t="s">
        <v>338</v>
      </c>
      <c r="K151" t="s">
        <v>409</v>
      </c>
    </row>
    <row r="152" spans="3:11" hidden="1" x14ac:dyDescent="0.35">
      <c r="C152" s="244" t="s">
        <v>1509</v>
      </c>
      <c r="K152" t="s">
        <v>417</v>
      </c>
    </row>
    <row r="153" spans="3:11" hidden="1" x14ac:dyDescent="0.35">
      <c r="C153" s="244" t="s">
        <v>1510</v>
      </c>
      <c r="K153" t="s">
        <v>387</v>
      </c>
    </row>
    <row r="154" spans="3:11" hidden="1" x14ac:dyDescent="0.35">
      <c r="C154" s="244" t="s">
        <v>948</v>
      </c>
      <c r="K154" t="s">
        <v>421</v>
      </c>
    </row>
    <row r="155" spans="3:11" hidden="1" x14ac:dyDescent="0.35">
      <c r="C155" s="244" t="s">
        <v>34</v>
      </c>
      <c r="K155" t="s">
        <v>384</v>
      </c>
    </row>
    <row r="156" spans="3:11" hidden="1" x14ac:dyDescent="0.35">
      <c r="C156" s="244" t="s">
        <v>957</v>
      </c>
      <c r="K156" t="s">
        <v>403</v>
      </c>
    </row>
    <row r="157" spans="3:11" hidden="1" x14ac:dyDescent="0.35">
      <c r="C157" s="244" t="s">
        <v>960</v>
      </c>
      <c r="K157" t="s">
        <v>404</v>
      </c>
    </row>
    <row r="158" spans="3:11" hidden="1" x14ac:dyDescent="0.35">
      <c r="C158" s="244" t="s">
        <v>36</v>
      </c>
      <c r="K158" t="s">
        <v>397</v>
      </c>
    </row>
    <row r="159" spans="3:11" hidden="1" x14ac:dyDescent="0.35">
      <c r="C159" s="244" t="s">
        <v>1511</v>
      </c>
      <c r="K159" t="s">
        <v>407</v>
      </c>
    </row>
    <row r="160" spans="3:11" hidden="1" x14ac:dyDescent="0.35">
      <c r="C160" s="244" t="s">
        <v>37</v>
      </c>
      <c r="K160" t="s">
        <v>399</v>
      </c>
    </row>
    <row r="161" spans="3:11" hidden="1" x14ac:dyDescent="0.35">
      <c r="C161" s="244" t="s">
        <v>38</v>
      </c>
      <c r="K161" t="s">
        <v>418</v>
      </c>
    </row>
    <row r="162" spans="3:11" hidden="1" x14ac:dyDescent="0.35">
      <c r="C162" s="244" t="s">
        <v>962</v>
      </c>
      <c r="K162" t="s">
        <v>419</v>
      </c>
    </row>
    <row r="163" spans="3:11" hidden="1" x14ac:dyDescent="0.35">
      <c r="C163" s="244" t="s">
        <v>964</v>
      </c>
    </row>
    <row r="164" spans="3:11" hidden="1" x14ac:dyDescent="0.35">
      <c r="C164" s="244" t="s">
        <v>967</v>
      </c>
    </row>
    <row r="165" spans="3:11" hidden="1" x14ac:dyDescent="0.35">
      <c r="C165" s="244" t="s">
        <v>954</v>
      </c>
    </row>
    <row r="166" spans="3:11" hidden="1" x14ac:dyDescent="0.35">
      <c r="C166" s="244" t="s">
        <v>39</v>
      </c>
    </row>
    <row r="167" spans="3:11" hidden="1" x14ac:dyDescent="0.35">
      <c r="C167" s="244" t="s">
        <v>1512</v>
      </c>
    </row>
    <row r="168" spans="3:11" hidden="1" x14ac:dyDescent="0.35">
      <c r="C168" s="244" t="s">
        <v>40</v>
      </c>
    </row>
    <row r="169" spans="3:11" hidden="1" x14ac:dyDescent="0.35">
      <c r="C169" s="244" t="s">
        <v>971</v>
      </c>
    </row>
    <row r="170" spans="3:11" hidden="1" x14ac:dyDescent="0.35">
      <c r="C170" s="244" t="s">
        <v>972</v>
      </c>
    </row>
    <row r="171" spans="3:11" hidden="1" x14ac:dyDescent="0.35">
      <c r="C171" s="244" t="s">
        <v>973</v>
      </c>
    </row>
    <row r="172" spans="3:11" hidden="1" x14ac:dyDescent="0.35">
      <c r="C172" s="244" t="s">
        <v>41</v>
      </c>
    </row>
    <row r="173" spans="3:11" hidden="1" x14ac:dyDescent="0.35">
      <c r="C173" s="244" t="s">
        <v>974</v>
      </c>
    </row>
    <row r="174" spans="3:11" hidden="1" x14ac:dyDescent="0.35">
      <c r="C174" s="244" t="s">
        <v>976</v>
      </c>
    </row>
    <row r="175" spans="3:11" hidden="1" x14ac:dyDescent="0.35">
      <c r="C175" s="244" t="s">
        <v>977</v>
      </c>
    </row>
    <row r="176" spans="3:11" hidden="1" x14ac:dyDescent="0.35">
      <c r="C176" s="244" t="s">
        <v>978</v>
      </c>
    </row>
    <row r="177" spans="3:3" hidden="1" x14ac:dyDescent="0.35">
      <c r="C177" s="244" t="s">
        <v>979</v>
      </c>
    </row>
    <row r="178" spans="3:3" hidden="1" x14ac:dyDescent="0.35">
      <c r="C178" s="244" t="s">
        <v>339</v>
      </c>
    </row>
    <row r="179" spans="3:3" hidden="1" x14ac:dyDescent="0.35">
      <c r="C179" s="244" t="s">
        <v>980</v>
      </c>
    </row>
    <row r="180" spans="3:3" hidden="1" x14ac:dyDescent="0.35">
      <c r="C180" s="244" t="s">
        <v>1513</v>
      </c>
    </row>
    <row r="181" spans="3:3" hidden="1" x14ac:dyDescent="0.35">
      <c r="C181" s="244" t="s">
        <v>1514</v>
      </c>
    </row>
    <row r="182" spans="3:3" hidden="1" x14ac:dyDescent="0.35">
      <c r="C182" s="244" t="s">
        <v>982</v>
      </c>
    </row>
    <row r="183" spans="3:3" hidden="1" x14ac:dyDescent="0.35">
      <c r="C183" s="244" t="s">
        <v>983</v>
      </c>
    </row>
    <row r="184" spans="3:3" hidden="1" x14ac:dyDescent="0.35">
      <c r="C184" s="244" t="s">
        <v>340</v>
      </c>
    </row>
    <row r="185" spans="3:3" hidden="1" x14ac:dyDescent="0.35">
      <c r="C185" s="244" t="s">
        <v>341</v>
      </c>
    </row>
    <row r="186" spans="3:3" hidden="1" x14ac:dyDescent="0.35">
      <c r="C186" s="244" t="s">
        <v>985</v>
      </c>
    </row>
    <row r="187" spans="3:3" hidden="1" x14ac:dyDescent="0.35">
      <c r="C187" s="244" t="s">
        <v>986</v>
      </c>
    </row>
    <row r="188" spans="3:3" hidden="1" x14ac:dyDescent="0.35">
      <c r="C188" s="244" t="s">
        <v>984</v>
      </c>
    </row>
    <row r="189" spans="3:3" hidden="1" x14ac:dyDescent="0.35">
      <c r="C189" s="244" t="s">
        <v>342</v>
      </c>
    </row>
    <row r="190" spans="3:3" hidden="1" x14ac:dyDescent="0.35">
      <c r="C190" s="244" t="s">
        <v>987</v>
      </c>
    </row>
    <row r="191" spans="3:3" hidden="1" x14ac:dyDescent="0.35">
      <c r="C191" s="244" t="s">
        <v>988</v>
      </c>
    </row>
    <row r="192" spans="3:3" hidden="1" x14ac:dyDescent="0.35">
      <c r="C192" s="244" t="s">
        <v>343</v>
      </c>
    </row>
    <row r="193" spans="3:3" hidden="1" x14ac:dyDescent="0.35">
      <c r="C193" s="244" t="s">
        <v>990</v>
      </c>
    </row>
    <row r="194" spans="3:3" hidden="1" x14ac:dyDescent="0.35">
      <c r="C194" s="244" t="s">
        <v>991</v>
      </c>
    </row>
    <row r="195" spans="3:3" hidden="1" x14ac:dyDescent="0.35">
      <c r="C195" s="244" t="s">
        <v>992</v>
      </c>
    </row>
    <row r="196" spans="3:3" hidden="1" x14ac:dyDescent="0.35">
      <c r="C196" s="244" t="s">
        <v>993</v>
      </c>
    </row>
    <row r="197" spans="3:3" hidden="1" x14ac:dyDescent="0.35">
      <c r="C197" s="244" t="s">
        <v>994</v>
      </c>
    </row>
    <row r="198" spans="3:3" hidden="1" x14ac:dyDescent="0.35">
      <c r="C198" s="244" t="s">
        <v>1515</v>
      </c>
    </row>
    <row r="199" spans="3:3" hidden="1" x14ac:dyDescent="0.35">
      <c r="C199" s="244" t="s">
        <v>42</v>
      </c>
    </row>
    <row r="200" spans="3:3" hidden="1" x14ac:dyDescent="0.35">
      <c r="C200" s="244" t="s">
        <v>43</v>
      </c>
    </row>
    <row r="201" spans="3:3" hidden="1" x14ac:dyDescent="0.35">
      <c r="C201" s="244" t="s">
        <v>1516</v>
      </c>
    </row>
    <row r="202" spans="3:3" hidden="1" x14ac:dyDescent="0.35">
      <c r="C202" s="244" t="s">
        <v>44</v>
      </c>
    </row>
    <row r="203" spans="3:3" hidden="1" x14ac:dyDescent="0.35">
      <c r="C203" s="244" t="s">
        <v>45</v>
      </c>
    </row>
    <row r="204" spans="3:3" hidden="1" x14ac:dyDescent="0.35">
      <c r="C204" s="244" t="s">
        <v>46</v>
      </c>
    </row>
    <row r="205" spans="3:3" hidden="1" x14ac:dyDescent="0.35">
      <c r="C205" s="244" t="s">
        <v>47</v>
      </c>
    </row>
    <row r="206" spans="3:3" hidden="1" x14ac:dyDescent="0.35">
      <c r="C206" s="244" t="s">
        <v>997</v>
      </c>
    </row>
    <row r="207" spans="3:3" hidden="1" x14ac:dyDescent="0.35">
      <c r="C207" s="244" t="s">
        <v>344</v>
      </c>
    </row>
    <row r="208" spans="3:3" hidden="1" x14ac:dyDescent="0.35">
      <c r="C208" s="244" t="s">
        <v>48</v>
      </c>
    </row>
    <row r="209" spans="3:3" hidden="1" x14ac:dyDescent="0.35">
      <c r="C209" s="244" t="s">
        <v>995</v>
      </c>
    </row>
    <row r="210" spans="3:3" hidden="1" x14ac:dyDescent="0.35">
      <c r="C210" s="244" t="s">
        <v>1517</v>
      </c>
    </row>
    <row r="211" spans="3:3" hidden="1" x14ac:dyDescent="0.35">
      <c r="C211" s="244" t="s">
        <v>1518</v>
      </c>
    </row>
    <row r="212" spans="3:3" hidden="1" x14ac:dyDescent="0.35">
      <c r="C212" s="244" t="s">
        <v>999</v>
      </c>
    </row>
    <row r="213" spans="3:3" hidden="1" x14ac:dyDescent="0.35">
      <c r="C213" s="244" t="s">
        <v>1519</v>
      </c>
    </row>
    <row r="214" spans="3:3" hidden="1" x14ac:dyDescent="0.35">
      <c r="C214" s="244" t="s">
        <v>49</v>
      </c>
    </row>
    <row r="215" spans="3:3" hidden="1" x14ac:dyDescent="0.35">
      <c r="C215" s="244" t="s">
        <v>1520</v>
      </c>
    </row>
    <row r="216" spans="3:3" hidden="1" x14ac:dyDescent="0.35">
      <c r="C216" s="244" t="s">
        <v>1521</v>
      </c>
    </row>
    <row r="217" spans="3:3" hidden="1" x14ac:dyDescent="0.35">
      <c r="C217" s="244" t="s">
        <v>1522</v>
      </c>
    </row>
    <row r="218" spans="3:3" hidden="1" x14ac:dyDescent="0.35">
      <c r="C218" s="244" t="s">
        <v>1523</v>
      </c>
    </row>
    <row r="219" spans="3:3" hidden="1" x14ac:dyDescent="0.35">
      <c r="C219" s="244" t="s">
        <v>1524</v>
      </c>
    </row>
    <row r="220" spans="3:3" hidden="1" x14ac:dyDescent="0.35">
      <c r="C220" s="244" t="s">
        <v>50</v>
      </c>
    </row>
    <row r="221" spans="3:3" hidden="1" x14ac:dyDescent="0.35">
      <c r="C221" s="244" t="s">
        <v>51</v>
      </c>
    </row>
    <row r="222" spans="3:3" hidden="1" x14ac:dyDescent="0.35">
      <c r="C222" s="244" t="s">
        <v>1525</v>
      </c>
    </row>
    <row r="223" spans="3:3" hidden="1" x14ac:dyDescent="0.35">
      <c r="C223" s="244" t="s">
        <v>1526</v>
      </c>
    </row>
    <row r="224" spans="3:3" hidden="1" x14ac:dyDescent="0.35">
      <c r="C224" s="244" t="s">
        <v>1010</v>
      </c>
    </row>
    <row r="225" spans="3:3" hidden="1" x14ac:dyDescent="0.35">
      <c r="C225" s="244" t="s">
        <v>52</v>
      </c>
    </row>
    <row r="226" spans="3:3" hidden="1" x14ac:dyDescent="0.35">
      <c r="C226" s="244" t="s">
        <v>53</v>
      </c>
    </row>
    <row r="227" spans="3:3" hidden="1" x14ac:dyDescent="0.35">
      <c r="C227" s="244" t="s">
        <v>1005</v>
      </c>
    </row>
    <row r="228" spans="3:3" hidden="1" x14ac:dyDescent="0.35">
      <c r="C228" s="244" t="s">
        <v>1007</v>
      </c>
    </row>
    <row r="229" spans="3:3" hidden="1" x14ac:dyDescent="0.35">
      <c r="C229" s="244" t="s">
        <v>1527</v>
      </c>
    </row>
    <row r="230" spans="3:3" hidden="1" x14ac:dyDescent="0.35">
      <c r="C230" s="244" t="s">
        <v>1008</v>
      </c>
    </row>
    <row r="231" spans="3:3" hidden="1" x14ac:dyDescent="0.35">
      <c r="C231" s="244" t="s">
        <v>54</v>
      </c>
    </row>
    <row r="232" spans="3:3" hidden="1" x14ac:dyDescent="0.35">
      <c r="C232" s="244" t="s">
        <v>1012</v>
      </c>
    </row>
    <row r="233" spans="3:3" hidden="1" x14ac:dyDescent="0.35">
      <c r="C233" s="244" t="s">
        <v>1013</v>
      </c>
    </row>
    <row r="234" spans="3:3" hidden="1" x14ac:dyDescent="0.35">
      <c r="C234" s="244" t="s">
        <v>55</v>
      </c>
    </row>
    <row r="235" spans="3:3" hidden="1" x14ac:dyDescent="0.35">
      <c r="C235" s="244" t="s">
        <v>56</v>
      </c>
    </row>
    <row r="236" spans="3:3" hidden="1" x14ac:dyDescent="0.35">
      <c r="C236" s="244" t="s">
        <v>57</v>
      </c>
    </row>
    <row r="237" spans="3:3" hidden="1" x14ac:dyDescent="0.35">
      <c r="C237" s="244" t="s">
        <v>1017</v>
      </c>
    </row>
    <row r="238" spans="3:3" hidden="1" x14ac:dyDescent="0.35">
      <c r="C238" s="244" t="s">
        <v>1018</v>
      </c>
    </row>
    <row r="239" spans="3:3" hidden="1" x14ac:dyDescent="0.35">
      <c r="C239" s="244" t="s">
        <v>1015</v>
      </c>
    </row>
    <row r="240" spans="3:3" hidden="1" x14ac:dyDescent="0.35">
      <c r="C240" s="244" t="s">
        <v>1528</v>
      </c>
    </row>
    <row r="241" spans="3:3" hidden="1" x14ac:dyDescent="0.35">
      <c r="C241" s="244" t="s">
        <v>1019</v>
      </c>
    </row>
    <row r="242" spans="3:3" hidden="1" x14ac:dyDescent="0.35">
      <c r="C242" s="244" t="s">
        <v>58</v>
      </c>
    </row>
    <row r="243" spans="3:3" hidden="1" x14ac:dyDescent="0.35">
      <c r="C243" s="244" t="s">
        <v>59</v>
      </c>
    </row>
    <row r="244" spans="3:3" hidden="1" x14ac:dyDescent="0.35">
      <c r="C244" s="244" t="s">
        <v>1529</v>
      </c>
    </row>
    <row r="245" spans="3:3" hidden="1" x14ac:dyDescent="0.35">
      <c r="C245" s="244" t="s">
        <v>1530</v>
      </c>
    </row>
    <row r="246" spans="3:3" hidden="1" x14ac:dyDescent="0.35">
      <c r="C246" s="244" t="s">
        <v>60</v>
      </c>
    </row>
    <row r="247" spans="3:3" hidden="1" x14ac:dyDescent="0.35">
      <c r="C247" s="244" t="s">
        <v>1011</v>
      </c>
    </row>
    <row r="248" spans="3:3" hidden="1" x14ac:dyDescent="0.35">
      <c r="C248" s="244" t="s">
        <v>1022</v>
      </c>
    </row>
    <row r="249" spans="3:3" hidden="1" x14ac:dyDescent="0.35">
      <c r="C249" s="244" t="s">
        <v>1531</v>
      </c>
    </row>
    <row r="250" spans="3:3" hidden="1" x14ac:dyDescent="0.35">
      <c r="C250" s="244" t="s">
        <v>61</v>
      </c>
    </row>
    <row r="251" spans="3:3" hidden="1" x14ac:dyDescent="0.35">
      <c r="C251" s="244" t="s">
        <v>1024</v>
      </c>
    </row>
    <row r="252" spans="3:3" hidden="1" x14ac:dyDescent="0.35">
      <c r="C252" s="244" t="s">
        <v>62</v>
      </c>
    </row>
    <row r="253" spans="3:3" hidden="1" x14ac:dyDescent="0.35">
      <c r="C253" s="244" t="s">
        <v>346</v>
      </c>
    </row>
    <row r="254" spans="3:3" hidden="1" x14ac:dyDescent="0.35">
      <c r="C254" s="244" t="s">
        <v>1032</v>
      </c>
    </row>
    <row r="255" spans="3:3" hidden="1" x14ac:dyDescent="0.35">
      <c r="C255" s="244" t="s">
        <v>63</v>
      </c>
    </row>
    <row r="256" spans="3:3" hidden="1" x14ac:dyDescent="0.35">
      <c r="C256" s="244" t="s">
        <v>64</v>
      </c>
    </row>
    <row r="257" spans="3:3" hidden="1" x14ac:dyDescent="0.35">
      <c r="C257" s="244" t="s">
        <v>1025</v>
      </c>
    </row>
    <row r="258" spans="3:3" hidden="1" x14ac:dyDescent="0.35">
      <c r="C258" s="244" t="s">
        <v>1026</v>
      </c>
    </row>
    <row r="259" spans="3:3" hidden="1" x14ac:dyDescent="0.35">
      <c r="C259" s="244" t="s">
        <v>1027</v>
      </c>
    </row>
    <row r="260" spans="3:3" hidden="1" x14ac:dyDescent="0.35">
      <c r="C260" s="244" t="s">
        <v>1532</v>
      </c>
    </row>
    <row r="261" spans="3:3" hidden="1" x14ac:dyDescent="0.35">
      <c r="C261" s="244" t="s">
        <v>1029</v>
      </c>
    </row>
    <row r="262" spans="3:3" hidden="1" x14ac:dyDescent="0.35">
      <c r="C262" s="244" t="s">
        <v>1030</v>
      </c>
    </row>
    <row r="263" spans="3:3" hidden="1" x14ac:dyDescent="0.35">
      <c r="C263" s="244" t="s">
        <v>1533</v>
      </c>
    </row>
    <row r="264" spans="3:3" hidden="1" x14ac:dyDescent="0.35">
      <c r="C264" s="244" t="s">
        <v>1033</v>
      </c>
    </row>
    <row r="265" spans="3:3" hidden="1" x14ac:dyDescent="0.35">
      <c r="C265" s="244" t="s">
        <v>1034</v>
      </c>
    </row>
    <row r="266" spans="3:3" hidden="1" x14ac:dyDescent="0.35">
      <c r="C266" s="244" t="s">
        <v>1035</v>
      </c>
    </row>
    <row r="267" spans="3:3" hidden="1" x14ac:dyDescent="0.35">
      <c r="C267" s="244" t="s">
        <v>1036</v>
      </c>
    </row>
    <row r="268" spans="3:3" hidden="1" x14ac:dyDescent="0.35">
      <c r="C268" s="244" t="s">
        <v>65</v>
      </c>
    </row>
    <row r="269" spans="3:3" hidden="1" x14ac:dyDescent="0.35">
      <c r="C269" s="244" t="s">
        <v>1038</v>
      </c>
    </row>
    <row r="270" spans="3:3" hidden="1" x14ac:dyDescent="0.35">
      <c r="C270" s="244" t="s">
        <v>1534</v>
      </c>
    </row>
    <row r="271" spans="3:3" hidden="1" x14ac:dyDescent="0.35">
      <c r="C271" s="244" t="s">
        <v>1039</v>
      </c>
    </row>
    <row r="272" spans="3:3" hidden="1" x14ac:dyDescent="0.35">
      <c r="C272" s="244" t="s">
        <v>1040</v>
      </c>
    </row>
    <row r="273" spans="3:3" hidden="1" x14ac:dyDescent="0.35">
      <c r="C273" s="244" t="s">
        <v>1041</v>
      </c>
    </row>
    <row r="274" spans="3:3" hidden="1" x14ac:dyDescent="0.35">
      <c r="C274" s="244" t="s">
        <v>348</v>
      </c>
    </row>
    <row r="275" spans="3:3" hidden="1" x14ac:dyDescent="0.35">
      <c r="C275" s="244" t="s">
        <v>1535</v>
      </c>
    </row>
    <row r="276" spans="3:3" hidden="1" x14ac:dyDescent="0.35">
      <c r="C276" s="244" t="s">
        <v>1536</v>
      </c>
    </row>
    <row r="277" spans="3:3" hidden="1" x14ac:dyDescent="0.35">
      <c r="C277" s="244" t="s">
        <v>1537</v>
      </c>
    </row>
    <row r="278" spans="3:3" hidden="1" x14ac:dyDescent="0.35">
      <c r="C278" s="244" t="s">
        <v>66</v>
      </c>
    </row>
    <row r="279" spans="3:3" hidden="1" x14ac:dyDescent="0.35">
      <c r="C279" s="244" t="s">
        <v>67</v>
      </c>
    </row>
    <row r="280" spans="3:3" hidden="1" x14ac:dyDescent="0.35">
      <c r="C280" s="244" t="s">
        <v>1538</v>
      </c>
    </row>
    <row r="281" spans="3:3" hidden="1" x14ac:dyDescent="0.35">
      <c r="C281" s="244" t="s">
        <v>68</v>
      </c>
    </row>
    <row r="282" spans="3:3" hidden="1" x14ac:dyDescent="0.35">
      <c r="C282" s="244" t="s">
        <v>1539</v>
      </c>
    </row>
    <row r="283" spans="3:3" hidden="1" x14ac:dyDescent="0.35">
      <c r="C283" s="244" t="s">
        <v>69</v>
      </c>
    </row>
    <row r="284" spans="3:3" hidden="1" x14ac:dyDescent="0.35">
      <c r="C284" s="244" t="s">
        <v>70</v>
      </c>
    </row>
    <row r="285" spans="3:3" hidden="1" x14ac:dyDescent="0.35">
      <c r="C285" s="244" t="s">
        <v>1044</v>
      </c>
    </row>
    <row r="286" spans="3:3" hidden="1" x14ac:dyDescent="0.35">
      <c r="C286" s="244" t="s">
        <v>1540</v>
      </c>
    </row>
    <row r="287" spans="3:3" hidden="1" x14ac:dyDescent="0.35">
      <c r="C287" s="244" t="s">
        <v>1541</v>
      </c>
    </row>
    <row r="288" spans="3:3" hidden="1" x14ac:dyDescent="0.35">
      <c r="C288" s="244" t="s">
        <v>1542</v>
      </c>
    </row>
    <row r="289" spans="3:3" hidden="1" x14ac:dyDescent="0.35">
      <c r="C289" s="244" t="s">
        <v>1046</v>
      </c>
    </row>
    <row r="290" spans="3:3" hidden="1" x14ac:dyDescent="0.35">
      <c r="C290" s="244" t="s">
        <v>1047</v>
      </c>
    </row>
    <row r="291" spans="3:3" hidden="1" x14ac:dyDescent="0.35">
      <c r="C291" s="244" t="s">
        <v>351</v>
      </c>
    </row>
    <row r="292" spans="3:3" hidden="1" x14ac:dyDescent="0.35">
      <c r="C292" s="244" t="s">
        <v>1051</v>
      </c>
    </row>
    <row r="293" spans="3:3" hidden="1" x14ac:dyDescent="0.35">
      <c r="C293" s="244" t="s">
        <v>352</v>
      </c>
    </row>
    <row r="294" spans="3:3" hidden="1" x14ac:dyDescent="0.35">
      <c r="C294" s="244" t="s">
        <v>353</v>
      </c>
    </row>
    <row r="295" spans="3:3" hidden="1" x14ac:dyDescent="0.35">
      <c r="C295" s="244" t="s">
        <v>1052</v>
      </c>
    </row>
    <row r="296" spans="3:3" hidden="1" x14ac:dyDescent="0.35">
      <c r="C296" s="244" t="s">
        <v>71</v>
      </c>
    </row>
    <row r="297" spans="3:3" hidden="1" x14ac:dyDescent="0.35">
      <c r="C297" s="244" t="s">
        <v>1053</v>
      </c>
    </row>
    <row r="298" spans="3:3" hidden="1" x14ac:dyDescent="0.35">
      <c r="C298" s="244" t="s">
        <v>354</v>
      </c>
    </row>
    <row r="299" spans="3:3" hidden="1" x14ac:dyDescent="0.35">
      <c r="C299" s="244" t="s">
        <v>1543</v>
      </c>
    </row>
    <row r="300" spans="3:3" hidden="1" x14ac:dyDescent="0.35">
      <c r="C300" s="244" t="s">
        <v>1544</v>
      </c>
    </row>
    <row r="301" spans="3:3" hidden="1" x14ac:dyDescent="0.35">
      <c r="C301" s="244" t="s">
        <v>1545</v>
      </c>
    </row>
    <row r="302" spans="3:3" hidden="1" x14ac:dyDescent="0.35">
      <c r="C302" s="244" t="s">
        <v>1546</v>
      </c>
    </row>
    <row r="303" spans="3:3" hidden="1" x14ac:dyDescent="0.35">
      <c r="C303" s="244" t="s">
        <v>1057</v>
      </c>
    </row>
    <row r="304" spans="3:3" hidden="1" x14ac:dyDescent="0.35">
      <c r="C304" s="244" t="s">
        <v>1547</v>
      </c>
    </row>
    <row r="305" spans="3:3" hidden="1" x14ac:dyDescent="0.35">
      <c r="C305" s="244" t="s">
        <v>1548</v>
      </c>
    </row>
    <row r="306" spans="3:3" hidden="1" x14ac:dyDescent="0.35">
      <c r="C306" s="244" t="s">
        <v>1549</v>
      </c>
    </row>
    <row r="307" spans="3:3" hidden="1" x14ac:dyDescent="0.35">
      <c r="C307" s="244" t="s">
        <v>72</v>
      </c>
    </row>
    <row r="308" spans="3:3" hidden="1" x14ac:dyDescent="0.35">
      <c r="C308" s="244" t="s">
        <v>1550</v>
      </c>
    </row>
    <row r="309" spans="3:3" hidden="1" x14ac:dyDescent="0.35">
      <c r="C309" s="244" t="s">
        <v>1551</v>
      </c>
    </row>
    <row r="310" spans="3:3" hidden="1" x14ac:dyDescent="0.35">
      <c r="C310" s="244" t="s">
        <v>1552</v>
      </c>
    </row>
    <row r="311" spans="3:3" hidden="1" x14ac:dyDescent="0.35">
      <c r="C311" s="244" t="s">
        <v>1061</v>
      </c>
    </row>
    <row r="312" spans="3:3" hidden="1" x14ac:dyDescent="0.35">
      <c r="C312" s="244" t="s">
        <v>1062</v>
      </c>
    </row>
    <row r="313" spans="3:3" hidden="1" x14ac:dyDescent="0.35">
      <c r="C313" s="244" t="s">
        <v>1063</v>
      </c>
    </row>
    <row r="314" spans="3:3" hidden="1" x14ac:dyDescent="0.35">
      <c r="C314" s="244" t="s">
        <v>1064</v>
      </c>
    </row>
    <row r="315" spans="3:3" hidden="1" x14ac:dyDescent="0.35">
      <c r="C315" s="244" t="s">
        <v>1054</v>
      </c>
    </row>
    <row r="316" spans="3:3" hidden="1" x14ac:dyDescent="0.35">
      <c r="C316" s="244" t="s">
        <v>1553</v>
      </c>
    </row>
    <row r="317" spans="3:3" hidden="1" x14ac:dyDescent="0.35">
      <c r="C317" s="244" t="s">
        <v>361</v>
      </c>
    </row>
    <row r="318" spans="3:3" hidden="1" x14ac:dyDescent="0.35">
      <c r="C318" s="244" t="s">
        <v>1065</v>
      </c>
    </row>
    <row r="319" spans="3:3" hidden="1" x14ac:dyDescent="0.35">
      <c r="C319" s="244" t="s">
        <v>1066</v>
      </c>
    </row>
    <row r="320" spans="3:3" hidden="1" x14ac:dyDescent="0.35">
      <c r="C320" s="244" t="s">
        <v>1554</v>
      </c>
    </row>
    <row r="321" spans="3:3" hidden="1" x14ac:dyDescent="0.35">
      <c r="C321" s="244" t="s">
        <v>1555</v>
      </c>
    </row>
    <row r="322" spans="3:3" hidden="1" x14ac:dyDescent="0.35">
      <c r="C322" s="244" t="s">
        <v>1068</v>
      </c>
    </row>
    <row r="323" spans="3:3" hidden="1" x14ac:dyDescent="0.35">
      <c r="C323" s="244" t="s">
        <v>73</v>
      </c>
    </row>
    <row r="324" spans="3:3" hidden="1" x14ac:dyDescent="0.35">
      <c r="C324" s="244" t="s">
        <v>1556</v>
      </c>
    </row>
    <row r="325" spans="3:3" hidden="1" x14ac:dyDescent="0.35">
      <c r="C325" s="244" t="s">
        <v>363</v>
      </c>
    </row>
    <row r="326" spans="3:3" hidden="1" x14ac:dyDescent="0.35">
      <c r="C326" s="244" t="s">
        <v>74</v>
      </c>
    </row>
    <row r="327" spans="3:3" hidden="1" x14ac:dyDescent="0.35">
      <c r="C327" s="244" t="s">
        <v>364</v>
      </c>
    </row>
    <row r="328" spans="3:3" hidden="1" x14ac:dyDescent="0.35">
      <c r="C328" s="244" t="s">
        <v>1557</v>
      </c>
    </row>
    <row r="329" spans="3:3" hidden="1" x14ac:dyDescent="0.35">
      <c r="C329" s="244" t="s">
        <v>1558</v>
      </c>
    </row>
    <row r="330" spans="3:3" hidden="1" x14ac:dyDescent="0.35">
      <c r="C330" s="244" t="s">
        <v>1559</v>
      </c>
    </row>
    <row r="331" spans="3:3" hidden="1" x14ac:dyDescent="0.35">
      <c r="C331" s="244" t="s">
        <v>75</v>
      </c>
    </row>
    <row r="332" spans="3:3" hidden="1" x14ac:dyDescent="0.35">
      <c r="C332" s="244" t="s">
        <v>76</v>
      </c>
    </row>
    <row r="333" spans="3:3" hidden="1" x14ac:dyDescent="0.35">
      <c r="C333" s="244" t="s">
        <v>77</v>
      </c>
    </row>
    <row r="334" spans="3:3" hidden="1" x14ac:dyDescent="0.35">
      <c r="C334" s="244" t="s">
        <v>1560</v>
      </c>
    </row>
    <row r="335" spans="3:3" hidden="1" x14ac:dyDescent="0.35">
      <c r="C335" s="244" t="s">
        <v>78</v>
      </c>
    </row>
    <row r="336" spans="3:3" hidden="1" x14ac:dyDescent="0.35">
      <c r="C336" s="244" t="s">
        <v>1074</v>
      </c>
    </row>
    <row r="337" spans="3:3" hidden="1" x14ac:dyDescent="0.35">
      <c r="C337" s="244" t="s">
        <v>365</v>
      </c>
    </row>
    <row r="338" spans="3:3" hidden="1" x14ac:dyDescent="0.35">
      <c r="C338" s="244" t="s">
        <v>1075</v>
      </c>
    </row>
    <row r="339" spans="3:3" hidden="1" x14ac:dyDescent="0.35">
      <c r="C339" s="244" t="s">
        <v>79</v>
      </c>
    </row>
    <row r="340" spans="3:3" hidden="1" x14ac:dyDescent="0.35">
      <c r="C340" s="244" t="s">
        <v>366</v>
      </c>
    </row>
    <row r="341" spans="3:3" hidden="1" x14ac:dyDescent="0.35">
      <c r="C341" s="244" t="s">
        <v>80</v>
      </c>
    </row>
    <row r="342" spans="3:3" hidden="1" x14ac:dyDescent="0.35">
      <c r="C342" s="244" t="s">
        <v>367</v>
      </c>
    </row>
    <row r="343" spans="3:3" hidden="1" x14ac:dyDescent="0.35">
      <c r="C343" s="244" t="s">
        <v>1076</v>
      </c>
    </row>
    <row r="344" spans="3:3" hidden="1" x14ac:dyDescent="0.35">
      <c r="C344" s="244" t="s">
        <v>81</v>
      </c>
    </row>
    <row r="345" spans="3:3" hidden="1" x14ac:dyDescent="0.35">
      <c r="C345" s="244" t="s">
        <v>1561</v>
      </c>
    </row>
    <row r="346" spans="3:3" hidden="1" x14ac:dyDescent="0.35">
      <c r="C346" s="244" t="s">
        <v>1562</v>
      </c>
    </row>
    <row r="347" spans="3:3" hidden="1" x14ac:dyDescent="0.35">
      <c r="C347" s="244" t="s">
        <v>1078</v>
      </c>
    </row>
    <row r="348" spans="3:3" hidden="1" x14ac:dyDescent="0.35">
      <c r="C348" s="244" t="s">
        <v>1079</v>
      </c>
    </row>
    <row r="349" spans="3:3" hidden="1" x14ac:dyDescent="0.35">
      <c r="C349" s="244" t="s">
        <v>1563</v>
      </c>
    </row>
    <row r="350" spans="3:3" hidden="1" x14ac:dyDescent="0.35">
      <c r="C350" s="244" t="s">
        <v>1082</v>
      </c>
    </row>
    <row r="351" spans="3:3" hidden="1" x14ac:dyDescent="0.35">
      <c r="C351" s="244" t="s">
        <v>1083</v>
      </c>
    </row>
    <row r="352" spans="3:3" hidden="1" x14ac:dyDescent="0.35">
      <c r="C352" s="244" t="s">
        <v>1085</v>
      </c>
    </row>
    <row r="353" spans="3:3" hidden="1" x14ac:dyDescent="0.35">
      <c r="C353" s="244" t="s">
        <v>1086</v>
      </c>
    </row>
    <row r="354" spans="3:3" hidden="1" x14ac:dyDescent="0.35">
      <c r="C354" s="244" t="s">
        <v>1084</v>
      </c>
    </row>
    <row r="355" spans="3:3" hidden="1" x14ac:dyDescent="0.35">
      <c r="C355" s="244" t="s">
        <v>1087</v>
      </c>
    </row>
    <row r="356" spans="3:3" hidden="1" x14ac:dyDescent="0.35">
      <c r="C356" s="244" t="s">
        <v>1564</v>
      </c>
    </row>
    <row r="357" spans="3:3" hidden="1" x14ac:dyDescent="0.35">
      <c r="C357" s="244" t="s">
        <v>82</v>
      </c>
    </row>
    <row r="358" spans="3:3" hidden="1" x14ac:dyDescent="0.35">
      <c r="C358" s="244" t="s">
        <v>1565</v>
      </c>
    </row>
    <row r="359" spans="3:3" hidden="1" x14ac:dyDescent="0.35">
      <c r="C359" s="244" t="s">
        <v>1566</v>
      </c>
    </row>
    <row r="360" spans="3:3" hidden="1" x14ac:dyDescent="0.35">
      <c r="C360" s="244" t="s">
        <v>1091</v>
      </c>
    </row>
    <row r="361" spans="3:3" hidden="1" x14ac:dyDescent="0.35">
      <c r="C361" s="244" t="s">
        <v>1092</v>
      </c>
    </row>
    <row r="362" spans="3:3" hidden="1" x14ac:dyDescent="0.35">
      <c r="C362" s="244" t="s">
        <v>1093</v>
      </c>
    </row>
    <row r="363" spans="3:3" hidden="1" x14ac:dyDescent="0.35">
      <c r="C363" s="244" t="s">
        <v>1094</v>
      </c>
    </row>
    <row r="364" spans="3:3" hidden="1" x14ac:dyDescent="0.35">
      <c r="C364" s="244" t="s">
        <v>1095</v>
      </c>
    </row>
    <row r="365" spans="3:3" hidden="1" x14ac:dyDescent="0.35">
      <c r="C365" s="244" t="s">
        <v>83</v>
      </c>
    </row>
    <row r="366" spans="3:3" hidden="1" x14ac:dyDescent="0.35">
      <c r="C366" s="244" t="s">
        <v>1096</v>
      </c>
    </row>
    <row r="367" spans="3:3" hidden="1" x14ac:dyDescent="0.35">
      <c r="C367" s="244" t="s">
        <v>1095</v>
      </c>
    </row>
    <row r="368" spans="3:3" hidden="1" x14ac:dyDescent="0.35">
      <c r="C368" s="244" t="s">
        <v>83</v>
      </c>
    </row>
    <row r="369" spans="3:3" hidden="1" x14ac:dyDescent="0.35">
      <c r="C369" s="244" t="s">
        <v>1096</v>
      </c>
    </row>
    <row r="370" spans="3:3" hidden="1" x14ac:dyDescent="0.35"/>
    <row r="371" spans="3:3" hidden="1" x14ac:dyDescent="0.35"/>
    <row r="372" spans="3:3" hidden="1" x14ac:dyDescent="0.35"/>
    <row r="373" spans="3:3" hidden="1" x14ac:dyDescent="0.35"/>
    <row r="374" spans="3:3" hidden="1" x14ac:dyDescent="0.35"/>
    <row r="375" spans="3:3" hidden="1" x14ac:dyDescent="0.35"/>
    <row r="376" spans="3:3" hidden="1" x14ac:dyDescent="0.35"/>
    <row r="377" spans="3:3" hidden="1" x14ac:dyDescent="0.35"/>
    <row r="378" spans="3:3" hidden="1" x14ac:dyDescent="0.35"/>
    <row r="379" spans="3:3" hidden="1" x14ac:dyDescent="0.35"/>
    <row r="380" spans="3:3" hidden="1" x14ac:dyDescent="0.35"/>
    <row r="381" spans="3:3" hidden="1" x14ac:dyDescent="0.35"/>
    <row r="382" spans="3:3" hidden="1" x14ac:dyDescent="0.35"/>
    <row r="383" spans="3:3" hidden="1" x14ac:dyDescent="0.35"/>
    <row r="384" spans="3:3"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sheetData>
  <sheetProtection algorithmName="SHA-512" hashValue="n2dIEFbS3zoyNjImZGHt99Cmtsf6MX0JKDS5WvNpNyt/eFx/UsMvWYmz5eamJyrKIvYoxzt90Qry2hW+8IqSqw==" saltValue="faYOu7NMdzf3zeYDMVuG7Q==" spinCount="100000" sheet="1" formatCells="0" formatColumns="0" formatRows="0" sort="0" autoFilter="0" pivotTables="0"/>
  <autoFilter ref="A5:L5"/>
  <mergeCells count="7">
    <mergeCell ref="K3:L3"/>
    <mergeCell ref="I3:I4"/>
    <mergeCell ref="J3:J4"/>
    <mergeCell ref="A3:A4"/>
    <mergeCell ref="H3:H4"/>
    <mergeCell ref="F3:G3"/>
    <mergeCell ref="B3:E3"/>
  </mergeCells>
  <dataValidations count="4">
    <dataValidation type="list" allowBlank="1" showInputMessage="1" showErrorMessage="1" sqref="K6:K105">
      <formula1>$K$112:$K$162</formula1>
    </dataValidation>
    <dataValidation type="list" allowBlank="1" showInputMessage="1" showErrorMessage="1" sqref="C6:C105">
      <formula1>$C$112:$C$369</formula1>
    </dataValidation>
    <dataValidation type="date" operator="greaterThanOrEqual" allowBlank="1" showInputMessage="1" showErrorMessage="1" sqref="G6:G105">
      <formula1>10959</formula1>
    </dataValidation>
    <dataValidation type="date" operator="greaterThanOrEqual" allowBlank="1" showInputMessage="1" showErrorMessage="1" prompt="не заповнювати, якщо відсутня дата обрання / призначення _x000a_" sqref="F6:F1048576">
      <formula1>10959</formula1>
    </dataValidation>
  </dataValidations>
  <pageMargins left="0.39370078740157483" right="0.39370078740157483" top="1.1811023622047243" bottom="0.49" header="0.31496062992125984" footer="0.27559055118110237"/>
  <pageSetup paperSize="9" scale="97" orientation="landscape" r:id="rId1"/>
  <headerFooter>
    <oddFooter>&amp;C(Таблиця 6) Сторінка &amp;P із &amp;N</oddFooter>
  </headerFooter>
  <colBreaks count="1" manualBreakCount="1">
    <brk id="7" max="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'інші довідники'!$G$5:$G$262</xm:f>
          </x14:formula1>
          <xm:sqref>C1:C3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21</vt:i4>
      </vt:variant>
    </vt:vector>
  </HeadingPairs>
  <TitlesOfParts>
    <vt:vector size="43" baseType="lpstr">
      <vt:lpstr>Загальні вимоги</vt:lpstr>
      <vt:lpstr>Анкета (зміст)</vt:lpstr>
      <vt:lpstr>Т.1.</vt:lpstr>
      <vt:lpstr>Т.2.</vt:lpstr>
      <vt:lpstr>Т.3.</vt:lpstr>
      <vt:lpstr>Т.3. (1)</vt:lpstr>
      <vt:lpstr>Т.4.</vt:lpstr>
      <vt:lpstr>Т.5.</vt:lpstr>
      <vt:lpstr>Т.6.</vt:lpstr>
      <vt:lpstr>Т.8.</vt:lpstr>
      <vt:lpstr>Т.9.</vt:lpstr>
      <vt:lpstr>Т.10</vt:lpstr>
      <vt:lpstr>Т.11.</vt:lpstr>
      <vt:lpstr>Т.12.</vt:lpstr>
      <vt:lpstr>Т.13.</vt:lpstr>
      <vt:lpstr>Т.14.</vt:lpstr>
      <vt:lpstr>Т.15.</vt:lpstr>
      <vt:lpstr>Для друку</vt:lpstr>
      <vt:lpstr>Назви_ЄДРПОУ_банків</vt:lpstr>
      <vt:lpstr>інші довідники</vt:lpstr>
      <vt:lpstr>Додаток 1_керівник</vt:lpstr>
      <vt:lpstr>Додаток 1_незалежний керівник</vt:lpstr>
      <vt:lpstr>г1</vt:lpstr>
      <vt:lpstr>г2</vt:lpstr>
      <vt:lpstr>г3</vt:lpstr>
      <vt:lpstr>ГГ1</vt:lpstr>
      <vt:lpstr>гг2</vt:lpstr>
      <vt:lpstr>гг3</vt:lpstr>
      <vt:lpstr>д1</vt:lpstr>
      <vt:lpstr>д2</vt:lpstr>
      <vt:lpstr>д3</vt:lpstr>
      <vt:lpstr>дд1</vt:lpstr>
      <vt:lpstr>дд2</vt:lpstr>
      <vt:lpstr>дд3</vt:lpstr>
      <vt:lpstr>м1</vt:lpstr>
      <vt:lpstr>м2</vt:lpstr>
      <vt:lpstr>м3</vt:lpstr>
      <vt:lpstr>ММ1</vt:lpstr>
      <vt:lpstr>мм2</vt:lpstr>
      <vt:lpstr>мм3</vt:lpstr>
      <vt:lpstr>'Для друку'!Область_печати</vt:lpstr>
      <vt:lpstr>'Додаток 1_керівник'!Область_печати</vt:lpstr>
      <vt:lpstr>'Додаток 1_незалежний керівник'!Область_печати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01-08-2023/515</dc:title>
  <dc:subject/>
  <dc:creator/>
  <cp:keywords>чек-лист</cp:keywords>
  <cp:lastModifiedBy/>
  <dcterms:created xsi:type="dcterms:W3CDTF">2019-07-15T13:09:22Z</dcterms:created>
  <dcterms:modified xsi:type="dcterms:W3CDTF">2023-08-01T10:48:52Z</dcterms:modified>
  <cp:category>239515</cp:category>
  <cp:version/>
</cp:coreProperties>
</file>